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PC IPDS\6. IPDS\2022\27. KECAMATAN DALAM ANGKA\"/>
    </mc:Choice>
  </mc:AlternateContent>
  <xr:revisionPtr revIDLastSave="0" documentId="13_ncr:1_{25C4EC86-7D03-42E4-A4A9-0E5819DFE870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pdd desa" sheetId="1" r:id="rId1"/>
  </sheets>
  <definedNames>
    <definedName name="_xlnm.Print_Titles" localSheetId="0">'pdd desa'!$4:$5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5" i="1" l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34" i="1"/>
  <c r="K222" i="1"/>
  <c r="K223" i="1"/>
  <c r="K224" i="1"/>
  <c r="K225" i="1"/>
  <c r="K226" i="1"/>
  <c r="K227" i="1"/>
  <c r="K228" i="1"/>
  <c r="K229" i="1"/>
  <c r="K230" i="1"/>
  <c r="K231" i="1"/>
  <c r="K232" i="1"/>
  <c r="K221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06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189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75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58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43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18" i="1"/>
  <c r="K108" i="1"/>
  <c r="K109" i="1"/>
  <c r="K110" i="1"/>
  <c r="K111" i="1"/>
  <c r="K112" i="1"/>
  <c r="K113" i="1"/>
  <c r="K114" i="1"/>
  <c r="K115" i="1"/>
  <c r="K116" i="1"/>
  <c r="K107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91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76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48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32" i="1"/>
  <c r="K64" i="1"/>
  <c r="K65" i="1"/>
  <c r="K66" i="1"/>
  <c r="K67" i="1"/>
  <c r="K68" i="1"/>
  <c r="K69" i="1"/>
  <c r="K70" i="1"/>
  <c r="K71" i="1"/>
  <c r="K72" i="1"/>
  <c r="K73" i="1"/>
  <c r="K74" i="1"/>
  <c r="K63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7" i="1"/>
  <c r="T121" i="1"/>
  <c r="P117" i="1"/>
  <c r="T119" i="1" s="1"/>
  <c r="N119" i="1"/>
  <c r="N120" i="1"/>
  <c r="N121" i="1"/>
  <c r="R121" i="1" s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R137" i="1" s="1"/>
  <c r="N138" i="1"/>
  <c r="N139" i="1"/>
  <c r="N140" i="1"/>
  <c r="N118" i="1"/>
  <c r="M119" i="1"/>
  <c r="M120" i="1"/>
  <c r="O120" i="1" s="1"/>
  <c r="M121" i="1"/>
  <c r="M122" i="1"/>
  <c r="M123" i="1"/>
  <c r="M124" i="1"/>
  <c r="R124" i="1" s="1"/>
  <c r="M125" i="1"/>
  <c r="M126" i="1"/>
  <c r="M127" i="1"/>
  <c r="M128" i="1"/>
  <c r="O128" i="1" s="1"/>
  <c r="M129" i="1"/>
  <c r="M130" i="1"/>
  <c r="M131" i="1"/>
  <c r="M132" i="1"/>
  <c r="R132" i="1" s="1"/>
  <c r="M133" i="1"/>
  <c r="M134" i="1"/>
  <c r="M135" i="1"/>
  <c r="M136" i="1"/>
  <c r="O136" i="1" s="1"/>
  <c r="M137" i="1"/>
  <c r="M138" i="1"/>
  <c r="M139" i="1"/>
  <c r="M140" i="1"/>
  <c r="R140" i="1" s="1"/>
  <c r="M118" i="1"/>
  <c r="R129" i="1" l="1"/>
  <c r="R118" i="1"/>
  <c r="R133" i="1"/>
  <c r="R125" i="1"/>
  <c r="T137" i="1"/>
  <c r="R134" i="1"/>
  <c r="R126" i="1"/>
  <c r="T129" i="1"/>
  <c r="R139" i="1"/>
  <c r="R135" i="1"/>
  <c r="R131" i="1"/>
  <c r="R127" i="1"/>
  <c r="R123" i="1"/>
  <c r="R119" i="1"/>
  <c r="T117" i="1"/>
  <c r="T134" i="1"/>
  <c r="T126" i="1"/>
  <c r="T118" i="1"/>
  <c r="T133" i="1"/>
  <c r="T125" i="1"/>
  <c r="O138" i="1"/>
  <c r="O134" i="1"/>
  <c r="Q134" i="1" s="1"/>
  <c r="O130" i="1"/>
  <c r="O126" i="1"/>
  <c r="Q126" i="1" s="1"/>
  <c r="O122" i="1"/>
  <c r="N117" i="1"/>
  <c r="O118" i="1"/>
  <c r="O137" i="1"/>
  <c r="O133" i="1"/>
  <c r="O129" i="1"/>
  <c r="Q129" i="1" s="1"/>
  <c r="O125" i="1"/>
  <c r="Q125" i="1" s="1"/>
  <c r="O121" i="1"/>
  <c r="Q121" i="1" s="1"/>
  <c r="R138" i="1"/>
  <c r="R130" i="1"/>
  <c r="R122" i="1"/>
  <c r="T138" i="1"/>
  <c r="T130" i="1"/>
  <c r="T122" i="1"/>
  <c r="Q118" i="1"/>
  <c r="Q137" i="1"/>
  <c r="Q133" i="1"/>
  <c r="Q138" i="1"/>
  <c r="Q130" i="1"/>
  <c r="Q122" i="1"/>
  <c r="Q136" i="1"/>
  <c r="Q128" i="1"/>
  <c r="Q120" i="1"/>
  <c r="O140" i="1"/>
  <c r="O132" i="1"/>
  <c r="O124" i="1"/>
  <c r="M117" i="1"/>
  <c r="O135" i="1"/>
  <c r="O127" i="1"/>
  <c r="O119" i="1"/>
  <c r="R136" i="1"/>
  <c r="R128" i="1"/>
  <c r="R120" i="1"/>
  <c r="T140" i="1"/>
  <c r="T136" i="1"/>
  <c r="T132" i="1"/>
  <c r="T128" i="1"/>
  <c r="T124" i="1"/>
  <c r="T120" i="1"/>
  <c r="O139" i="1"/>
  <c r="O131" i="1"/>
  <c r="O123" i="1"/>
  <c r="T139" i="1"/>
  <c r="T135" i="1"/>
  <c r="T131" i="1"/>
  <c r="T127" i="1"/>
  <c r="T123" i="1"/>
  <c r="P220" i="1"/>
  <c r="T224" i="1" s="1"/>
  <c r="N222" i="1"/>
  <c r="N223" i="1"/>
  <c r="N224" i="1"/>
  <c r="N225" i="1"/>
  <c r="N226" i="1"/>
  <c r="N227" i="1"/>
  <c r="N228" i="1"/>
  <c r="N229" i="1"/>
  <c r="N230" i="1"/>
  <c r="N231" i="1"/>
  <c r="N232" i="1"/>
  <c r="N221" i="1"/>
  <c r="M222" i="1"/>
  <c r="R222" i="1" s="1"/>
  <c r="M223" i="1"/>
  <c r="R223" i="1" s="1"/>
  <c r="M224" i="1"/>
  <c r="M225" i="1"/>
  <c r="O225" i="1" s="1"/>
  <c r="M226" i="1"/>
  <c r="R226" i="1" s="1"/>
  <c r="M227" i="1"/>
  <c r="M228" i="1"/>
  <c r="O228" i="1" s="1"/>
  <c r="M229" i="1"/>
  <c r="O229" i="1" s="1"/>
  <c r="M230" i="1"/>
  <c r="O230" i="1" s="1"/>
  <c r="Q230" i="1" s="1"/>
  <c r="M231" i="1"/>
  <c r="R231" i="1" s="1"/>
  <c r="M232" i="1"/>
  <c r="O232" i="1" s="1"/>
  <c r="M221" i="1"/>
  <c r="R221" i="1" s="1"/>
  <c r="R117" i="1" l="1"/>
  <c r="O224" i="1"/>
  <c r="R227" i="1"/>
  <c r="O117" i="1"/>
  <c r="S117" i="1" s="1"/>
  <c r="T232" i="1"/>
  <c r="Q124" i="1"/>
  <c r="O226" i="1"/>
  <c r="Q226" i="1" s="1"/>
  <c r="R230" i="1"/>
  <c r="T231" i="1"/>
  <c r="Q131" i="1"/>
  <c r="Q127" i="1"/>
  <c r="Q132" i="1"/>
  <c r="Q123" i="1"/>
  <c r="Q119" i="1"/>
  <c r="N220" i="1"/>
  <c r="O231" i="1"/>
  <c r="Q231" i="1" s="1"/>
  <c r="O223" i="1"/>
  <c r="Q223" i="1" s="1"/>
  <c r="T228" i="1"/>
  <c r="Q139" i="1"/>
  <c r="Q135" i="1"/>
  <c r="Q140" i="1"/>
  <c r="O227" i="1"/>
  <c r="Q227" i="1" s="1"/>
  <c r="T223" i="1"/>
  <c r="O222" i="1"/>
  <c r="Q222" i="1" s="1"/>
  <c r="T227" i="1"/>
  <c r="Q229" i="1"/>
  <c r="Q225" i="1"/>
  <c r="Q232" i="1"/>
  <c r="Q228" i="1"/>
  <c r="Q224" i="1"/>
  <c r="R229" i="1"/>
  <c r="R225" i="1"/>
  <c r="O221" i="1"/>
  <c r="R232" i="1"/>
  <c r="R228" i="1"/>
  <c r="R224" i="1"/>
  <c r="T220" i="1"/>
  <c r="T230" i="1"/>
  <c r="T226" i="1"/>
  <c r="T222" i="1"/>
  <c r="M220" i="1"/>
  <c r="R220" i="1" s="1"/>
  <c r="T221" i="1"/>
  <c r="T229" i="1"/>
  <c r="T225" i="1"/>
  <c r="P142" i="1"/>
  <c r="T145" i="1" s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43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S135" i="1" l="1"/>
  <c r="S119" i="1"/>
  <c r="S132" i="1"/>
  <c r="S131" i="1"/>
  <c r="S125" i="1"/>
  <c r="S124" i="1"/>
  <c r="S128" i="1"/>
  <c r="S140" i="1"/>
  <c r="S139" i="1"/>
  <c r="S123" i="1"/>
  <c r="S127" i="1"/>
  <c r="S120" i="1"/>
  <c r="S137" i="1"/>
  <c r="S121" i="1"/>
  <c r="R155" i="1"/>
  <c r="O147" i="1"/>
  <c r="Q147" i="1" s="1"/>
  <c r="O220" i="1"/>
  <c r="S224" i="1" s="1"/>
  <c r="R154" i="1"/>
  <c r="R150" i="1"/>
  <c r="R146" i="1"/>
  <c r="S126" i="1"/>
  <c r="S138" i="1"/>
  <c r="O151" i="1"/>
  <c r="Q151" i="1" s="1"/>
  <c r="S134" i="1"/>
  <c r="S136" i="1"/>
  <c r="S133" i="1"/>
  <c r="S118" i="1"/>
  <c r="Q117" i="1"/>
  <c r="O156" i="1"/>
  <c r="Q156" i="1" s="1"/>
  <c r="O152" i="1"/>
  <c r="Q152" i="1" s="1"/>
  <c r="O148" i="1"/>
  <c r="Q148" i="1" s="1"/>
  <c r="O144" i="1"/>
  <c r="Q144" i="1" s="1"/>
  <c r="S130" i="1"/>
  <c r="S122" i="1"/>
  <c r="S129" i="1"/>
  <c r="R152" i="1"/>
  <c r="R149" i="1"/>
  <c r="R145" i="1"/>
  <c r="R148" i="1"/>
  <c r="R153" i="1"/>
  <c r="R144" i="1"/>
  <c r="R143" i="1"/>
  <c r="N142" i="1"/>
  <c r="R156" i="1"/>
  <c r="S225" i="1"/>
  <c r="O155" i="1"/>
  <c r="T148" i="1"/>
  <c r="O154" i="1"/>
  <c r="O150" i="1"/>
  <c r="O146" i="1"/>
  <c r="R151" i="1"/>
  <c r="R147" i="1"/>
  <c r="T155" i="1"/>
  <c r="T151" i="1"/>
  <c r="T147" i="1"/>
  <c r="Q221" i="1"/>
  <c r="T152" i="1"/>
  <c r="O143" i="1"/>
  <c r="O153" i="1"/>
  <c r="O149" i="1"/>
  <c r="O145" i="1"/>
  <c r="T142" i="1"/>
  <c r="T154" i="1"/>
  <c r="T150" i="1"/>
  <c r="T146" i="1"/>
  <c r="T156" i="1"/>
  <c r="T144" i="1"/>
  <c r="M142" i="1"/>
  <c r="T143" i="1"/>
  <c r="T153" i="1"/>
  <c r="T149" i="1"/>
  <c r="S229" i="1" l="1"/>
  <c r="S223" i="1"/>
  <c r="S220" i="1"/>
  <c r="S230" i="1"/>
  <c r="S232" i="1"/>
  <c r="S228" i="1"/>
  <c r="Q220" i="1"/>
  <c r="S222" i="1"/>
  <c r="S221" i="1"/>
  <c r="S226" i="1"/>
  <c r="S231" i="1"/>
  <c r="S227" i="1"/>
  <c r="Q150" i="1"/>
  <c r="R142" i="1"/>
  <c r="O142" i="1"/>
  <c r="Q145" i="1"/>
  <c r="Q153" i="1"/>
  <c r="Q143" i="1"/>
  <c r="Q154" i="1"/>
  <c r="Q149" i="1"/>
  <c r="Q146" i="1"/>
  <c r="Q155" i="1"/>
  <c r="S142" i="1" l="1"/>
  <c r="Q142" i="1"/>
  <c r="S152" i="1"/>
  <c r="S156" i="1"/>
  <c r="S148" i="1"/>
  <c r="S151" i="1"/>
  <c r="S144" i="1"/>
  <c r="S147" i="1"/>
  <c r="S146" i="1"/>
  <c r="S154" i="1"/>
  <c r="S153" i="1"/>
  <c r="S155" i="1"/>
  <c r="S143" i="1"/>
  <c r="S145" i="1"/>
  <c r="S149" i="1"/>
  <c r="S150" i="1"/>
  <c r="P106" i="1"/>
  <c r="T109" i="1" s="1"/>
  <c r="N108" i="1"/>
  <c r="N109" i="1"/>
  <c r="N110" i="1"/>
  <c r="N111" i="1"/>
  <c r="N112" i="1"/>
  <c r="N113" i="1"/>
  <c r="N114" i="1"/>
  <c r="N115" i="1"/>
  <c r="N116" i="1"/>
  <c r="N107" i="1"/>
  <c r="M108" i="1"/>
  <c r="M109" i="1"/>
  <c r="M110" i="1"/>
  <c r="M111" i="1"/>
  <c r="M112" i="1"/>
  <c r="M113" i="1"/>
  <c r="M114" i="1"/>
  <c r="M115" i="1"/>
  <c r="M116" i="1"/>
  <c r="M107" i="1"/>
  <c r="O110" i="1" l="1"/>
  <c r="O114" i="1"/>
  <c r="Q114" i="1" s="1"/>
  <c r="R107" i="1"/>
  <c r="O113" i="1"/>
  <c r="Q113" i="1" s="1"/>
  <c r="O109" i="1"/>
  <c r="Q109" i="1" s="1"/>
  <c r="O115" i="1"/>
  <c r="O111" i="1"/>
  <c r="Q111" i="1" s="1"/>
  <c r="O116" i="1"/>
  <c r="Q116" i="1" s="1"/>
  <c r="O112" i="1"/>
  <c r="Q112" i="1" s="1"/>
  <c r="O108" i="1"/>
  <c r="T112" i="1"/>
  <c r="R114" i="1"/>
  <c r="T108" i="1"/>
  <c r="R111" i="1"/>
  <c r="N106" i="1"/>
  <c r="R110" i="1"/>
  <c r="R115" i="1"/>
  <c r="T116" i="1"/>
  <c r="Q115" i="1"/>
  <c r="Q108" i="1"/>
  <c r="Q110" i="1"/>
  <c r="M106" i="1"/>
  <c r="O107" i="1"/>
  <c r="R113" i="1"/>
  <c r="R109" i="1"/>
  <c r="T115" i="1"/>
  <c r="T111" i="1"/>
  <c r="T107" i="1"/>
  <c r="R116" i="1"/>
  <c r="R112" i="1"/>
  <c r="R108" i="1"/>
  <c r="T114" i="1"/>
  <c r="T110" i="1"/>
  <c r="T106" i="1"/>
  <c r="T113" i="1"/>
  <c r="Q107" i="1" l="1"/>
  <c r="O106" i="1"/>
  <c r="R106" i="1"/>
  <c r="Q106" i="1" l="1"/>
  <c r="S106" i="1"/>
  <c r="S113" i="1"/>
  <c r="S111" i="1"/>
  <c r="S110" i="1"/>
  <c r="S109" i="1"/>
  <c r="S108" i="1"/>
  <c r="S112" i="1"/>
  <c r="S114" i="1"/>
  <c r="S115" i="1"/>
  <c r="S116" i="1"/>
  <c r="S107" i="1"/>
  <c r="P205" i="1" l="1"/>
  <c r="T209" i="1" s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06" i="1"/>
  <c r="M207" i="1"/>
  <c r="M208" i="1"/>
  <c r="M209" i="1"/>
  <c r="M210" i="1"/>
  <c r="O210" i="1" s="1"/>
  <c r="M211" i="1"/>
  <c r="M212" i="1"/>
  <c r="M213" i="1"/>
  <c r="M214" i="1"/>
  <c r="O214" i="1" s="1"/>
  <c r="M215" i="1"/>
  <c r="M216" i="1"/>
  <c r="M217" i="1"/>
  <c r="M218" i="1"/>
  <c r="O218" i="1" s="1"/>
  <c r="M219" i="1"/>
  <c r="M206" i="1"/>
  <c r="T211" i="1" l="1"/>
  <c r="T219" i="1"/>
  <c r="R218" i="1"/>
  <c r="R216" i="1"/>
  <c r="R212" i="1"/>
  <c r="R208" i="1"/>
  <c r="O216" i="1"/>
  <c r="R219" i="1"/>
  <c r="R215" i="1"/>
  <c r="R211" i="1"/>
  <c r="R207" i="1"/>
  <c r="N205" i="1"/>
  <c r="O212" i="1"/>
  <c r="R214" i="1"/>
  <c r="T216" i="1"/>
  <c r="T208" i="1"/>
  <c r="O217" i="1"/>
  <c r="Q217" i="1" s="1"/>
  <c r="O213" i="1"/>
  <c r="Q213" i="1" s="1"/>
  <c r="O209" i="1"/>
  <c r="Q209" i="1" s="1"/>
  <c r="O219" i="1"/>
  <c r="Q219" i="1" s="1"/>
  <c r="O215" i="1"/>
  <c r="Q215" i="1" s="1"/>
  <c r="O211" i="1"/>
  <c r="Q211" i="1" s="1"/>
  <c r="O207" i="1"/>
  <c r="Q207" i="1" s="1"/>
  <c r="O208" i="1"/>
  <c r="Q208" i="1" s="1"/>
  <c r="R210" i="1"/>
  <c r="T215" i="1"/>
  <c r="T207" i="1"/>
  <c r="M205" i="1"/>
  <c r="O205" i="1" s="1"/>
  <c r="S213" i="1" s="1"/>
  <c r="O206" i="1"/>
  <c r="Q206" i="1" s="1"/>
  <c r="R206" i="1"/>
  <c r="T212" i="1"/>
  <c r="Q214" i="1"/>
  <c r="Q210" i="1"/>
  <c r="Q218" i="1"/>
  <c r="R217" i="1"/>
  <c r="R213" i="1"/>
  <c r="R209" i="1"/>
  <c r="Q216" i="1"/>
  <c r="Q212" i="1"/>
  <c r="T205" i="1"/>
  <c r="T218" i="1"/>
  <c r="T214" i="1"/>
  <c r="T210" i="1"/>
  <c r="T206" i="1"/>
  <c r="T217" i="1"/>
  <c r="T213" i="1"/>
  <c r="P62" i="1"/>
  <c r="T63" i="1" s="1"/>
  <c r="N64" i="1"/>
  <c r="N65" i="1"/>
  <c r="N66" i="1"/>
  <c r="N67" i="1"/>
  <c r="N68" i="1"/>
  <c r="N69" i="1"/>
  <c r="N70" i="1"/>
  <c r="N71" i="1"/>
  <c r="N72" i="1"/>
  <c r="N73" i="1"/>
  <c r="N74" i="1"/>
  <c r="N63" i="1"/>
  <c r="M64" i="1"/>
  <c r="O64" i="1" s="1"/>
  <c r="Q64" i="1" s="1"/>
  <c r="M65" i="1"/>
  <c r="M66" i="1"/>
  <c r="M67" i="1"/>
  <c r="R67" i="1" s="1"/>
  <c r="M68" i="1"/>
  <c r="M69" i="1"/>
  <c r="M70" i="1"/>
  <c r="M71" i="1"/>
  <c r="R71" i="1" s="1"/>
  <c r="M72" i="1"/>
  <c r="M73" i="1"/>
  <c r="M74" i="1"/>
  <c r="M63" i="1"/>
  <c r="O63" i="1" s="1"/>
  <c r="T73" i="1" l="1"/>
  <c r="R72" i="1"/>
  <c r="O68" i="1"/>
  <c r="Q68" i="1" s="1"/>
  <c r="T70" i="1"/>
  <c r="R74" i="1"/>
  <c r="R70" i="1"/>
  <c r="O66" i="1"/>
  <c r="Q66" i="1" s="1"/>
  <c r="R205" i="1"/>
  <c r="R73" i="1"/>
  <c r="R69" i="1"/>
  <c r="R65" i="1"/>
  <c r="T65" i="1"/>
  <c r="R68" i="1"/>
  <c r="R64" i="1"/>
  <c r="O69" i="1"/>
  <c r="Q69" i="1" s="1"/>
  <c r="T69" i="1"/>
  <c r="N62" i="1"/>
  <c r="O74" i="1"/>
  <c r="Q74" i="1" s="1"/>
  <c r="T74" i="1"/>
  <c r="T66" i="1"/>
  <c r="Q63" i="1"/>
  <c r="O71" i="1"/>
  <c r="M62" i="1"/>
  <c r="S205" i="1"/>
  <c r="Q205" i="1"/>
  <c r="S208" i="1"/>
  <c r="S211" i="1"/>
  <c r="S219" i="1"/>
  <c r="S210" i="1"/>
  <c r="R63" i="1"/>
  <c r="O65" i="1"/>
  <c r="O70" i="1"/>
  <c r="R66" i="1"/>
  <c r="T72" i="1"/>
  <c r="T68" i="1"/>
  <c r="T64" i="1"/>
  <c r="S206" i="1"/>
  <c r="S218" i="1"/>
  <c r="S207" i="1"/>
  <c r="S215" i="1"/>
  <c r="S209" i="1"/>
  <c r="S217" i="1"/>
  <c r="S214" i="1"/>
  <c r="O67" i="1"/>
  <c r="O73" i="1"/>
  <c r="O72" i="1"/>
  <c r="T62" i="1"/>
  <c r="T71" i="1"/>
  <c r="T67" i="1"/>
  <c r="S216" i="1"/>
  <c r="S212" i="1"/>
  <c r="P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7" i="1"/>
  <c r="M7" i="1"/>
  <c r="M8" i="1"/>
  <c r="M9" i="1"/>
  <c r="R9" i="1" s="1"/>
  <c r="M10" i="1"/>
  <c r="M11" i="1"/>
  <c r="M12" i="1"/>
  <c r="M13" i="1"/>
  <c r="R13" i="1" s="1"/>
  <c r="M14" i="1"/>
  <c r="M15" i="1"/>
  <c r="M16" i="1"/>
  <c r="M17" i="1"/>
  <c r="R17" i="1" s="1"/>
  <c r="M18" i="1"/>
  <c r="M19" i="1"/>
  <c r="M20" i="1"/>
  <c r="M21" i="1"/>
  <c r="R21" i="1" s="1"/>
  <c r="M22" i="1"/>
  <c r="M23" i="1"/>
  <c r="M24" i="1"/>
  <c r="M25" i="1"/>
  <c r="R25" i="1" s="1"/>
  <c r="M26" i="1"/>
  <c r="M27" i="1"/>
  <c r="M28" i="1"/>
  <c r="M29" i="1"/>
  <c r="R29" i="1" s="1"/>
  <c r="M30" i="1"/>
  <c r="A235" i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I233" i="1"/>
  <c r="H233" i="1"/>
  <c r="G233" i="1"/>
  <c r="F233" i="1"/>
  <c r="E233" i="1"/>
  <c r="D233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I220" i="1"/>
  <c r="H220" i="1"/>
  <c r="G220" i="1"/>
  <c r="F220" i="1"/>
  <c r="E220" i="1"/>
  <c r="D220" i="1"/>
  <c r="A207" i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I205" i="1"/>
  <c r="H205" i="1"/>
  <c r="G205" i="1"/>
  <c r="F205" i="1"/>
  <c r="E205" i="1"/>
  <c r="D205" i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I188" i="1"/>
  <c r="H188" i="1"/>
  <c r="G188" i="1"/>
  <c r="F188" i="1"/>
  <c r="E188" i="1"/>
  <c r="D188" i="1"/>
  <c r="A176" i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I174" i="1"/>
  <c r="H174" i="1"/>
  <c r="G174" i="1"/>
  <c r="F174" i="1"/>
  <c r="E174" i="1"/>
  <c r="D174" i="1"/>
  <c r="A159" i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I157" i="1"/>
  <c r="H157" i="1"/>
  <c r="G157" i="1"/>
  <c r="F157" i="1"/>
  <c r="E157" i="1"/>
  <c r="D157" i="1"/>
  <c r="A144" i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I142" i="1"/>
  <c r="H142" i="1"/>
  <c r="G142" i="1"/>
  <c r="F142" i="1"/>
  <c r="E142" i="1"/>
  <c r="D142" i="1"/>
  <c r="A119" i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I117" i="1"/>
  <c r="H117" i="1"/>
  <c r="G117" i="1"/>
  <c r="F117" i="1"/>
  <c r="E117" i="1"/>
  <c r="D117" i="1"/>
  <c r="A108" i="1"/>
  <c r="A109" i="1" s="1"/>
  <c r="A110" i="1" s="1"/>
  <c r="A111" i="1" s="1"/>
  <c r="A112" i="1" s="1"/>
  <c r="A113" i="1" s="1"/>
  <c r="A114" i="1" s="1"/>
  <c r="A115" i="1" s="1"/>
  <c r="A116" i="1" s="1"/>
  <c r="I106" i="1"/>
  <c r="H106" i="1"/>
  <c r="G106" i="1"/>
  <c r="F106" i="1"/>
  <c r="E106" i="1"/>
  <c r="D106" i="1"/>
  <c r="A92" i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I90" i="1"/>
  <c r="H90" i="1"/>
  <c r="G90" i="1"/>
  <c r="F90" i="1"/>
  <c r="E90" i="1"/>
  <c r="D90" i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I75" i="1"/>
  <c r="H75" i="1"/>
  <c r="G75" i="1"/>
  <c r="F75" i="1"/>
  <c r="E75" i="1"/>
  <c r="D75" i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I62" i="1"/>
  <c r="H62" i="1"/>
  <c r="G62" i="1"/>
  <c r="F62" i="1"/>
  <c r="E62" i="1"/>
  <c r="D62" i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I47" i="1"/>
  <c r="H47" i="1"/>
  <c r="G47" i="1"/>
  <c r="F47" i="1"/>
  <c r="E47" i="1"/>
  <c r="D47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I31" i="1"/>
  <c r="H31" i="1"/>
  <c r="G31" i="1"/>
  <c r="F31" i="1"/>
  <c r="E31" i="1"/>
  <c r="D31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I6" i="1"/>
  <c r="H6" i="1"/>
  <c r="G6" i="1"/>
  <c r="F6" i="1"/>
  <c r="E6" i="1"/>
  <c r="D6" i="1"/>
  <c r="R30" i="1" l="1"/>
  <c r="R26" i="1"/>
  <c r="R22" i="1"/>
  <c r="N6" i="1"/>
  <c r="R23" i="1"/>
  <c r="O15" i="1"/>
  <c r="R28" i="1"/>
  <c r="R24" i="1"/>
  <c r="R20" i="1"/>
  <c r="R16" i="1"/>
  <c r="R12" i="1"/>
  <c r="R8" i="1"/>
  <c r="R27" i="1"/>
  <c r="O23" i="1"/>
  <c r="Q23" i="1" s="1"/>
  <c r="O19" i="1"/>
  <c r="Q19" i="1" s="1"/>
  <c r="R15" i="1"/>
  <c r="R11" i="1"/>
  <c r="O7" i="1"/>
  <c r="Q7" i="1" s="1"/>
  <c r="R7" i="1"/>
  <c r="O30" i="1"/>
  <c r="Q30" i="1" s="1"/>
  <c r="O26" i="1"/>
  <c r="Q26" i="1" s="1"/>
  <c r="O22" i="1"/>
  <c r="R18" i="1"/>
  <c r="R14" i="1"/>
  <c r="R10" i="1"/>
  <c r="O27" i="1"/>
  <c r="O11" i="1"/>
  <c r="R19" i="1"/>
  <c r="R62" i="1"/>
  <c r="Q22" i="1"/>
  <c r="O18" i="1"/>
  <c r="O14" i="1"/>
  <c r="O10" i="1"/>
  <c r="Q67" i="1"/>
  <c r="Q70" i="1"/>
  <c r="Q71" i="1"/>
  <c r="O62" i="1"/>
  <c r="O29" i="1"/>
  <c r="O25" i="1"/>
  <c r="O21" i="1"/>
  <c r="O17" i="1"/>
  <c r="O13" i="1"/>
  <c r="O9" i="1"/>
  <c r="Q27" i="1"/>
  <c r="Q15" i="1"/>
  <c r="Q11" i="1"/>
  <c r="Q72" i="1"/>
  <c r="Q65" i="1"/>
  <c r="S65" i="1"/>
  <c r="O28" i="1"/>
  <c r="O24" i="1"/>
  <c r="O20" i="1"/>
  <c r="O16" i="1"/>
  <c r="O12" i="1"/>
  <c r="O8" i="1"/>
  <c r="Q73" i="1"/>
  <c r="S73" i="1"/>
  <c r="M6" i="1"/>
  <c r="R6" i="1" s="1"/>
  <c r="G251" i="1"/>
  <c r="D251" i="1"/>
  <c r="H251" i="1"/>
  <c r="I251" i="1"/>
  <c r="E251" i="1"/>
  <c r="F251" i="1"/>
  <c r="Q28" i="1" l="1"/>
  <c r="Q16" i="1"/>
  <c r="S69" i="1"/>
  <c r="Q62" i="1"/>
  <c r="S62" i="1"/>
  <c r="S66" i="1"/>
  <c r="S63" i="1"/>
  <c r="S68" i="1"/>
  <c r="S74" i="1"/>
  <c r="S64" i="1"/>
  <c r="Q14" i="1"/>
  <c r="Q20" i="1"/>
  <c r="Q21" i="1"/>
  <c r="S71" i="1"/>
  <c r="Q18" i="1"/>
  <c r="Q12" i="1"/>
  <c r="Q13" i="1"/>
  <c r="Q29" i="1"/>
  <c r="Q10" i="1"/>
  <c r="Q17" i="1"/>
  <c r="S70" i="1"/>
  <c r="Q8" i="1"/>
  <c r="Q24" i="1"/>
  <c r="S72" i="1"/>
  <c r="Q9" i="1"/>
  <c r="Q25" i="1"/>
  <c r="S67" i="1"/>
  <c r="O6" i="1"/>
  <c r="S13" i="1" s="1"/>
  <c r="S25" i="1" l="1"/>
  <c r="S6" i="1"/>
  <c r="Q6" i="1"/>
  <c r="S23" i="1"/>
  <c r="S7" i="1"/>
  <c r="S15" i="1"/>
  <c r="S26" i="1"/>
  <c r="S11" i="1"/>
  <c r="S19" i="1"/>
  <c r="S30" i="1"/>
  <c r="S22" i="1"/>
  <c r="S27" i="1"/>
  <c r="S9" i="1"/>
  <c r="S24" i="1"/>
  <c r="S17" i="1"/>
  <c r="S29" i="1"/>
  <c r="S20" i="1"/>
  <c r="S16" i="1"/>
  <c r="S12" i="1"/>
  <c r="S21" i="1"/>
  <c r="S14" i="1"/>
  <c r="S8" i="1"/>
  <c r="S10" i="1"/>
  <c r="S18" i="1"/>
  <c r="S28" i="1"/>
</calcChain>
</file>

<file path=xl/sharedStrings.xml><?xml version="1.0" encoding="utf-8"?>
<sst xmlns="http://schemas.openxmlformats.org/spreadsheetml/2006/main" count="851" uniqueCount="514">
  <si>
    <t>DAFTAR :</t>
  </si>
  <si>
    <t>JUMLAH PENDUDUK DAN KEPALA KELUARGA BERDASARKAN KECAMATAN DAN DESA/KELURAHAN</t>
  </si>
  <si>
    <t>KABUPATEN KUANTAN SINGINGI  BERDASARKAN SIAK PER 31 DESEMBER 2021</t>
  </si>
  <si>
    <t xml:space="preserve">No </t>
  </si>
  <si>
    <t>Kode Kec/Kel/Desa</t>
  </si>
  <si>
    <t>Kec/Kel/Desa</t>
  </si>
  <si>
    <t>Penduduk</t>
  </si>
  <si>
    <t>Jumlah</t>
  </si>
  <si>
    <t>Kepala Keluarga</t>
  </si>
  <si>
    <t>Laki-laki</t>
  </si>
  <si>
    <t>Perempuan</t>
  </si>
  <si>
    <t>1</t>
  </si>
  <si>
    <t>Kuantan Mudik</t>
  </si>
  <si>
    <t>1012</t>
  </si>
  <si>
    <t>2004</t>
  </si>
  <si>
    <t>Air Buluh</t>
  </si>
  <si>
    <t>2005</t>
  </si>
  <si>
    <t>Pantai</t>
  </si>
  <si>
    <t>2007</t>
  </si>
  <si>
    <t>Lubuk Ramo</t>
  </si>
  <si>
    <t>2008</t>
  </si>
  <si>
    <t>Seberang Cengar</t>
  </si>
  <si>
    <t>2009</t>
  </si>
  <si>
    <t>Koto Cengar</t>
  </si>
  <si>
    <t>2010</t>
  </si>
  <si>
    <t>Sangau</t>
  </si>
  <si>
    <t>2011</t>
  </si>
  <si>
    <t>Banjar Padang</t>
  </si>
  <si>
    <t>2013</t>
  </si>
  <si>
    <t>Kasang</t>
  </si>
  <si>
    <t>2014</t>
  </si>
  <si>
    <t>Koto Lubuk Jambi</t>
  </si>
  <si>
    <t>2015</t>
  </si>
  <si>
    <t>Pulau Binjai</t>
  </si>
  <si>
    <t>2016</t>
  </si>
  <si>
    <t>Seberang Pantai</t>
  </si>
  <si>
    <t>2017</t>
  </si>
  <si>
    <t>Rantau Sialang</t>
  </si>
  <si>
    <t>2018</t>
  </si>
  <si>
    <t>Luai</t>
  </si>
  <si>
    <t>2019</t>
  </si>
  <si>
    <t>Banjar Guntung</t>
  </si>
  <si>
    <t>2020</t>
  </si>
  <si>
    <t>Bukit Pedusunan</t>
  </si>
  <si>
    <t>2021</t>
  </si>
  <si>
    <t>Saik</t>
  </si>
  <si>
    <t>2022</t>
  </si>
  <si>
    <t>Pebaun Hulu</t>
  </si>
  <si>
    <t>2023</t>
  </si>
  <si>
    <t>Pebaun Hilir</t>
  </si>
  <si>
    <t>2024</t>
  </si>
  <si>
    <t>Kinali</t>
  </si>
  <si>
    <t>2025</t>
  </si>
  <si>
    <t>Bukit Kauman</t>
  </si>
  <si>
    <t>2026</t>
  </si>
  <si>
    <t>Aur Duri</t>
  </si>
  <si>
    <t>2027</t>
  </si>
  <si>
    <t>Sungai Manau</t>
  </si>
  <si>
    <t>2030</t>
  </si>
  <si>
    <t>Muaro Tombang</t>
  </si>
  <si>
    <t>10</t>
  </si>
  <si>
    <t>Logas Tanah Darat</t>
  </si>
  <si>
    <t>2001</t>
  </si>
  <si>
    <t>Perhentian Luas</t>
  </si>
  <si>
    <t>2002</t>
  </si>
  <si>
    <t>Logas</t>
  </si>
  <si>
    <t>2003</t>
  </si>
  <si>
    <t>Lubuk Kebun</t>
  </si>
  <si>
    <t>Sungai Rambai</t>
  </si>
  <si>
    <t>Situgal</t>
  </si>
  <si>
    <t>2006</t>
  </si>
  <si>
    <t>Rambahan</t>
  </si>
  <si>
    <t>Teratak Rendah</t>
  </si>
  <si>
    <t>Sikijang</t>
  </si>
  <si>
    <t>Sukaraja</t>
  </si>
  <si>
    <t>Sako Margasari</t>
  </si>
  <si>
    <t>Kuantan Sako</t>
  </si>
  <si>
    <t>2012</t>
  </si>
  <si>
    <t>Hulu Teso</t>
  </si>
  <si>
    <t>Giri Sako</t>
  </si>
  <si>
    <t>Bumi Mulya</t>
  </si>
  <si>
    <t>Sidodadi</t>
  </si>
  <si>
    <t>11</t>
  </si>
  <si>
    <t>Inuman</t>
  </si>
  <si>
    <t>Pasar Inuman</t>
  </si>
  <si>
    <t>Koto Inuman</t>
  </si>
  <si>
    <t>Pulau Panjang Hulu</t>
  </si>
  <si>
    <t>Pulau Panjang Hilir</t>
  </si>
  <si>
    <t>Sigaruntang</t>
  </si>
  <si>
    <t>Pulau Busuk</t>
  </si>
  <si>
    <t>Bedeng Sikuran</t>
  </si>
  <si>
    <t>Pulau Sipan</t>
  </si>
  <si>
    <t>Pulau Busuk Jaya</t>
  </si>
  <si>
    <t>Seberang Pulau Busuk</t>
  </si>
  <si>
    <t>Lebuh Lurus</t>
  </si>
  <si>
    <t>Kampung Baru Koto</t>
  </si>
  <si>
    <t>Ketaping Jaya</t>
  </si>
  <si>
    <t>12</t>
  </si>
  <si>
    <t>Hulu Kuantan</t>
  </si>
  <si>
    <t>Lubuk Ambacang</t>
  </si>
  <si>
    <t>Tanjung</t>
  </si>
  <si>
    <t>Sungai Pinang</t>
  </si>
  <si>
    <t>Sungai Alah</t>
  </si>
  <si>
    <t>Koto Kombu</t>
  </si>
  <si>
    <t>Sumpu</t>
  </si>
  <si>
    <t>Mudik Ulo</t>
  </si>
  <si>
    <t>Tanjung Medang</t>
  </si>
  <si>
    <t>Serosah</t>
  </si>
  <si>
    <t>Sampurago</t>
  </si>
  <si>
    <t>13</t>
  </si>
  <si>
    <t xml:space="preserve">Kuantan Hilir Seberang </t>
  </si>
  <si>
    <t>Pulau Baru</t>
  </si>
  <si>
    <t>Pulau Beralo</t>
  </si>
  <si>
    <t>Pulau Kulur</t>
  </si>
  <si>
    <t>Pelukahan</t>
  </si>
  <si>
    <t>Pengalian</t>
  </si>
  <si>
    <t>Lumbok</t>
  </si>
  <si>
    <t>Teratak Jering</t>
  </si>
  <si>
    <t>Tanjung Pisang</t>
  </si>
  <si>
    <t>Danau</t>
  </si>
  <si>
    <t>Koto Rajo</t>
  </si>
  <si>
    <t>Rawang Oguang</t>
  </si>
  <si>
    <t>14</t>
  </si>
  <si>
    <t>Sentajo Raya</t>
  </si>
  <si>
    <t>1015</t>
  </si>
  <si>
    <t>Pulau Komang</t>
  </si>
  <si>
    <t>Muaro Sentajo</t>
  </si>
  <si>
    <t>Koto Sentajo</t>
  </si>
  <si>
    <t>Jalur Patah</t>
  </si>
  <si>
    <t>Geringging Baru</t>
  </si>
  <si>
    <t>Marsawa</t>
  </si>
  <si>
    <t>Langsat Hulu</t>
  </si>
  <si>
    <t>Muara Langsat</t>
  </si>
  <si>
    <t>Geringging Jaya</t>
  </si>
  <si>
    <t>15</t>
  </si>
  <si>
    <t>Pucuk Rantau</t>
  </si>
  <si>
    <t>Perhentian Sungkai</t>
  </si>
  <si>
    <t>Ibul</t>
  </si>
  <si>
    <t>Muara Petai</t>
  </si>
  <si>
    <t>Pangkalan</t>
  </si>
  <si>
    <t>Sungai Besar</t>
  </si>
  <si>
    <t>Setiang</t>
  </si>
  <si>
    <t>Muaro Tobek</t>
  </si>
  <si>
    <t>Sungai Besar Hilir</t>
  </si>
  <si>
    <t>Kampung Baru Ibul</t>
  </si>
  <si>
    <t>2</t>
  </si>
  <si>
    <t xml:space="preserve">Kuantan Tengah </t>
  </si>
  <si>
    <t>1016</t>
  </si>
  <si>
    <t>1018</t>
  </si>
  <si>
    <t>1025</t>
  </si>
  <si>
    <t>Bandar Alai</t>
  </si>
  <si>
    <t>Pulau Kedundung</t>
  </si>
  <si>
    <t>Pulau Aro</t>
  </si>
  <si>
    <t>Seberang Taluk</t>
  </si>
  <si>
    <t>Koto Tuo</t>
  </si>
  <si>
    <t>Kopah</t>
  </si>
  <si>
    <t>Munsalo</t>
  </si>
  <si>
    <t>Sawah</t>
  </si>
  <si>
    <t>Koto Taluk</t>
  </si>
  <si>
    <t>Koto Kari</t>
  </si>
  <si>
    <t>Pintu Gobang</t>
  </si>
  <si>
    <t>Jake</t>
  </si>
  <si>
    <t>Jaya</t>
  </si>
  <si>
    <t>Beringin Taluk</t>
  </si>
  <si>
    <t>Sitorajo</t>
  </si>
  <si>
    <t>Titian Modang Kopah</t>
  </si>
  <si>
    <t>2028</t>
  </si>
  <si>
    <t>Pulau Banjar Kari</t>
  </si>
  <si>
    <t>3</t>
  </si>
  <si>
    <t>Singingi</t>
  </si>
  <si>
    <t>1003</t>
  </si>
  <si>
    <t>Muara Lembu</t>
  </si>
  <si>
    <t>Pangkalan Indarung</t>
  </si>
  <si>
    <t>Pulau Padang</t>
  </si>
  <si>
    <t>Kebun Lado</t>
  </si>
  <si>
    <t>Sungai Kuning</t>
  </si>
  <si>
    <t>Sungai Sirih</t>
  </si>
  <si>
    <t>Sungai Bawang</t>
  </si>
  <si>
    <t>Pasir Emas</t>
  </si>
  <si>
    <t>Petai Baru</t>
  </si>
  <si>
    <t>Sungai Keranji</t>
  </si>
  <si>
    <t>Sumber Datar</t>
  </si>
  <si>
    <t>Logas Hilir</t>
  </si>
  <si>
    <t>4</t>
  </si>
  <si>
    <t>Kuantan Hilir</t>
  </si>
  <si>
    <t>1001</t>
  </si>
  <si>
    <t>1002</t>
  </si>
  <si>
    <t>Rawang Bonto</t>
  </si>
  <si>
    <t>Banuaran</t>
  </si>
  <si>
    <t>Kampung Madura</t>
  </si>
  <si>
    <t>Pulau Kijang</t>
  </si>
  <si>
    <t>Pulau Madinah</t>
  </si>
  <si>
    <t>Kampung Tengah</t>
  </si>
  <si>
    <t>Kampung Medan</t>
  </si>
  <si>
    <t>Kepala Pulau</t>
  </si>
  <si>
    <t>Teratak Baru</t>
  </si>
  <si>
    <t>Dusun Tuo</t>
  </si>
  <si>
    <t>Gunung Melintang</t>
  </si>
  <si>
    <t>Simpang Pulau Beralo</t>
  </si>
  <si>
    <t>5</t>
  </si>
  <si>
    <t xml:space="preserve">Cerenti </t>
  </si>
  <si>
    <t>Kompe Berangin</t>
  </si>
  <si>
    <t>Sikakak</t>
  </si>
  <si>
    <t>Kampung Baru</t>
  </si>
  <si>
    <t>Pulau Jambu</t>
  </si>
  <si>
    <t>Koto Cerenti</t>
  </si>
  <si>
    <t>Pulau Bayur</t>
  </si>
  <si>
    <t>Pulau Panjang Cerenti</t>
  </si>
  <si>
    <t>Pesikaian</t>
  </si>
  <si>
    <t>Teluk Pauh</t>
  </si>
  <si>
    <t>Kampung Baru Timur</t>
  </si>
  <si>
    <t>6</t>
  </si>
  <si>
    <t>Benai</t>
  </si>
  <si>
    <t>Banjar Benai</t>
  </si>
  <si>
    <t>Talontam</t>
  </si>
  <si>
    <t>Gunung Kesiangan</t>
  </si>
  <si>
    <t>Pulau Kalimanting</t>
  </si>
  <si>
    <t>Banjar Lopak</t>
  </si>
  <si>
    <t>Siberakun</t>
  </si>
  <si>
    <t>Pulau Tongah</t>
  </si>
  <si>
    <t>Ujung Tanjung</t>
  </si>
  <si>
    <t>Pulau Ingu</t>
  </si>
  <si>
    <t>Simandolak</t>
  </si>
  <si>
    <t>Tebing Tinggi</t>
  </si>
  <si>
    <t>Pulau Lancang</t>
  </si>
  <si>
    <t>Benai Kecil</t>
  </si>
  <si>
    <t>Koto Benai</t>
  </si>
  <si>
    <t>7</t>
  </si>
  <si>
    <t>Gunung Toar</t>
  </si>
  <si>
    <t>Pulau Mungkur</t>
  </si>
  <si>
    <t>Teluk Beringin</t>
  </si>
  <si>
    <t>Pulau Rumput</t>
  </si>
  <si>
    <t>Seberang Gunung</t>
  </si>
  <si>
    <t>Teberau Panjang</t>
  </si>
  <si>
    <t>Koto Gunung</t>
  </si>
  <si>
    <t>Gunung</t>
  </si>
  <si>
    <t>Toar</t>
  </si>
  <si>
    <t>Petapahan</t>
  </si>
  <si>
    <t>Pisang Berebus</t>
  </si>
  <si>
    <t>Siberobah</t>
  </si>
  <si>
    <t>Seberang Sungai</t>
  </si>
  <si>
    <t>8</t>
  </si>
  <si>
    <t>Singingi Hilir</t>
  </si>
  <si>
    <t>Koto Baru</t>
  </si>
  <si>
    <t>Petai</t>
  </si>
  <si>
    <t>Sungai Paku</t>
  </si>
  <si>
    <t>Tanjung Pauh</t>
  </si>
  <si>
    <t>Simpang Raya</t>
  </si>
  <si>
    <t>Sungai Buluh</t>
  </si>
  <si>
    <t>Suka Damai</t>
  </si>
  <si>
    <t>Sumber Jaya</t>
  </si>
  <si>
    <t>Muara Bahan</t>
  </si>
  <si>
    <t>Bukit Raya</t>
  </si>
  <si>
    <t>Beringin Jaya</t>
  </si>
  <si>
    <t>9</t>
  </si>
  <si>
    <t>Pangean</t>
  </si>
  <si>
    <t>Pasar Baru Pangean</t>
  </si>
  <si>
    <t>Koto Pangean</t>
  </si>
  <si>
    <t>Pulau Kumpai</t>
  </si>
  <si>
    <t>Pulau Deras</t>
  </si>
  <si>
    <t>Tanah Bekali</t>
  </si>
  <si>
    <t>Padang Tanggung</t>
  </si>
  <si>
    <t>Padang Kunik</t>
  </si>
  <si>
    <t>Pembatang</t>
  </si>
  <si>
    <t>Pauh Angit</t>
  </si>
  <si>
    <t>Sukaping</t>
  </si>
  <si>
    <t>Pulau Rengas</t>
  </si>
  <si>
    <t>Rawang Binjai</t>
  </si>
  <si>
    <t>Sako</t>
  </si>
  <si>
    <t>Sungai Langsat</t>
  </si>
  <si>
    <t>Pauh Angit Hulu</t>
  </si>
  <si>
    <t>Grand Total</t>
  </si>
  <si>
    <t>Sumber : SIAK per 31 Desember 2021</t>
  </si>
  <si>
    <t>Lubuk Jambi</t>
  </si>
  <si>
    <t>Luas Wilayah</t>
  </si>
  <si>
    <t>Kepadatan Penduduk</t>
  </si>
  <si>
    <t>Rasio Jenis Kelamin</t>
  </si>
  <si>
    <t>Sungai Kelelawar</t>
  </si>
  <si>
    <t>Lubuk Terantang</t>
  </si>
  <si>
    <t>PERHENTIAN SUNGKAI</t>
  </si>
  <si>
    <t>SUNGAI BESAR</t>
  </si>
  <si>
    <t>SUNGAI BESAR HILIR</t>
  </si>
  <si>
    <t>IBUL</t>
  </si>
  <si>
    <t>KAMPUNG BARU IBUL</t>
  </si>
  <si>
    <t>PANGKALAN</t>
  </si>
  <si>
    <t>MUARO TOBEK</t>
  </si>
  <si>
    <t>MUARO TIU MAKMUR</t>
  </si>
  <si>
    <t>MUARA PETAI</t>
  </si>
  <si>
    <t>SETIANG</t>
  </si>
  <si>
    <t>Muaro Tiu Makmur</t>
  </si>
  <si>
    <t>Air Mas</t>
  </si>
  <si>
    <t>Sukamaju</t>
  </si>
  <si>
    <t>SukaMaju</t>
  </si>
  <si>
    <t>Persentase Luas</t>
  </si>
  <si>
    <t>Persentase Penduduk</t>
  </si>
  <si>
    <t>Pasar Taluk</t>
  </si>
  <si>
    <t>Simpang Tiga</t>
  </si>
  <si>
    <t>Pulau Godang</t>
  </si>
  <si>
    <t>Seberang Teluk Hilir</t>
  </si>
  <si>
    <t>Sungai Jering</t>
  </si>
  <si>
    <t>PANTAI</t>
  </si>
  <si>
    <t>AIR BULUH</t>
  </si>
  <si>
    <t>LUBUK RAMO</t>
  </si>
  <si>
    <t>KOTO CENGAR</t>
  </si>
  <si>
    <t>SEBERANG CENGAR</t>
  </si>
  <si>
    <t>SANGAU</t>
  </si>
  <si>
    <t>BANJAR PADANG</t>
  </si>
  <si>
    <t>LUBUK JAMBI</t>
  </si>
  <si>
    <t>KOTO LUBUK JAMBI</t>
  </si>
  <si>
    <t>KASANG</t>
  </si>
  <si>
    <t>AUR DURI</t>
  </si>
  <si>
    <t>BUKIT KAUMAN</t>
  </si>
  <si>
    <t>SUNGAI MANAU</t>
  </si>
  <si>
    <t>SAIK</t>
  </si>
  <si>
    <t>PEBAUN HULU</t>
  </si>
  <si>
    <t>PEBAUN HILIR</t>
  </si>
  <si>
    <t>KINALI</t>
  </si>
  <si>
    <t>PULAU BINJAI</t>
  </si>
  <si>
    <t>SEBERANG PANTAI</t>
  </si>
  <si>
    <t>LUAI</t>
  </si>
  <si>
    <t>RANTAU SIALANG</t>
  </si>
  <si>
    <t>BANJAR GUNTUNG</t>
  </si>
  <si>
    <t>BUKIT PEDUSUNAN</t>
  </si>
  <si>
    <t>MUARO TOMBANG</t>
  </si>
  <si>
    <t>SUNGAI KELELAWAR</t>
  </si>
  <si>
    <t>SUNGAI ALAH</t>
  </si>
  <si>
    <t>LUBUK AMBACANG</t>
  </si>
  <si>
    <t>KOTO KOMBU</t>
  </si>
  <si>
    <t>SUMPU</t>
  </si>
  <si>
    <t>INUMAN</t>
  </si>
  <si>
    <t>TANJUNG MEDANG</t>
  </si>
  <si>
    <t>MUDIK ULO</t>
  </si>
  <si>
    <t>SUNGAI PINANG</t>
  </si>
  <si>
    <t>TANJUNG</t>
  </si>
  <si>
    <t>SEROSAH</t>
  </si>
  <si>
    <t>SAMPURAGO</t>
  </si>
  <si>
    <t>SIKIJANG</t>
  </si>
  <si>
    <t>TERATAK RENDAH</t>
  </si>
  <si>
    <t>PERHENTIAN LUAS</t>
  </si>
  <si>
    <t>LOGAS</t>
  </si>
  <si>
    <t>SUNGAI RAMBAI</t>
  </si>
  <si>
    <t>RAMBAHAN</t>
  </si>
  <si>
    <t>LUBUK KEBUN</t>
  </si>
  <si>
    <t>SITUGAL</t>
  </si>
  <si>
    <t>HULU TESO</t>
  </si>
  <si>
    <t>SUKARAJA</t>
  </si>
  <si>
    <t>SAKO MARGASARI</t>
  </si>
  <si>
    <t>GIRI SAKO</t>
  </si>
  <si>
    <t>KUANTAN SAKO</t>
  </si>
  <si>
    <t>SIDODADI</t>
  </si>
  <si>
    <t>BUMI MULYA</t>
  </si>
  <si>
    <t>PULAU PANJANG HULU</t>
  </si>
  <si>
    <t>BEDENG SIKURAN</t>
  </si>
  <si>
    <t>BANJAR NANTIGO</t>
  </si>
  <si>
    <t>PASAR INUMAN</t>
  </si>
  <si>
    <t>PULAU SIPAN</t>
  </si>
  <si>
    <t>PULAU BUSUK</t>
  </si>
  <si>
    <t>KOTO INUMAN</t>
  </si>
  <si>
    <t>SIGARUNTANG</t>
  </si>
  <si>
    <t>PULAU BUSUK JAYA</t>
  </si>
  <si>
    <t>SEBERANG PULAU BUSUK</t>
  </si>
  <si>
    <t>KETAPING JAYA</t>
  </si>
  <si>
    <t>LEBUH LURUS</t>
  </si>
  <si>
    <t>KAMPUNG BARU KOTO</t>
  </si>
  <si>
    <t>PULAU PANJANG HILIR</t>
  </si>
  <si>
    <t>Banjar NanTigo</t>
  </si>
  <si>
    <t>TANJUNG PISANG</t>
  </si>
  <si>
    <t>PENGALIAN</t>
  </si>
  <si>
    <t>KASANG LIMAU SUNDAI</t>
  </si>
  <si>
    <t>TERATAK JERING</t>
  </si>
  <si>
    <t>KOTO RAJO</t>
  </si>
  <si>
    <t>DANAU</t>
  </si>
  <si>
    <t>LUMBOK</t>
  </si>
  <si>
    <t>PELUKAHAN</t>
  </si>
  <si>
    <t>PULAU BARU</t>
  </si>
  <si>
    <t>SUNGAI SERIK</t>
  </si>
  <si>
    <t>RAWANG OGUANG</t>
  </si>
  <si>
    <t>PULAU KULUR</t>
  </si>
  <si>
    <t>PULAU BERALO</t>
  </si>
  <si>
    <t>Kasang Limau Sundai</t>
  </si>
  <si>
    <t>Sungai Serik</t>
  </si>
  <si>
    <t>PULAU KOPUNG</t>
  </si>
  <si>
    <t>KAMPUNG BARU SENTAJO</t>
  </si>
  <si>
    <t>KOTO SENTAJO</t>
  </si>
  <si>
    <t>MUARO SENTAJO</t>
  </si>
  <si>
    <t>PULAU KOMANG</t>
  </si>
  <si>
    <t>BERINGIN JAYA</t>
  </si>
  <si>
    <t>JALUR PATAH</t>
  </si>
  <si>
    <t>TERATAK AIR HITAM</t>
  </si>
  <si>
    <t>PARIT TERATAK AIR HITAM</t>
  </si>
  <si>
    <t>SEBERANG TERATAK AIR HITAM</t>
  </si>
  <si>
    <t>GERINGGING BARU</t>
  </si>
  <si>
    <t>MARSAWA</t>
  </si>
  <si>
    <t>LANGSAT HULU</t>
  </si>
  <si>
    <t>MUARA LANGSAT</t>
  </si>
  <si>
    <t>GERINGGING JAYA</t>
  </si>
  <si>
    <t>BANDAR ALAI</t>
  </si>
  <si>
    <t>PULAU KEDUNDUNG</t>
  </si>
  <si>
    <t>PULAU ARO</t>
  </si>
  <si>
    <t>SEBERANG TALUK</t>
  </si>
  <si>
    <t>KOTO TUO</t>
  </si>
  <si>
    <t>KOPAH</t>
  </si>
  <si>
    <t>JAYA</t>
  </si>
  <si>
    <t>MUNSALO</t>
  </si>
  <si>
    <t>BERINGIN TALUK</t>
  </si>
  <si>
    <t>SAWAH</t>
  </si>
  <si>
    <t>PASAR TALUK</t>
  </si>
  <si>
    <t>KOTO TALUK</t>
  </si>
  <si>
    <t>SIMPANG TIGA</t>
  </si>
  <si>
    <t>PULAU GODANG</t>
  </si>
  <si>
    <t>KOTO KARI</t>
  </si>
  <si>
    <t>PINTU GOBANG</t>
  </si>
  <si>
    <t>JAKE</t>
  </si>
  <si>
    <t>SITORAJO</t>
  </si>
  <si>
    <t>SEBERANG TELUK HILIR</t>
  </si>
  <si>
    <t>SUNGAI JERING</t>
  </si>
  <si>
    <t>TITIAN MODANG KOPAH</t>
  </si>
  <si>
    <t>PULAU BANJAR KARI</t>
  </si>
  <si>
    <t>PANGKALAN INDARUNG</t>
  </si>
  <si>
    <t>PULAU PADANG</t>
  </si>
  <si>
    <t>MUARA LEMBU</t>
  </si>
  <si>
    <t>SUNGAI BAWANG</t>
  </si>
  <si>
    <t>AIR MAS</t>
  </si>
  <si>
    <t>SUMBER DATAR</t>
  </si>
  <si>
    <t>SUNGAI KERANJI</t>
  </si>
  <si>
    <t>PASIR EMAS</t>
  </si>
  <si>
    <t>SUNGAI SIRIH</t>
  </si>
  <si>
    <t>KEBUN LADO</t>
  </si>
  <si>
    <t>SUNGAI KUNING</t>
  </si>
  <si>
    <t>PETAI BARU</t>
  </si>
  <si>
    <t>LOGAS HILIR</t>
  </si>
  <si>
    <t>PULAU KIJANG</t>
  </si>
  <si>
    <t>BANUARAN</t>
  </si>
  <si>
    <t>PASAR USANG BASERAH</t>
  </si>
  <si>
    <t>PULAU MADINAH</t>
  </si>
  <si>
    <t>KAMPUNG TENGAH</t>
  </si>
  <si>
    <t>KEPALA PULAU</t>
  </si>
  <si>
    <t>KAMPUNG MEDAN</t>
  </si>
  <si>
    <t>PASAR BARU BASERAH</t>
  </si>
  <si>
    <t>SIMPANG TANAH LAPANG</t>
  </si>
  <si>
    <t>KAMPUNG MADURA</t>
  </si>
  <si>
    <t>RAWANG BONTO</t>
  </si>
  <si>
    <t>DUSUN TUO</t>
  </si>
  <si>
    <t>GUNUNG MELINTANG</t>
  </si>
  <si>
    <t>TERATAK BARU</t>
  </si>
  <si>
    <t>SIMPANG PULAU BERALO</t>
  </si>
  <si>
    <t>SIKAKAK</t>
  </si>
  <si>
    <t>PULAU JAMBU</t>
  </si>
  <si>
    <t>PULAU BAYUR</t>
  </si>
  <si>
    <t>PULAU PANJANG CERENTI</t>
  </si>
  <si>
    <t>TELUK PAUH</t>
  </si>
  <si>
    <t>PESIKAIAN</t>
  </si>
  <si>
    <t>KOTO CERENTI</t>
  </si>
  <si>
    <t>KOTO PERAKU</t>
  </si>
  <si>
    <t>PASAR CERENTI</t>
  </si>
  <si>
    <t>KAMPUNG BARU</t>
  </si>
  <si>
    <t>KOMPE BERANGIN</t>
  </si>
  <si>
    <t>TANJUNG MEDAN</t>
  </si>
  <si>
    <t>KAMPUNG BARU TIMUR</t>
  </si>
  <si>
    <t>KOTO BENAI</t>
  </si>
  <si>
    <t>TALONTAM</t>
  </si>
  <si>
    <t>BANJAR BENAI</t>
  </si>
  <si>
    <t>GUNUNG KESIANGAN</t>
  </si>
  <si>
    <t>BANJAR LOPAK</t>
  </si>
  <si>
    <t>PULAU KALIMANTING</t>
  </si>
  <si>
    <t>PULAU INGU</t>
  </si>
  <si>
    <t>SIMANDOLAK</t>
  </si>
  <si>
    <t>TEBING TINGGI</t>
  </si>
  <si>
    <t>PULAU LANCANG</t>
  </si>
  <si>
    <t>PULAU TONGAH</t>
  </si>
  <si>
    <t>UJUNG TANJUNG</t>
  </si>
  <si>
    <t>SIBERAKUN</t>
  </si>
  <si>
    <t>BENAI</t>
  </si>
  <si>
    <t>BENAI KECIL</t>
  </si>
  <si>
    <t>PULAU RUMPUT</t>
  </si>
  <si>
    <t>KOTO GUNUNG</t>
  </si>
  <si>
    <t>TELUK BERINGIN</t>
  </si>
  <si>
    <t>PULAU MUNGKUR</t>
  </si>
  <si>
    <t>SEBERANG GUNUNG</t>
  </si>
  <si>
    <t>TEBERAU PANJANG</t>
  </si>
  <si>
    <t>GUNUNG</t>
  </si>
  <si>
    <t>TOAR</t>
  </si>
  <si>
    <t>PETAPAHAN</t>
  </si>
  <si>
    <t>LUBUK TERANTANG</t>
  </si>
  <si>
    <t>SIBEROBAH</t>
  </si>
  <si>
    <t>PISANG BEREBUS</t>
  </si>
  <si>
    <t>SEBERANG SUNGAI</t>
  </si>
  <si>
    <t>PETAI</t>
  </si>
  <si>
    <t>SUNGAI BULUH</t>
  </si>
  <si>
    <t>SIMPANG RAYA</t>
  </si>
  <si>
    <t>KOTO BARU</t>
  </si>
  <si>
    <t>SUMBER JAYA</t>
  </si>
  <si>
    <t>SUKA DAMAI</t>
  </si>
  <si>
    <t>MUARA BAHAN</t>
  </si>
  <si>
    <t>BUKIT RAYA</t>
  </si>
  <si>
    <t>SUKAMAJU</t>
  </si>
  <si>
    <t>SUNGAI PAKU</t>
  </si>
  <si>
    <t>TANJUNG PAUH</t>
  </si>
  <si>
    <t>PEMBATANG</t>
  </si>
  <si>
    <t>PADANG KUNIK</t>
  </si>
  <si>
    <t>PADANG TANGGUNG</t>
  </si>
  <si>
    <t>TANAH BEKALI</t>
  </si>
  <si>
    <t>PULAU DERAS</t>
  </si>
  <si>
    <t>PULAU KUMPAI</t>
  </si>
  <si>
    <t>PULAU TENGAH</t>
  </si>
  <si>
    <t>KOTO PANGEAN</t>
  </si>
  <si>
    <t>SUKAPING</t>
  </si>
  <si>
    <t>PULAU RENGAS</t>
  </si>
  <si>
    <t>PAUH ANGIT</t>
  </si>
  <si>
    <t>RAWANG BINJAI</t>
  </si>
  <si>
    <t>PASAR BARU PANGEAN</t>
  </si>
  <si>
    <t>PAUH ANGIT HULU</t>
  </si>
  <si>
    <t>SAKO</t>
  </si>
  <si>
    <t>SUNGAI LANGSAT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</si>
</sst>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0" fontId="8" fillId="0" borderId="0"/>
    <xf numFmtId="0" fontId="8" fillId="0" borderId="0"/>
    <xf numFmtId="0" fontId="8" fillId="0" borderId="0"/>
  </cellStyleXfs>
  <cellXfs count="40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4" fillId="0" borderId="3" xfId="0" applyFont="1" applyBorder="1"/>
    <xf numFmtId="0" fontId="5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6" fillId="0" borderId="3" xfId="0" applyFont="1" applyBorder="1"/>
    <xf numFmtId="0" fontId="5" fillId="0" borderId="3" xfId="0" applyFont="1" applyBorder="1"/>
    <xf numFmtId="0" fontId="7" fillId="0" borderId="3" xfId="0" applyFont="1" applyBorder="1" applyAlignment="1">
      <alignment horizontal="left"/>
    </xf>
    <xf numFmtId="0" fontId="3" fillId="0" borderId="4" xfId="0" applyFont="1" applyBorder="1"/>
    <xf numFmtId="0" fontId="6" fillId="0" borderId="4" xfId="0" applyFont="1" applyBorder="1"/>
    <xf numFmtId="10" fontId="0" fillId="0" borderId="0" xfId="0" applyNumberFormat="1"/>
    <xf numFmtId="10" fontId="3" fillId="0" borderId="0" xfId="0" applyNumberFormat="1" applyFont="1"/>
    <xf numFmtId="43" fontId="0" fillId="0" borderId="0" xfId="0" applyNumberFormat="1"/>
    <xf numFmtId="43" fontId="4" fillId="0" borderId="5" xfId="0" applyNumberFormat="1" applyFont="1" applyBorder="1"/>
    <xf numFmtId="43" fontId="3" fillId="0" borderId="0" xfId="0" applyNumberFormat="1" applyFont="1"/>
    <xf numFmtId="37" fontId="0" fillId="0" borderId="0" xfId="0" applyNumberFormat="1"/>
    <xf numFmtId="37" fontId="3" fillId="2" borderId="2" xfId="0" applyNumberFormat="1" applyFont="1" applyFill="1" applyBorder="1" applyAlignment="1">
      <alignment horizontal="center" vertical="center" wrapText="1"/>
    </xf>
    <xf numFmtId="37" fontId="4" fillId="0" borderId="5" xfId="0" applyNumberFormat="1" applyFont="1" applyBorder="1"/>
    <xf numFmtId="37" fontId="3" fillId="0" borderId="0" xfId="0" applyNumberFormat="1" applyFont="1"/>
    <xf numFmtId="1" fontId="0" fillId="0" borderId="0" xfId="0" applyNumberFormat="1"/>
    <xf numFmtId="43" fontId="1" fillId="0" borderId="0" xfId="0" applyNumberFormat="1" applyFont="1"/>
    <xf numFmtId="0" fontId="1" fillId="0" borderId="3" xfId="0" applyFont="1" applyBorder="1"/>
    <xf numFmtId="0" fontId="3" fillId="2" borderId="0" xfId="0" applyFont="1" applyFill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 vertical="center" wrapText="1"/>
    </xf>
    <xf numFmtId="10" fontId="3" fillId="2" borderId="2" xfId="0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43" fontId="3" fillId="2" borderId="2" xfId="0" applyNumberFormat="1" applyFont="1" applyFill="1" applyBorder="1" applyAlignment="1">
      <alignment horizontal="center" vertical="center" wrapText="1"/>
    </xf>
    <xf numFmtId="37" fontId="3" fillId="2" borderId="1" xfId="0" applyNumberFormat="1" applyFont="1" applyFill="1" applyBorder="1" applyAlignment="1">
      <alignment horizontal="center"/>
    </xf>
    <xf numFmtId="37" fontId="3" fillId="2" borderId="1" xfId="0" applyNumberFormat="1" applyFont="1" applyFill="1" applyBorder="1" applyAlignment="1">
      <alignment horizontal="center" vertical="center" wrapText="1"/>
    </xf>
    <xf numFmtId="37" fontId="3" fillId="2" borderId="2" xfId="0" applyNumberFormat="1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3"/>
  <sheetViews>
    <sheetView tabSelected="1" zoomScaleNormal="100" zoomScaleSheetLayoutView="100" workbookViewId="0">
      <pane xSplit="12" ySplit="17" topLeftCell="O18" activePane="bottomRight" state="frozen"/>
      <selection pane="topRight" activeCell="K1" sqref="K1"/>
      <selection pane="bottomLeft" activeCell="A18" sqref="A18"/>
      <selection pane="bottomRight" activeCell="Q7" sqref="Q7"/>
    </sheetView>
  </sheetViews>
  <sheetFormatPr defaultRowHeight="15" x14ac:dyDescent="0.25"/>
  <cols>
    <col min="1" max="1" width="4.7109375" customWidth="1"/>
    <col min="2" max="2" width="13.42578125" customWidth="1"/>
    <col min="3" max="3" width="24.140625" customWidth="1"/>
    <col min="4" max="9" width="11.7109375" customWidth="1"/>
    <col min="10" max="10" width="28.85546875" bestFit="1" customWidth="1"/>
    <col min="11" max="11" width="11.7109375" customWidth="1"/>
    <col min="12" max="12" width="21" bestFit="1" customWidth="1"/>
    <col min="13" max="15" width="11.5703125" style="20" bestFit="1" customWidth="1"/>
    <col min="16" max="16" width="9.28515625" style="17" bestFit="1" customWidth="1"/>
    <col min="17" max="17" width="20.28515625" style="17" bestFit="1" customWidth="1"/>
    <col min="18" max="18" width="10.7109375" style="17" bestFit="1" customWidth="1"/>
    <col min="19" max="19" width="10.85546875" style="15" bestFit="1" customWidth="1"/>
    <col min="20" max="20" width="9.140625" style="15"/>
  </cols>
  <sheetData>
    <row r="1" spans="1:20" x14ac:dyDescent="0.25">
      <c r="B1" s="1" t="s">
        <v>0</v>
      </c>
      <c r="C1" s="2" t="s">
        <v>1</v>
      </c>
      <c r="D1" s="2"/>
      <c r="E1" s="2"/>
      <c r="F1" s="2"/>
      <c r="G1" s="2"/>
      <c r="H1" s="2"/>
      <c r="I1" s="2"/>
      <c r="J1" s="2"/>
      <c r="K1" s="2"/>
    </row>
    <row r="2" spans="1:20" x14ac:dyDescent="0.25">
      <c r="B2" s="1"/>
      <c r="C2" s="2" t="s">
        <v>2</v>
      </c>
      <c r="D2" s="2"/>
      <c r="E2" s="2"/>
      <c r="F2" s="2"/>
      <c r="G2" s="2"/>
      <c r="H2" s="2"/>
      <c r="I2" s="2"/>
      <c r="J2" s="2"/>
      <c r="K2" s="2"/>
    </row>
    <row r="3" spans="1:20" ht="15.75" thickBot="1" x14ac:dyDescent="0.3"/>
    <row r="4" spans="1:20" ht="15.75" thickTop="1" x14ac:dyDescent="0.25">
      <c r="A4" s="30" t="s">
        <v>3</v>
      </c>
      <c r="B4" s="30" t="s">
        <v>4</v>
      </c>
      <c r="C4" s="30" t="s">
        <v>5</v>
      </c>
      <c r="D4" s="32" t="s">
        <v>6</v>
      </c>
      <c r="E4" s="32"/>
      <c r="F4" s="30" t="s">
        <v>7</v>
      </c>
      <c r="G4" s="32" t="s">
        <v>8</v>
      </c>
      <c r="H4" s="32"/>
      <c r="I4" s="30" t="s">
        <v>7</v>
      </c>
      <c r="J4" s="27"/>
      <c r="K4" s="27"/>
      <c r="M4" s="37" t="s">
        <v>6</v>
      </c>
      <c r="N4" s="37"/>
      <c r="O4" s="38" t="s">
        <v>7</v>
      </c>
      <c r="P4" s="35" t="s">
        <v>274</v>
      </c>
      <c r="Q4" s="35" t="s">
        <v>275</v>
      </c>
      <c r="R4" s="35" t="s">
        <v>276</v>
      </c>
      <c r="S4" s="33" t="s">
        <v>294</v>
      </c>
      <c r="T4" s="33" t="s">
        <v>293</v>
      </c>
    </row>
    <row r="5" spans="1:20" ht="30.75" customHeight="1" x14ac:dyDescent="0.25">
      <c r="A5" s="31"/>
      <c r="B5" s="31"/>
      <c r="C5" s="31"/>
      <c r="D5" s="3" t="s">
        <v>9</v>
      </c>
      <c r="E5" s="3" t="s">
        <v>10</v>
      </c>
      <c r="F5" s="31"/>
      <c r="G5" s="3" t="s">
        <v>9</v>
      </c>
      <c r="H5" s="3" t="s">
        <v>10</v>
      </c>
      <c r="I5" s="31"/>
      <c r="J5" s="27"/>
      <c r="K5" s="27"/>
      <c r="M5" s="21" t="s">
        <v>9</v>
      </c>
      <c r="N5" s="21" t="s">
        <v>10</v>
      </c>
      <c r="O5" s="39"/>
      <c r="P5" s="36"/>
      <c r="Q5" s="36"/>
      <c r="R5" s="36"/>
      <c r="S5" s="34"/>
      <c r="T5" s="34"/>
    </row>
    <row r="6" spans="1:20" ht="15.75" x14ac:dyDescent="0.25">
      <c r="A6" s="4"/>
      <c r="B6" s="5" t="s">
        <v>11</v>
      </c>
      <c r="C6" s="6" t="s">
        <v>12</v>
      </c>
      <c r="D6" s="5">
        <f>SUM(D7:D30)</f>
        <v>12684</v>
      </c>
      <c r="E6" s="5">
        <f t="shared" ref="E6:F6" si="0">SUM(E7:E30)</f>
        <v>12423</v>
      </c>
      <c r="F6" s="5">
        <f t="shared" si="0"/>
        <v>25107</v>
      </c>
      <c r="G6" s="7">
        <f>SUM(G7:G30)</f>
        <v>5983</v>
      </c>
      <c r="H6" s="7">
        <f t="shared" ref="H6:I6" si="1">SUM(H7:H30)</f>
        <v>1389</v>
      </c>
      <c r="I6" s="7">
        <f t="shared" si="1"/>
        <v>7372</v>
      </c>
      <c r="J6" s="28"/>
      <c r="K6" s="28"/>
      <c r="M6" s="22">
        <f>SUM(M7:M30)</f>
        <v>12684</v>
      </c>
      <c r="N6" s="22">
        <f>SUM(N7:N30)</f>
        <v>12423</v>
      </c>
      <c r="O6" s="22">
        <f>SUM(O7:O30)</f>
        <v>25107</v>
      </c>
      <c r="P6" s="18">
        <f t="shared" ref="P6" si="2">SUM(P7:P30)</f>
        <v>732.95</v>
      </c>
      <c r="Q6" s="18">
        <f t="shared" ref="Q6:Q30" si="3">O6/P6</f>
        <v>34.254724060304248</v>
      </c>
      <c r="R6" s="18">
        <f t="shared" ref="R6:R30" si="4">M6/N6*100</f>
        <v>102.10094180149723</v>
      </c>
      <c r="S6" s="15">
        <f t="shared" ref="S6:S30" si="5">O6/$O$6</f>
        <v>1</v>
      </c>
    </row>
    <row r="7" spans="1:20" ht="15.75" x14ac:dyDescent="0.25">
      <c r="A7" s="4">
        <v>1</v>
      </c>
      <c r="B7" s="4" t="s">
        <v>13</v>
      </c>
      <c r="C7" s="8" t="s">
        <v>273</v>
      </c>
      <c r="D7" s="4">
        <v>298</v>
      </c>
      <c r="E7" s="4">
        <v>304</v>
      </c>
      <c r="F7" s="4">
        <v>602</v>
      </c>
      <c r="G7" s="4">
        <v>139</v>
      </c>
      <c r="H7" s="4">
        <v>41</v>
      </c>
      <c r="I7" s="4">
        <v>180</v>
      </c>
      <c r="J7" t="s">
        <v>300</v>
      </c>
      <c r="K7">
        <f>VLOOKUP(J7,$C$7:$I$30,7,FALSE)</f>
        <v>694</v>
      </c>
      <c r="L7" t="s">
        <v>17</v>
      </c>
      <c r="M7" s="20">
        <f>VLOOKUP($L7,$C$7:$I$30,2,FALSE)</f>
        <v>1360</v>
      </c>
      <c r="N7" s="20">
        <f t="shared" ref="N7:N30" si="6">VLOOKUP($L7,$C$7:$I$30,3,FALSE)</f>
        <v>1183</v>
      </c>
      <c r="O7" s="20">
        <f>SUM(M7:N7)</f>
        <v>2543</v>
      </c>
      <c r="P7" s="17">
        <v>114</v>
      </c>
      <c r="Q7" s="18">
        <f t="shared" si="3"/>
        <v>22.307017543859651</v>
      </c>
      <c r="R7" s="18">
        <f t="shared" si="4"/>
        <v>114.96196111580727</v>
      </c>
      <c r="S7" s="15">
        <f t="shared" si="5"/>
        <v>0.10128649380650814</v>
      </c>
    </row>
    <row r="8" spans="1:20" ht="15.75" x14ac:dyDescent="0.25">
      <c r="A8" s="4">
        <f>A7+1</f>
        <v>2</v>
      </c>
      <c r="B8" s="4" t="s">
        <v>14</v>
      </c>
      <c r="C8" s="4" t="s">
        <v>15</v>
      </c>
      <c r="D8" s="4">
        <v>505</v>
      </c>
      <c r="E8" s="4">
        <v>474</v>
      </c>
      <c r="F8" s="4">
        <v>979</v>
      </c>
      <c r="G8" s="4">
        <v>224</v>
      </c>
      <c r="H8" s="4">
        <v>44</v>
      </c>
      <c r="I8" s="4">
        <v>268</v>
      </c>
      <c r="J8" t="s">
        <v>301</v>
      </c>
      <c r="K8">
        <f t="shared" ref="K8:K30" si="7">VLOOKUP(J8,$C$7:$I$30,7,FALSE)</f>
        <v>268</v>
      </c>
      <c r="L8" t="s">
        <v>15</v>
      </c>
      <c r="M8" s="20">
        <f t="shared" ref="M8:M30" si="8">VLOOKUP(L8,$C$7:$I$30,2,FALSE)</f>
        <v>505</v>
      </c>
      <c r="N8" s="20">
        <f t="shared" si="6"/>
        <v>474</v>
      </c>
      <c r="O8" s="20">
        <f t="shared" ref="O8:O30" si="9">SUM(M8:N8)</f>
        <v>979</v>
      </c>
      <c r="P8" s="17">
        <v>117</v>
      </c>
      <c r="Q8" s="18">
        <f t="shared" si="3"/>
        <v>8.367521367521368</v>
      </c>
      <c r="R8" s="18">
        <f t="shared" si="4"/>
        <v>106.54008438818565</v>
      </c>
      <c r="S8" s="15">
        <f t="shared" si="5"/>
        <v>3.8993109491376909E-2</v>
      </c>
    </row>
    <row r="9" spans="1:20" ht="15.75" x14ac:dyDescent="0.25">
      <c r="A9" s="4">
        <f t="shared" ref="A9:A30" si="10">A8+1</f>
        <v>3</v>
      </c>
      <c r="B9" s="4" t="s">
        <v>16</v>
      </c>
      <c r="C9" s="4" t="s">
        <v>17</v>
      </c>
      <c r="D9" s="4">
        <v>1360</v>
      </c>
      <c r="E9" s="4">
        <v>1183</v>
      </c>
      <c r="F9" s="4">
        <v>2543</v>
      </c>
      <c r="G9" s="4">
        <v>608</v>
      </c>
      <c r="H9" s="4">
        <v>86</v>
      </c>
      <c r="I9" s="4">
        <v>694</v>
      </c>
      <c r="J9" t="s">
        <v>302</v>
      </c>
      <c r="K9">
        <f t="shared" si="7"/>
        <v>489</v>
      </c>
      <c r="L9" t="s">
        <v>19</v>
      </c>
      <c r="M9" s="20">
        <f t="shared" si="8"/>
        <v>886</v>
      </c>
      <c r="N9" s="20">
        <f t="shared" si="6"/>
        <v>856</v>
      </c>
      <c r="O9" s="20">
        <f t="shared" si="9"/>
        <v>1742</v>
      </c>
      <c r="P9" s="17">
        <v>115</v>
      </c>
      <c r="Q9" s="18">
        <f t="shared" si="3"/>
        <v>15.147826086956522</v>
      </c>
      <c r="R9" s="18">
        <f t="shared" si="4"/>
        <v>103.50467289719627</v>
      </c>
      <c r="S9" s="15">
        <f t="shared" si="5"/>
        <v>6.9383040586290676E-2</v>
      </c>
    </row>
    <row r="10" spans="1:20" ht="15.75" x14ac:dyDescent="0.25">
      <c r="A10" s="4">
        <f t="shared" si="10"/>
        <v>4</v>
      </c>
      <c r="B10" s="4" t="s">
        <v>18</v>
      </c>
      <c r="C10" s="9" t="s">
        <v>19</v>
      </c>
      <c r="D10" s="4">
        <v>886</v>
      </c>
      <c r="E10" s="4">
        <v>856</v>
      </c>
      <c r="F10" s="4">
        <v>1742</v>
      </c>
      <c r="G10" s="4">
        <v>407</v>
      </c>
      <c r="H10" s="4">
        <v>82</v>
      </c>
      <c r="I10" s="4">
        <v>489</v>
      </c>
      <c r="J10" t="s">
        <v>303</v>
      </c>
      <c r="K10">
        <f t="shared" si="7"/>
        <v>351</v>
      </c>
      <c r="L10" t="s">
        <v>23</v>
      </c>
      <c r="M10" s="20">
        <f t="shared" si="8"/>
        <v>581</v>
      </c>
      <c r="N10" s="20">
        <f t="shared" si="6"/>
        <v>582</v>
      </c>
      <c r="O10" s="20">
        <f t="shared" si="9"/>
        <v>1163</v>
      </c>
      <c r="P10" s="17">
        <v>108</v>
      </c>
      <c r="Q10" s="18">
        <f t="shared" si="3"/>
        <v>10.768518518518519</v>
      </c>
      <c r="R10" s="18">
        <f t="shared" si="4"/>
        <v>99.828178694158083</v>
      </c>
      <c r="S10" s="15">
        <f t="shared" si="5"/>
        <v>4.6321742940215876E-2</v>
      </c>
    </row>
    <row r="11" spans="1:20" ht="15.75" x14ac:dyDescent="0.25">
      <c r="A11" s="4">
        <f t="shared" si="10"/>
        <v>5</v>
      </c>
      <c r="B11" s="4" t="s">
        <v>20</v>
      </c>
      <c r="C11" s="9" t="s">
        <v>21</v>
      </c>
      <c r="D11" s="4">
        <v>822</v>
      </c>
      <c r="E11" s="4">
        <v>841</v>
      </c>
      <c r="F11" s="4">
        <v>1663</v>
      </c>
      <c r="G11" s="4">
        <v>412</v>
      </c>
      <c r="H11" s="4">
        <v>91</v>
      </c>
      <c r="I11" s="4">
        <v>503</v>
      </c>
      <c r="J11" t="s">
        <v>304</v>
      </c>
      <c r="K11">
        <f t="shared" si="7"/>
        <v>503</v>
      </c>
      <c r="L11" t="s">
        <v>21</v>
      </c>
      <c r="M11" s="20">
        <f t="shared" si="8"/>
        <v>822</v>
      </c>
      <c r="N11" s="20">
        <f t="shared" si="6"/>
        <v>841</v>
      </c>
      <c r="O11" s="20">
        <f t="shared" si="9"/>
        <v>1663</v>
      </c>
      <c r="P11" s="17">
        <v>107.21</v>
      </c>
      <c r="Q11" s="18">
        <f t="shared" si="3"/>
        <v>15.51161272269378</v>
      </c>
      <c r="R11" s="18">
        <f t="shared" si="4"/>
        <v>97.740784780023787</v>
      </c>
      <c r="S11" s="15">
        <f t="shared" si="5"/>
        <v>6.6236507746843504E-2</v>
      </c>
    </row>
    <row r="12" spans="1:20" ht="15.75" x14ac:dyDescent="0.25">
      <c r="A12" s="4">
        <f t="shared" si="10"/>
        <v>6</v>
      </c>
      <c r="B12" s="4" t="s">
        <v>22</v>
      </c>
      <c r="C12" s="9" t="s">
        <v>23</v>
      </c>
      <c r="D12" s="4">
        <v>581</v>
      </c>
      <c r="E12" s="4">
        <v>582</v>
      </c>
      <c r="F12" s="4">
        <v>1163</v>
      </c>
      <c r="G12" s="4">
        <v>287</v>
      </c>
      <c r="H12" s="4">
        <v>64</v>
      </c>
      <c r="I12" s="4">
        <v>351</v>
      </c>
      <c r="J12" t="s">
        <v>305</v>
      </c>
      <c r="K12">
        <f t="shared" si="7"/>
        <v>372</v>
      </c>
      <c r="L12" t="s">
        <v>25</v>
      </c>
      <c r="M12" s="20">
        <f t="shared" si="8"/>
        <v>631</v>
      </c>
      <c r="N12" s="20">
        <f t="shared" si="6"/>
        <v>635</v>
      </c>
      <c r="O12" s="20">
        <f t="shared" si="9"/>
        <v>1266</v>
      </c>
      <c r="P12" s="17">
        <v>9.9</v>
      </c>
      <c r="Q12" s="18">
        <f t="shared" si="3"/>
        <v>127.87878787878788</v>
      </c>
      <c r="R12" s="18">
        <f t="shared" si="4"/>
        <v>99.370078740157481</v>
      </c>
      <c r="S12" s="15">
        <f t="shared" si="5"/>
        <v>5.042418449038117E-2</v>
      </c>
    </row>
    <row r="13" spans="1:20" ht="15.75" x14ac:dyDescent="0.25">
      <c r="A13" s="4">
        <f t="shared" si="10"/>
        <v>7</v>
      </c>
      <c r="B13" s="4" t="s">
        <v>24</v>
      </c>
      <c r="C13" s="9" t="s">
        <v>25</v>
      </c>
      <c r="D13" s="4">
        <v>631</v>
      </c>
      <c r="E13" s="4">
        <v>635</v>
      </c>
      <c r="F13" s="4">
        <v>1266</v>
      </c>
      <c r="G13" s="4">
        <v>292</v>
      </c>
      <c r="H13" s="4">
        <v>80</v>
      </c>
      <c r="I13" s="4">
        <v>372</v>
      </c>
      <c r="J13" t="s">
        <v>306</v>
      </c>
      <c r="K13">
        <f t="shared" si="7"/>
        <v>346</v>
      </c>
      <c r="L13" t="s">
        <v>27</v>
      </c>
      <c r="M13" s="20">
        <f t="shared" si="8"/>
        <v>549</v>
      </c>
      <c r="N13" s="20">
        <f t="shared" si="6"/>
        <v>567</v>
      </c>
      <c r="O13" s="20">
        <f t="shared" si="9"/>
        <v>1116</v>
      </c>
      <c r="P13" s="17">
        <v>8.5</v>
      </c>
      <c r="Q13" s="18">
        <f t="shared" si="3"/>
        <v>131.29411764705881</v>
      </c>
      <c r="R13" s="18">
        <f t="shared" si="4"/>
        <v>96.825396825396822</v>
      </c>
      <c r="S13" s="15">
        <f t="shared" si="5"/>
        <v>4.444975504839288E-2</v>
      </c>
    </row>
    <row r="14" spans="1:20" ht="15.75" x14ac:dyDescent="0.25">
      <c r="A14" s="4">
        <f t="shared" si="10"/>
        <v>8</v>
      </c>
      <c r="B14" s="4" t="s">
        <v>26</v>
      </c>
      <c r="C14" s="9" t="s">
        <v>27</v>
      </c>
      <c r="D14" s="4">
        <v>549</v>
      </c>
      <c r="E14" s="4">
        <v>567</v>
      </c>
      <c r="F14" s="4">
        <v>1116</v>
      </c>
      <c r="G14" s="4">
        <v>275</v>
      </c>
      <c r="H14" s="4">
        <v>71</v>
      </c>
      <c r="I14" s="4">
        <v>346</v>
      </c>
      <c r="J14" t="s">
        <v>307</v>
      </c>
      <c r="K14">
        <f t="shared" si="7"/>
        <v>180</v>
      </c>
      <c r="L14" t="s">
        <v>273</v>
      </c>
      <c r="M14" s="20">
        <f t="shared" si="8"/>
        <v>298</v>
      </c>
      <c r="N14" s="20">
        <f t="shared" si="6"/>
        <v>304</v>
      </c>
      <c r="O14" s="20">
        <f t="shared" si="9"/>
        <v>602</v>
      </c>
      <c r="P14" s="17">
        <v>8.1</v>
      </c>
      <c r="Q14" s="18">
        <f t="shared" si="3"/>
        <v>74.320987654320987</v>
      </c>
      <c r="R14" s="18">
        <f t="shared" si="4"/>
        <v>98.026315789473685</v>
      </c>
      <c r="S14" s="15">
        <f t="shared" si="5"/>
        <v>2.397737682717967E-2</v>
      </c>
    </row>
    <row r="15" spans="1:20" ht="15.75" x14ac:dyDescent="0.25">
      <c r="A15" s="4">
        <f t="shared" si="10"/>
        <v>9</v>
      </c>
      <c r="B15" s="4" t="s">
        <v>28</v>
      </c>
      <c r="C15" s="9" t="s">
        <v>29</v>
      </c>
      <c r="D15" s="4">
        <v>808</v>
      </c>
      <c r="E15" s="4">
        <v>788</v>
      </c>
      <c r="F15" s="4">
        <v>1596</v>
      </c>
      <c r="G15" s="4">
        <v>378</v>
      </c>
      <c r="H15" s="4">
        <v>86</v>
      </c>
      <c r="I15" s="4">
        <v>464</v>
      </c>
      <c r="J15" t="s">
        <v>308</v>
      </c>
      <c r="K15">
        <f t="shared" si="7"/>
        <v>231</v>
      </c>
      <c r="L15" t="s">
        <v>31</v>
      </c>
      <c r="M15" s="20">
        <f t="shared" si="8"/>
        <v>353</v>
      </c>
      <c r="N15" s="20">
        <f t="shared" si="6"/>
        <v>369</v>
      </c>
      <c r="O15" s="20">
        <f t="shared" si="9"/>
        <v>722</v>
      </c>
      <c r="P15" s="17">
        <v>8.4</v>
      </c>
      <c r="Q15" s="18">
        <f t="shared" si="3"/>
        <v>85.952380952380949</v>
      </c>
      <c r="R15" s="18">
        <f t="shared" si="4"/>
        <v>95.663956639566393</v>
      </c>
      <c r="S15" s="15">
        <f t="shared" si="5"/>
        <v>2.8756920380770302E-2</v>
      </c>
    </row>
    <row r="16" spans="1:20" ht="15.75" x14ac:dyDescent="0.25">
      <c r="A16" s="4">
        <f t="shared" si="10"/>
        <v>10</v>
      </c>
      <c r="B16" s="4" t="s">
        <v>30</v>
      </c>
      <c r="C16" s="8" t="s">
        <v>31</v>
      </c>
      <c r="D16" s="4">
        <v>353</v>
      </c>
      <c r="E16" s="4">
        <v>369</v>
      </c>
      <c r="F16" s="4">
        <v>722</v>
      </c>
      <c r="G16" s="4">
        <v>183</v>
      </c>
      <c r="H16" s="4">
        <v>48</v>
      </c>
      <c r="I16" s="4">
        <v>231</v>
      </c>
      <c r="J16" t="s">
        <v>309</v>
      </c>
      <c r="K16">
        <f t="shared" si="7"/>
        <v>464</v>
      </c>
      <c r="L16" t="s">
        <v>29</v>
      </c>
      <c r="M16" s="20">
        <f t="shared" si="8"/>
        <v>808</v>
      </c>
      <c r="N16" s="20">
        <f t="shared" si="6"/>
        <v>788</v>
      </c>
      <c r="O16" s="20">
        <f t="shared" si="9"/>
        <v>1596</v>
      </c>
      <c r="P16" s="17">
        <v>12.1</v>
      </c>
      <c r="Q16" s="18">
        <f t="shared" si="3"/>
        <v>131.900826446281</v>
      </c>
      <c r="R16" s="18">
        <f t="shared" si="4"/>
        <v>102.53807106598984</v>
      </c>
      <c r="S16" s="15">
        <f t="shared" si="5"/>
        <v>6.356792926275541E-2</v>
      </c>
    </row>
    <row r="17" spans="1:20" ht="15.75" x14ac:dyDescent="0.25">
      <c r="A17" s="4">
        <f t="shared" si="10"/>
        <v>11</v>
      </c>
      <c r="B17" s="4" t="s">
        <v>32</v>
      </c>
      <c r="C17" s="9" t="s">
        <v>33</v>
      </c>
      <c r="D17" s="4">
        <v>480</v>
      </c>
      <c r="E17" s="4">
        <v>465</v>
      </c>
      <c r="F17" s="4">
        <v>945</v>
      </c>
      <c r="G17" s="4">
        <v>229</v>
      </c>
      <c r="H17" s="4">
        <v>54</v>
      </c>
      <c r="I17" s="4">
        <v>283</v>
      </c>
      <c r="J17" t="s">
        <v>310</v>
      </c>
      <c r="K17">
        <f t="shared" si="7"/>
        <v>101</v>
      </c>
      <c r="L17" t="s">
        <v>55</v>
      </c>
      <c r="M17" s="20">
        <f t="shared" si="8"/>
        <v>174</v>
      </c>
      <c r="N17" s="20">
        <f t="shared" si="6"/>
        <v>168</v>
      </c>
      <c r="O17" s="20">
        <f t="shared" si="9"/>
        <v>342</v>
      </c>
      <c r="P17" s="17">
        <v>9.5</v>
      </c>
      <c r="Q17" s="18">
        <f t="shared" si="3"/>
        <v>36</v>
      </c>
      <c r="R17" s="18">
        <f t="shared" si="4"/>
        <v>103.57142857142858</v>
      </c>
      <c r="S17" s="15">
        <f t="shared" si="5"/>
        <v>1.3621699127733301E-2</v>
      </c>
    </row>
    <row r="18" spans="1:20" ht="15.75" x14ac:dyDescent="0.25">
      <c r="A18" s="4">
        <f t="shared" si="10"/>
        <v>12</v>
      </c>
      <c r="B18" s="4" t="s">
        <v>34</v>
      </c>
      <c r="C18" s="9" t="s">
        <v>35</v>
      </c>
      <c r="D18" s="4">
        <v>546</v>
      </c>
      <c r="E18" s="4">
        <v>563</v>
      </c>
      <c r="F18" s="4">
        <v>1109</v>
      </c>
      <c r="G18" s="4">
        <v>255</v>
      </c>
      <c r="H18" s="4">
        <v>77</v>
      </c>
      <c r="I18" s="4">
        <v>332</v>
      </c>
      <c r="J18" t="s">
        <v>311</v>
      </c>
      <c r="K18">
        <f t="shared" si="7"/>
        <v>285</v>
      </c>
      <c r="L18" t="s">
        <v>53</v>
      </c>
      <c r="M18" s="20">
        <f t="shared" si="8"/>
        <v>498</v>
      </c>
      <c r="N18" s="20">
        <f t="shared" si="6"/>
        <v>464</v>
      </c>
      <c r="O18" s="20">
        <f t="shared" si="9"/>
        <v>962</v>
      </c>
      <c r="P18" s="17">
        <v>9.9</v>
      </c>
      <c r="Q18" s="18">
        <f t="shared" si="3"/>
        <v>97.171717171717162</v>
      </c>
      <c r="R18" s="18">
        <f t="shared" si="4"/>
        <v>107.32758620689656</v>
      </c>
      <c r="S18" s="15">
        <f t="shared" si="5"/>
        <v>3.8316007487951567E-2</v>
      </c>
    </row>
    <row r="19" spans="1:20" ht="15.75" x14ac:dyDescent="0.25">
      <c r="A19" s="4">
        <f t="shared" si="10"/>
        <v>13</v>
      </c>
      <c r="B19" s="4" t="s">
        <v>36</v>
      </c>
      <c r="C19" s="9" t="s">
        <v>37</v>
      </c>
      <c r="D19" s="4">
        <v>400</v>
      </c>
      <c r="E19" s="4">
        <v>390</v>
      </c>
      <c r="F19" s="4">
        <v>790</v>
      </c>
      <c r="G19" s="4">
        <v>191</v>
      </c>
      <c r="H19" s="4">
        <v>44</v>
      </c>
      <c r="I19" s="4">
        <v>235</v>
      </c>
      <c r="J19" t="s">
        <v>312</v>
      </c>
      <c r="K19">
        <f t="shared" si="7"/>
        <v>214</v>
      </c>
      <c r="L19" t="s">
        <v>57</v>
      </c>
      <c r="M19" s="20">
        <f t="shared" si="8"/>
        <v>358</v>
      </c>
      <c r="N19" s="20">
        <f t="shared" si="6"/>
        <v>383</v>
      </c>
      <c r="O19" s="20">
        <f t="shared" si="9"/>
        <v>741</v>
      </c>
      <c r="P19" s="17">
        <v>11.1</v>
      </c>
      <c r="Q19" s="18">
        <f t="shared" si="3"/>
        <v>66.756756756756758</v>
      </c>
      <c r="R19" s="18">
        <f t="shared" si="4"/>
        <v>93.472584856396864</v>
      </c>
      <c r="S19" s="15">
        <f t="shared" si="5"/>
        <v>2.9513681443422153E-2</v>
      </c>
    </row>
    <row r="20" spans="1:20" ht="15.75" x14ac:dyDescent="0.25">
      <c r="A20" s="4">
        <f t="shared" si="10"/>
        <v>14</v>
      </c>
      <c r="B20" s="4" t="s">
        <v>38</v>
      </c>
      <c r="C20" s="8" t="s">
        <v>39</v>
      </c>
      <c r="D20" s="4">
        <v>213</v>
      </c>
      <c r="E20" s="4">
        <v>219</v>
      </c>
      <c r="F20" s="4">
        <v>432</v>
      </c>
      <c r="G20" s="4">
        <v>99</v>
      </c>
      <c r="H20" s="4">
        <v>22</v>
      </c>
      <c r="I20" s="4">
        <v>121</v>
      </c>
      <c r="J20" t="s">
        <v>313</v>
      </c>
      <c r="K20">
        <f t="shared" si="7"/>
        <v>287</v>
      </c>
      <c r="L20" t="s">
        <v>45</v>
      </c>
      <c r="M20" s="20">
        <f t="shared" si="8"/>
        <v>498</v>
      </c>
      <c r="N20" s="20">
        <f t="shared" si="6"/>
        <v>471</v>
      </c>
      <c r="O20" s="20">
        <f t="shared" si="9"/>
        <v>969</v>
      </c>
      <c r="P20" s="17">
        <v>9.1999999999999993</v>
      </c>
      <c r="Q20" s="18">
        <f t="shared" si="3"/>
        <v>105.32608695652175</v>
      </c>
      <c r="R20" s="18">
        <f t="shared" si="4"/>
        <v>105.73248407643312</v>
      </c>
      <c r="S20" s="15">
        <f t="shared" si="5"/>
        <v>3.8594814195244354E-2</v>
      </c>
    </row>
    <row r="21" spans="1:20" ht="15.75" x14ac:dyDescent="0.25">
      <c r="A21" s="4">
        <f t="shared" si="10"/>
        <v>15</v>
      </c>
      <c r="B21" s="4" t="s">
        <v>40</v>
      </c>
      <c r="C21" s="8" t="s">
        <v>41</v>
      </c>
      <c r="D21" s="4">
        <v>538</v>
      </c>
      <c r="E21" s="4">
        <v>536</v>
      </c>
      <c r="F21" s="4">
        <v>1074</v>
      </c>
      <c r="G21" s="4">
        <v>255</v>
      </c>
      <c r="H21" s="4">
        <v>74</v>
      </c>
      <c r="I21" s="4">
        <v>329</v>
      </c>
      <c r="J21" t="s">
        <v>314</v>
      </c>
      <c r="K21">
        <f t="shared" si="7"/>
        <v>216</v>
      </c>
      <c r="L21" t="s">
        <v>47</v>
      </c>
      <c r="M21" s="20">
        <f t="shared" si="8"/>
        <v>363</v>
      </c>
      <c r="N21" s="20">
        <f t="shared" si="6"/>
        <v>372</v>
      </c>
      <c r="O21" s="20">
        <f t="shared" si="9"/>
        <v>735</v>
      </c>
      <c r="P21" s="17">
        <v>9.1</v>
      </c>
      <c r="Q21" s="18">
        <f t="shared" si="3"/>
        <v>80.769230769230774</v>
      </c>
      <c r="R21" s="18">
        <f t="shared" si="4"/>
        <v>97.58064516129032</v>
      </c>
      <c r="S21" s="15">
        <f t="shared" si="5"/>
        <v>2.9274704265742621E-2</v>
      </c>
    </row>
    <row r="22" spans="1:20" ht="15.75" x14ac:dyDescent="0.25">
      <c r="A22" s="4">
        <f t="shared" si="10"/>
        <v>16</v>
      </c>
      <c r="B22" s="4" t="s">
        <v>42</v>
      </c>
      <c r="C22" s="8" t="s">
        <v>43</v>
      </c>
      <c r="D22" s="4">
        <v>663</v>
      </c>
      <c r="E22" s="4">
        <v>623</v>
      </c>
      <c r="F22" s="4">
        <v>1286</v>
      </c>
      <c r="G22" s="4">
        <v>301</v>
      </c>
      <c r="H22" s="4">
        <v>61</v>
      </c>
      <c r="I22" s="4">
        <v>362</v>
      </c>
      <c r="J22" t="s">
        <v>315</v>
      </c>
      <c r="K22">
        <f t="shared" si="7"/>
        <v>287</v>
      </c>
      <c r="L22" t="s">
        <v>49</v>
      </c>
      <c r="M22" s="20">
        <f t="shared" si="8"/>
        <v>480</v>
      </c>
      <c r="N22" s="20">
        <f t="shared" si="6"/>
        <v>472</v>
      </c>
      <c r="O22" s="20">
        <f t="shared" si="9"/>
        <v>952</v>
      </c>
      <c r="P22" s="17">
        <v>9.1999999999999993</v>
      </c>
      <c r="Q22" s="18">
        <f t="shared" si="3"/>
        <v>103.47826086956522</v>
      </c>
      <c r="R22" s="18">
        <f t="shared" si="4"/>
        <v>101.69491525423729</v>
      </c>
      <c r="S22" s="15">
        <f t="shared" si="5"/>
        <v>3.7917712191819011E-2</v>
      </c>
    </row>
    <row r="23" spans="1:20" ht="15.75" x14ac:dyDescent="0.25">
      <c r="A23" s="4">
        <f t="shared" si="10"/>
        <v>17</v>
      </c>
      <c r="B23" s="4" t="s">
        <v>44</v>
      </c>
      <c r="C23" s="8" t="s">
        <v>45</v>
      </c>
      <c r="D23" s="4">
        <v>498</v>
      </c>
      <c r="E23" s="4">
        <v>471</v>
      </c>
      <c r="F23" s="4">
        <v>969</v>
      </c>
      <c r="G23" s="4">
        <v>242</v>
      </c>
      <c r="H23" s="4">
        <v>45</v>
      </c>
      <c r="I23" s="4">
        <v>287</v>
      </c>
      <c r="J23" t="s">
        <v>316</v>
      </c>
      <c r="K23">
        <f t="shared" si="7"/>
        <v>254</v>
      </c>
      <c r="L23" t="s">
        <v>51</v>
      </c>
      <c r="M23" s="20">
        <f t="shared" si="8"/>
        <v>391</v>
      </c>
      <c r="N23" s="20">
        <f t="shared" si="6"/>
        <v>408</v>
      </c>
      <c r="O23" s="20">
        <f t="shared" si="9"/>
        <v>799</v>
      </c>
      <c r="P23" s="17">
        <v>6.14</v>
      </c>
      <c r="Q23" s="18">
        <f t="shared" si="3"/>
        <v>130.13029315960912</v>
      </c>
      <c r="R23" s="18">
        <f t="shared" si="4"/>
        <v>95.833333333333343</v>
      </c>
      <c r="S23" s="15">
        <f t="shared" si="5"/>
        <v>3.1823794160990959E-2</v>
      </c>
    </row>
    <row r="24" spans="1:20" ht="15.75" x14ac:dyDescent="0.25">
      <c r="A24" s="4">
        <f t="shared" si="10"/>
        <v>18</v>
      </c>
      <c r="B24" s="4" t="s">
        <v>46</v>
      </c>
      <c r="C24" s="8" t="s">
        <v>47</v>
      </c>
      <c r="D24" s="4">
        <v>363</v>
      </c>
      <c r="E24" s="4">
        <v>372</v>
      </c>
      <c r="F24" s="4">
        <v>735</v>
      </c>
      <c r="G24" s="4">
        <v>173</v>
      </c>
      <c r="H24" s="4">
        <v>43</v>
      </c>
      <c r="I24" s="4">
        <v>216</v>
      </c>
      <c r="J24" t="s">
        <v>317</v>
      </c>
      <c r="K24">
        <f t="shared" si="7"/>
        <v>283</v>
      </c>
      <c r="L24" t="s">
        <v>33</v>
      </c>
      <c r="M24" s="20">
        <f t="shared" si="8"/>
        <v>480</v>
      </c>
      <c r="N24" s="20">
        <f t="shared" si="6"/>
        <v>465</v>
      </c>
      <c r="O24" s="20">
        <f t="shared" si="9"/>
        <v>945</v>
      </c>
      <c r="P24" s="17">
        <v>9.9</v>
      </c>
      <c r="Q24" s="18">
        <f t="shared" si="3"/>
        <v>95.454545454545453</v>
      </c>
      <c r="R24" s="18">
        <f t="shared" si="4"/>
        <v>103.2258064516129</v>
      </c>
      <c r="S24" s="15">
        <f t="shared" si="5"/>
        <v>3.7638905484526225E-2</v>
      </c>
    </row>
    <row r="25" spans="1:20" ht="15.75" x14ac:dyDescent="0.25">
      <c r="A25" s="4">
        <f t="shared" si="10"/>
        <v>19</v>
      </c>
      <c r="B25" s="4" t="s">
        <v>48</v>
      </c>
      <c r="C25" s="8" t="s">
        <v>49</v>
      </c>
      <c r="D25" s="4">
        <v>480</v>
      </c>
      <c r="E25" s="4">
        <v>472</v>
      </c>
      <c r="F25" s="4">
        <v>952</v>
      </c>
      <c r="G25" s="4">
        <v>233</v>
      </c>
      <c r="H25" s="4">
        <v>54</v>
      </c>
      <c r="I25" s="4">
        <v>287</v>
      </c>
      <c r="J25" t="s">
        <v>318</v>
      </c>
      <c r="K25">
        <f t="shared" si="7"/>
        <v>332</v>
      </c>
      <c r="L25" t="s">
        <v>35</v>
      </c>
      <c r="M25" s="20">
        <f t="shared" si="8"/>
        <v>546</v>
      </c>
      <c r="N25" s="20">
        <f t="shared" si="6"/>
        <v>563</v>
      </c>
      <c r="O25" s="20">
        <f t="shared" si="9"/>
        <v>1109</v>
      </c>
      <c r="P25" s="17">
        <v>8.6999999999999993</v>
      </c>
      <c r="Q25" s="18">
        <f t="shared" si="3"/>
        <v>127.4712643678161</v>
      </c>
      <c r="R25" s="18">
        <f t="shared" si="4"/>
        <v>96.980461811722918</v>
      </c>
      <c r="S25" s="15">
        <f t="shared" si="5"/>
        <v>4.4170948341100094E-2</v>
      </c>
    </row>
    <row r="26" spans="1:20" ht="15.75" x14ac:dyDescent="0.25">
      <c r="A26" s="4">
        <f t="shared" si="10"/>
        <v>20</v>
      </c>
      <c r="B26" s="4" t="s">
        <v>50</v>
      </c>
      <c r="C26" s="9" t="s">
        <v>51</v>
      </c>
      <c r="D26" s="4">
        <v>391</v>
      </c>
      <c r="E26" s="4">
        <v>408</v>
      </c>
      <c r="F26" s="4">
        <v>799</v>
      </c>
      <c r="G26" s="4">
        <v>187</v>
      </c>
      <c r="H26" s="4">
        <v>67</v>
      </c>
      <c r="I26" s="4">
        <v>254</v>
      </c>
      <c r="J26" t="s">
        <v>319</v>
      </c>
      <c r="K26">
        <f t="shared" si="7"/>
        <v>121</v>
      </c>
      <c r="L26" t="s">
        <v>39</v>
      </c>
      <c r="M26" s="20">
        <f t="shared" si="8"/>
        <v>213</v>
      </c>
      <c r="N26" s="20">
        <f t="shared" si="6"/>
        <v>219</v>
      </c>
      <c r="O26" s="20">
        <f t="shared" si="9"/>
        <v>432</v>
      </c>
      <c r="P26" s="17">
        <v>7.4</v>
      </c>
      <c r="Q26" s="18">
        <f t="shared" si="3"/>
        <v>58.378378378378379</v>
      </c>
      <c r="R26" s="18">
        <f t="shared" si="4"/>
        <v>97.260273972602747</v>
      </c>
      <c r="S26" s="15">
        <f t="shared" si="5"/>
        <v>1.7206356792926276E-2</v>
      </c>
    </row>
    <row r="27" spans="1:20" ht="15.75" x14ac:dyDescent="0.25">
      <c r="A27" s="4">
        <f t="shared" si="10"/>
        <v>21</v>
      </c>
      <c r="B27" s="4" t="s">
        <v>52</v>
      </c>
      <c r="C27" s="9" t="s">
        <v>53</v>
      </c>
      <c r="D27" s="4">
        <v>498</v>
      </c>
      <c r="E27" s="4">
        <v>464</v>
      </c>
      <c r="F27" s="4">
        <v>962</v>
      </c>
      <c r="G27" s="4">
        <v>225</v>
      </c>
      <c r="H27" s="4">
        <v>60</v>
      </c>
      <c r="I27" s="4">
        <v>285</v>
      </c>
      <c r="J27" t="s">
        <v>320</v>
      </c>
      <c r="K27">
        <f t="shared" si="7"/>
        <v>235</v>
      </c>
      <c r="L27" t="s">
        <v>37</v>
      </c>
      <c r="M27" s="20">
        <f t="shared" si="8"/>
        <v>400</v>
      </c>
      <c r="N27" s="20">
        <f t="shared" si="6"/>
        <v>390</v>
      </c>
      <c r="O27" s="20">
        <f t="shared" si="9"/>
        <v>790</v>
      </c>
      <c r="P27" s="17">
        <v>7.3</v>
      </c>
      <c r="Q27" s="18">
        <f t="shared" si="3"/>
        <v>108.21917808219179</v>
      </c>
      <c r="R27" s="18">
        <f t="shared" si="4"/>
        <v>102.56410256410255</v>
      </c>
      <c r="S27" s="15">
        <f t="shared" si="5"/>
        <v>3.1465328394471664E-2</v>
      </c>
    </row>
    <row r="28" spans="1:20" ht="15.75" x14ac:dyDescent="0.25">
      <c r="A28" s="4">
        <f t="shared" si="10"/>
        <v>22</v>
      </c>
      <c r="B28" s="4" t="s">
        <v>54</v>
      </c>
      <c r="C28" s="8" t="s">
        <v>55</v>
      </c>
      <c r="D28" s="4">
        <v>174</v>
      </c>
      <c r="E28" s="4">
        <v>168</v>
      </c>
      <c r="F28" s="4">
        <v>342</v>
      </c>
      <c r="G28" s="4">
        <v>81</v>
      </c>
      <c r="H28" s="4">
        <v>20</v>
      </c>
      <c r="I28" s="4">
        <v>101</v>
      </c>
      <c r="J28" t="s">
        <v>321</v>
      </c>
      <c r="K28">
        <f t="shared" si="7"/>
        <v>329</v>
      </c>
      <c r="L28" t="s">
        <v>41</v>
      </c>
      <c r="M28" s="20">
        <f t="shared" si="8"/>
        <v>538</v>
      </c>
      <c r="N28" s="20">
        <f t="shared" si="6"/>
        <v>536</v>
      </c>
      <c r="O28" s="20">
        <f t="shared" si="9"/>
        <v>1074</v>
      </c>
      <c r="P28" s="17">
        <v>9.9</v>
      </c>
      <c r="Q28" s="18">
        <f t="shared" si="3"/>
        <v>108.48484848484848</v>
      </c>
      <c r="R28" s="18">
        <f t="shared" si="4"/>
        <v>100.37313432835822</v>
      </c>
      <c r="S28" s="15">
        <f t="shared" si="5"/>
        <v>4.2776914804636156E-2</v>
      </c>
    </row>
    <row r="29" spans="1:20" ht="15.75" x14ac:dyDescent="0.25">
      <c r="A29" s="4">
        <f t="shared" si="10"/>
        <v>23</v>
      </c>
      <c r="B29" s="4" t="s">
        <v>56</v>
      </c>
      <c r="C29" s="9" t="s">
        <v>57</v>
      </c>
      <c r="D29" s="4">
        <v>358</v>
      </c>
      <c r="E29" s="4">
        <v>383</v>
      </c>
      <c r="F29" s="4">
        <v>741</v>
      </c>
      <c r="G29" s="4">
        <v>173</v>
      </c>
      <c r="H29" s="4">
        <v>41</v>
      </c>
      <c r="I29" s="4">
        <v>214</v>
      </c>
      <c r="J29" t="s">
        <v>322</v>
      </c>
      <c r="K29">
        <f t="shared" si="7"/>
        <v>362</v>
      </c>
      <c r="L29" t="s">
        <v>43</v>
      </c>
      <c r="M29" s="20">
        <f t="shared" si="8"/>
        <v>663</v>
      </c>
      <c r="N29" s="20">
        <f t="shared" si="6"/>
        <v>623</v>
      </c>
      <c r="O29" s="20">
        <f t="shared" si="9"/>
        <v>1286</v>
      </c>
      <c r="P29" s="17">
        <v>9.9</v>
      </c>
      <c r="Q29" s="18">
        <f t="shared" si="3"/>
        <v>129.8989898989899</v>
      </c>
      <c r="R29" s="18">
        <f t="shared" si="4"/>
        <v>106.42054574638844</v>
      </c>
      <c r="S29" s="15">
        <f t="shared" si="5"/>
        <v>5.1220775082646275E-2</v>
      </c>
    </row>
    <row r="30" spans="1:20" ht="15.75" x14ac:dyDescent="0.25">
      <c r="A30" s="4">
        <f t="shared" si="10"/>
        <v>24</v>
      </c>
      <c r="B30" s="4" t="s">
        <v>58</v>
      </c>
      <c r="C30" s="9" t="s">
        <v>59</v>
      </c>
      <c r="D30" s="4">
        <v>289</v>
      </c>
      <c r="E30" s="4">
        <v>290</v>
      </c>
      <c r="F30" s="4">
        <v>579</v>
      </c>
      <c r="G30" s="4">
        <v>134</v>
      </c>
      <c r="H30" s="4">
        <v>34</v>
      </c>
      <c r="I30" s="4">
        <v>168</v>
      </c>
      <c r="J30" t="s">
        <v>323</v>
      </c>
      <c r="K30">
        <f t="shared" si="7"/>
        <v>168</v>
      </c>
      <c r="L30" t="s">
        <v>59</v>
      </c>
      <c r="M30" s="20">
        <f t="shared" si="8"/>
        <v>289</v>
      </c>
      <c r="N30" s="20">
        <f t="shared" si="6"/>
        <v>290</v>
      </c>
      <c r="O30" s="20">
        <f t="shared" si="9"/>
        <v>579</v>
      </c>
      <c r="P30" s="17">
        <v>7.5</v>
      </c>
      <c r="Q30" s="18">
        <f t="shared" si="3"/>
        <v>77.2</v>
      </c>
      <c r="R30" s="18">
        <f t="shared" si="4"/>
        <v>99.655172413793096</v>
      </c>
      <c r="S30" s="15">
        <f t="shared" si="5"/>
        <v>2.3061297646074799E-2</v>
      </c>
    </row>
    <row r="31" spans="1:20" s="2" customFormat="1" ht="15.75" x14ac:dyDescent="0.25">
      <c r="A31" s="5"/>
      <c r="B31" s="5" t="s">
        <v>60</v>
      </c>
      <c r="C31" s="5" t="s">
        <v>61</v>
      </c>
      <c r="D31" s="5">
        <f>SUM(D32:D46)</f>
        <v>12452</v>
      </c>
      <c r="E31" s="5">
        <f t="shared" ref="E31:F31" si="11">SUM(E32:E46)</f>
        <v>11906</v>
      </c>
      <c r="F31" s="5">
        <f t="shared" si="11"/>
        <v>24358</v>
      </c>
      <c r="G31" s="10">
        <f>SUM(G32:G46)</f>
        <v>6529</v>
      </c>
      <c r="H31" s="10">
        <f t="shared" ref="H31:I31" si="12">SUM(H32:H46)</f>
        <v>1037</v>
      </c>
      <c r="I31" s="10">
        <f t="shared" si="12"/>
        <v>7566</v>
      </c>
      <c r="J31" s="29"/>
      <c r="K31" s="29"/>
      <c r="M31" s="20"/>
      <c r="N31" s="23"/>
      <c r="O31" s="23"/>
      <c r="P31" s="19"/>
      <c r="Q31" s="19"/>
      <c r="R31" s="19"/>
      <c r="S31" s="16"/>
      <c r="T31" s="16"/>
    </row>
    <row r="32" spans="1:20" x14ac:dyDescent="0.25">
      <c r="A32" s="4">
        <v>1</v>
      </c>
      <c r="B32" s="4" t="s">
        <v>62</v>
      </c>
      <c r="C32" s="8" t="s">
        <v>63</v>
      </c>
      <c r="D32" s="4">
        <v>1397</v>
      </c>
      <c r="E32" s="4">
        <v>1377</v>
      </c>
      <c r="F32" s="4">
        <v>2774</v>
      </c>
      <c r="G32" s="4">
        <v>713</v>
      </c>
      <c r="H32" s="4">
        <v>149</v>
      </c>
      <c r="I32" s="4">
        <v>862</v>
      </c>
      <c r="J32" t="s">
        <v>336</v>
      </c>
      <c r="K32">
        <f>VLOOKUP(J32,$C$32:$I$46,7,FALSE)</f>
        <v>234</v>
      </c>
    </row>
    <row r="33" spans="1:20" x14ac:dyDescent="0.25">
      <c r="A33" s="4">
        <f>A32+1</f>
        <v>2</v>
      </c>
      <c r="B33" s="4" t="s">
        <v>64</v>
      </c>
      <c r="C33" s="8" t="s">
        <v>65</v>
      </c>
      <c r="D33" s="4">
        <v>554</v>
      </c>
      <c r="E33" s="4">
        <v>501</v>
      </c>
      <c r="F33" s="4">
        <v>1055</v>
      </c>
      <c r="G33" s="4">
        <v>283</v>
      </c>
      <c r="H33" s="4">
        <v>41</v>
      </c>
      <c r="I33" s="4">
        <v>324</v>
      </c>
      <c r="J33" t="s">
        <v>337</v>
      </c>
      <c r="K33">
        <f t="shared" ref="K33:K46" si="13">VLOOKUP(J33,$C$32:$I$46,7,FALSE)</f>
        <v>92</v>
      </c>
    </row>
    <row r="34" spans="1:20" x14ac:dyDescent="0.25">
      <c r="A34" s="4">
        <f t="shared" ref="A34:A46" si="14">A33+1</f>
        <v>3</v>
      </c>
      <c r="B34" s="4" t="s">
        <v>66</v>
      </c>
      <c r="C34" s="8" t="s">
        <v>67</v>
      </c>
      <c r="D34" s="4">
        <v>975</v>
      </c>
      <c r="E34" s="4">
        <v>930</v>
      </c>
      <c r="F34" s="4">
        <v>1905</v>
      </c>
      <c r="G34" s="4">
        <v>478</v>
      </c>
      <c r="H34" s="4">
        <v>69</v>
      </c>
      <c r="I34" s="4">
        <v>547</v>
      </c>
      <c r="J34" t="s">
        <v>338</v>
      </c>
      <c r="K34">
        <f t="shared" si="13"/>
        <v>862</v>
      </c>
    </row>
    <row r="35" spans="1:20" x14ac:dyDescent="0.25">
      <c r="A35" s="4">
        <f t="shared" si="14"/>
        <v>4</v>
      </c>
      <c r="B35" s="4" t="s">
        <v>14</v>
      </c>
      <c r="C35" s="8" t="s">
        <v>68</v>
      </c>
      <c r="D35" s="4">
        <v>148</v>
      </c>
      <c r="E35" s="4">
        <v>161</v>
      </c>
      <c r="F35" s="4">
        <v>309</v>
      </c>
      <c r="G35" s="4">
        <v>78</v>
      </c>
      <c r="H35" s="4">
        <v>18</v>
      </c>
      <c r="I35" s="4">
        <v>96</v>
      </c>
      <c r="J35" t="s">
        <v>339</v>
      </c>
      <c r="K35">
        <f t="shared" si="13"/>
        <v>324</v>
      </c>
    </row>
    <row r="36" spans="1:20" x14ac:dyDescent="0.25">
      <c r="A36" s="4">
        <f t="shared" si="14"/>
        <v>5</v>
      </c>
      <c r="B36" s="4" t="s">
        <v>16</v>
      </c>
      <c r="C36" s="8" t="s">
        <v>69</v>
      </c>
      <c r="D36" s="4">
        <v>434</v>
      </c>
      <c r="E36" s="4">
        <v>386</v>
      </c>
      <c r="F36" s="4">
        <v>820</v>
      </c>
      <c r="G36" s="4">
        <v>205</v>
      </c>
      <c r="H36" s="4">
        <v>27</v>
      </c>
      <c r="I36" s="4">
        <v>232</v>
      </c>
      <c r="J36" t="s">
        <v>340</v>
      </c>
      <c r="K36">
        <f t="shared" si="13"/>
        <v>96</v>
      </c>
    </row>
    <row r="37" spans="1:20" x14ac:dyDescent="0.25">
      <c r="A37" s="4">
        <f t="shared" si="14"/>
        <v>6</v>
      </c>
      <c r="B37" s="4" t="s">
        <v>70</v>
      </c>
      <c r="C37" s="8" t="s">
        <v>71</v>
      </c>
      <c r="D37" s="4">
        <v>458</v>
      </c>
      <c r="E37" s="4">
        <v>422</v>
      </c>
      <c r="F37" s="4">
        <v>880</v>
      </c>
      <c r="G37" s="4">
        <v>236</v>
      </c>
      <c r="H37" s="4">
        <v>59</v>
      </c>
      <c r="I37" s="4">
        <v>295</v>
      </c>
      <c r="J37" t="s">
        <v>341</v>
      </c>
      <c r="K37">
        <f t="shared" si="13"/>
        <v>295</v>
      </c>
    </row>
    <row r="38" spans="1:20" x14ac:dyDescent="0.25">
      <c r="A38" s="4">
        <f t="shared" si="14"/>
        <v>7</v>
      </c>
      <c r="B38" s="4" t="s">
        <v>18</v>
      </c>
      <c r="C38" s="8" t="s">
        <v>72</v>
      </c>
      <c r="D38" s="4">
        <v>166</v>
      </c>
      <c r="E38" s="4">
        <v>131</v>
      </c>
      <c r="F38" s="4">
        <v>297</v>
      </c>
      <c r="G38" s="4">
        <v>79</v>
      </c>
      <c r="H38" s="4">
        <v>13</v>
      </c>
      <c r="I38" s="4">
        <v>92</v>
      </c>
      <c r="J38" t="s">
        <v>342</v>
      </c>
      <c r="K38">
        <f t="shared" si="13"/>
        <v>547</v>
      </c>
    </row>
    <row r="39" spans="1:20" x14ac:dyDescent="0.25">
      <c r="A39" s="4">
        <f t="shared" si="14"/>
        <v>8</v>
      </c>
      <c r="B39" s="4" t="s">
        <v>20</v>
      </c>
      <c r="C39" s="8" t="s">
        <v>73</v>
      </c>
      <c r="D39" s="4">
        <v>347</v>
      </c>
      <c r="E39" s="4">
        <v>345</v>
      </c>
      <c r="F39" s="4">
        <v>692</v>
      </c>
      <c r="G39" s="4">
        <v>168</v>
      </c>
      <c r="H39" s="4">
        <v>66</v>
      </c>
      <c r="I39" s="4">
        <v>234</v>
      </c>
      <c r="J39" t="s">
        <v>343</v>
      </c>
      <c r="K39">
        <f t="shared" si="13"/>
        <v>232</v>
      </c>
    </row>
    <row r="40" spans="1:20" x14ac:dyDescent="0.25">
      <c r="A40" s="4">
        <f t="shared" si="14"/>
        <v>9</v>
      </c>
      <c r="B40" s="4" t="s">
        <v>22</v>
      </c>
      <c r="C40" s="8" t="s">
        <v>74</v>
      </c>
      <c r="D40" s="4">
        <v>1458</v>
      </c>
      <c r="E40" s="4">
        <v>1430</v>
      </c>
      <c r="F40" s="4">
        <v>2888</v>
      </c>
      <c r="G40" s="4">
        <v>788</v>
      </c>
      <c r="H40" s="4">
        <v>110</v>
      </c>
      <c r="I40" s="4">
        <v>898</v>
      </c>
      <c r="J40" t="s">
        <v>344</v>
      </c>
      <c r="K40">
        <f t="shared" si="13"/>
        <v>714</v>
      </c>
    </row>
    <row r="41" spans="1:20" x14ac:dyDescent="0.25">
      <c r="A41" s="4">
        <f t="shared" si="14"/>
        <v>10</v>
      </c>
      <c r="B41" s="4" t="s">
        <v>24</v>
      </c>
      <c r="C41" s="8" t="s">
        <v>75</v>
      </c>
      <c r="D41" s="4">
        <v>861</v>
      </c>
      <c r="E41" s="4">
        <v>839</v>
      </c>
      <c r="F41" s="4">
        <v>1700</v>
      </c>
      <c r="G41" s="4">
        <v>468</v>
      </c>
      <c r="H41" s="4">
        <v>72</v>
      </c>
      <c r="I41" s="4">
        <v>540</v>
      </c>
      <c r="J41" t="s">
        <v>345</v>
      </c>
      <c r="K41">
        <f t="shared" si="13"/>
        <v>898</v>
      </c>
    </row>
    <row r="42" spans="1:20" x14ac:dyDescent="0.25">
      <c r="A42" s="4">
        <f t="shared" si="14"/>
        <v>11</v>
      </c>
      <c r="B42" s="4" t="s">
        <v>26</v>
      </c>
      <c r="C42" s="8" t="s">
        <v>76</v>
      </c>
      <c r="D42" s="4">
        <v>1571</v>
      </c>
      <c r="E42" s="4">
        <v>1469</v>
      </c>
      <c r="F42" s="4">
        <v>3040</v>
      </c>
      <c r="G42" s="4">
        <v>834</v>
      </c>
      <c r="H42" s="4">
        <v>138</v>
      </c>
      <c r="I42" s="4">
        <v>972</v>
      </c>
      <c r="J42" t="s">
        <v>346</v>
      </c>
      <c r="K42">
        <f t="shared" si="13"/>
        <v>540</v>
      </c>
    </row>
    <row r="43" spans="1:20" x14ac:dyDescent="0.25">
      <c r="A43" s="4">
        <f t="shared" si="14"/>
        <v>12</v>
      </c>
      <c r="B43" s="4" t="s">
        <v>77</v>
      </c>
      <c r="C43" s="8" t="s">
        <v>78</v>
      </c>
      <c r="D43" s="4">
        <v>1163</v>
      </c>
      <c r="E43" s="4">
        <v>1102</v>
      </c>
      <c r="F43" s="4">
        <v>2265</v>
      </c>
      <c r="G43" s="4">
        <v>619</v>
      </c>
      <c r="H43" s="4">
        <v>95</v>
      </c>
      <c r="I43" s="4">
        <v>714</v>
      </c>
      <c r="J43" t="s">
        <v>347</v>
      </c>
      <c r="K43">
        <f t="shared" si="13"/>
        <v>851</v>
      </c>
    </row>
    <row r="44" spans="1:20" x14ac:dyDescent="0.25">
      <c r="A44" s="4">
        <f t="shared" si="14"/>
        <v>13</v>
      </c>
      <c r="B44" s="4" t="s">
        <v>28</v>
      </c>
      <c r="C44" s="9" t="s">
        <v>79</v>
      </c>
      <c r="D44" s="4">
        <v>1334</v>
      </c>
      <c r="E44" s="4">
        <v>1302</v>
      </c>
      <c r="F44" s="4">
        <v>2636</v>
      </c>
      <c r="G44" s="4">
        <v>756</v>
      </c>
      <c r="H44" s="4">
        <v>95</v>
      </c>
      <c r="I44" s="4">
        <v>851</v>
      </c>
      <c r="J44" t="s">
        <v>348</v>
      </c>
      <c r="K44">
        <f t="shared" si="13"/>
        <v>972</v>
      </c>
    </row>
    <row r="45" spans="1:20" x14ac:dyDescent="0.25">
      <c r="A45" s="4">
        <f t="shared" si="14"/>
        <v>14</v>
      </c>
      <c r="B45" s="4" t="s">
        <v>30</v>
      </c>
      <c r="C45" s="8" t="s">
        <v>80</v>
      </c>
      <c r="D45" s="4">
        <v>1117</v>
      </c>
      <c r="E45" s="4">
        <v>1077</v>
      </c>
      <c r="F45" s="4">
        <v>2194</v>
      </c>
      <c r="G45" s="4">
        <v>570</v>
      </c>
      <c r="H45" s="4">
        <v>62</v>
      </c>
      <c r="I45" s="4">
        <v>632</v>
      </c>
      <c r="J45" t="s">
        <v>349</v>
      </c>
      <c r="K45">
        <f t="shared" si="13"/>
        <v>277</v>
      </c>
    </row>
    <row r="46" spans="1:20" x14ac:dyDescent="0.25">
      <c r="A46" s="4">
        <f t="shared" si="14"/>
        <v>15</v>
      </c>
      <c r="B46" s="4" t="s">
        <v>32</v>
      </c>
      <c r="C46" s="8" t="s">
        <v>81</v>
      </c>
      <c r="D46" s="4">
        <v>469</v>
      </c>
      <c r="E46" s="4">
        <v>434</v>
      </c>
      <c r="F46" s="4">
        <v>903</v>
      </c>
      <c r="G46" s="4">
        <v>254</v>
      </c>
      <c r="H46" s="4">
        <v>23</v>
      </c>
      <c r="I46" s="4">
        <v>277</v>
      </c>
      <c r="J46" t="s">
        <v>350</v>
      </c>
      <c r="K46">
        <f t="shared" si="13"/>
        <v>632</v>
      </c>
    </row>
    <row r="47" spans="1:20" s="2" customFormat="1" ht="15.75" x14ac:dyDescent="0.25">
      <c r="A47" s="5"/>
      <c r="B47" s="5" t="s">
        <v>82</v>
      </c>
      <c r="C47" s="5" t="s">
        <v>83</v>
      </c>
      <c r="D47" s="5">
        <f>SUM(D48:D61)</f>
        <v>8431</v>
      </c>
      <c r="E47" s="5">
        <f t="shared" ref="E47:F47" si="15">SUM(E48:E61)</f>
        <v>7944</v>
      </c>
      <c r="F47" s="5">
        <f t="shared" si="15"/>
        <v>16375</v>
      </c>
      <c r="G47" s="10">
        <f>SUM(G48:G61)</f>
        <v>3931</v>
      </c>
      <c r="H47" s="10">
        <f t="shared" ref="H47:I47" si="16">SUM(H48:H61)</f>
        <v>1156</v>
      </c>
      <c r="I47" s="10">
        <f t="shared" si="16"/>
        <v>5087</v>
      </c>
      <c r="J47" s="29"/>
      <c r="K47" s="29"/>
      <c r="M47" s="20"/>
      <c r="N47" s="23"/>
      <c r="O47" s="23"/>
      <c r="P47" s="19"/>
      <c r="Q47" s="19"/>
      <c r="R47" s="19"/>
      <c r="S47" s="16"/>
      <c r="T47" s="16"/>
    </row>
    <row r="48" spans="1:20" x14ac:dyDescent="0.25">
      <c r="A48" s="4">
        <v>1</v>
      </c>
      <c r="B48" s="4" t="s">
        <v>62</v>
      </c>
      <c r="C48" s="9" t="s">
        <v>84</v>
      </c>
      <c r="D48" s="4">
        <v>522</v>
      </c>
      <c r="E48" s="4">
        <v>513</v>
      </c>
      <c r="F48" s="4">
        <v>1035</v>
      </c>
      <c r="G48" s="4">
        <v>251</v>
      </c>
      <c r="H48" s="4">
        <v>74</v>
      </c>
      <c r="I48" s="4">
        <v>325</v>
      </c>
      <c r="J48" t="s">
        <v>351</v>
      </c>
      <c r="K48">
        <f>VLOOKUP(J48,$C$48:$I$61,7,FALSE)</f>
        <v>424</v>
      </c>
    </row>
    <row r="49" spans="1:20" x14ac:dyDescent="0.25">
      <c r="A49" s="4">
        <f>A48+1</f>
        <v>2</v>
      </c>
      <c r="B49" s="4" t="s">
        <v>64</v>
      </c>
      <c r="C49" s="9" t="s">
        <v>85</v>
      </c>
      <c r="D49" s="4">
        <v>809</v>
      </c>
      <c r="E49" s="4">
        <v>757</v>
      </c>
      <c r="F49" s="4">
        <v>1566</v>
      </c>
      <c r="G49" s="4">
        <v>386</v>
      </c>
      <c r="H49" s="4">
        <v>93</v>
      </c>
      <c r="I49" s="4">
        <v>479</v>
      </c>
      <c r="J49" t="s">
        <v>364</v>
      </c>
      <c r="K49">
        <f t="shared" ref="K49:K61" si="17">VLOOKUP(J49,$C$48:$I$61,7,FALSE)</f>
        <v>427</v>
      </c>
    </row>
    <row r="50" spans="1:20" x14ac:dyDescent="0.25">
      <c r="A50" s="4">
        <f t="shared" ref="A50:A61" si="18">A49+1</f>
        <v>3</v>
      </c>
      <c r="B50" s="4" t="s">
        <v>66</v>
      </c>
      <c r="C50" s="9" t="s">
        <v>86</v>
      </c>
      <c r="D50" s="4">
        <v>742</v>
      </c>
      <c r="E50" s="4">
        <v>643</v>
      </c>
      <c r="F50" s="4">
        <v>1385</v>
      </c>
      <c r="G50" s="4">
        <v>330</v>
      </c>
      <c r="H50" s="4">
        <v>94</v>
      </c>
      <c r="I50" s="4">
        <v>424</v>
      </c>
      <c r="J50" t="s">
        <v>352</v>
      </c>
      <c r="K50">
        <f t="shared" si="17"/>
        <v>365</v>
      </c>
    </row>
    <row r="51" spans="1:20" x14ac:dyDescent="0.25">
      <c r="A51" s="4">
        <f t="shared" si="18"/>
        <v>4</v>
      </c>
      <c r="B51" s="4" t="s">
        <v>14</v>
      </c>
      <c r="C51" s="9" t="s">
        <v>87</v>
      </c>
      <c r="D51" s="4">
        <v>690</v>
      </c>
      <c r="E51" s="4">
        <v>645</v>
      </c>
      <c r="F51" s="4">
        <v>1335</v>
      </c>
      <c r="G51" s="4">
        <v>304</v>
      </c>
      <c r="H51" s="4">
        <v>123</v>
      </c>
      <c r="I51" s="4">
        <v>427</v>
      </c>
      <c r="J51" t="s">
        <v>353</v>
      </c>
      <c r="K51">
        <f t="shared" si="17"/>
        <v>248</v>
      </c>
    </row>
    <row r="52" spans="1:20" x14ac:dyDescent="0.25">
      <c r="A52" s="4">
        <f t="shared" si="18"/>
        <v>5</v>
      </c>
      <c r="B52" s="4" t="s">
        <v>16</v>
      </c>
      <c r="C52" s="8" t="s">
        <v>88</v>
      </c>
      <c r="D52" s="4">
        <v>648</v>
      </c>
      <c r="E52" s="4">
        <v>584</v>
      </c>
      <c r="F52" s="4">
        <v>1232</v>
      </c>
      <c r="G52" s="4">
        <v>321</v>
      </c>
      <c r="H52" s="4">
        <v>89</v>
      </c>
      <c r="I52" s="4">
        <v>410</v>
      </c>
      <c r="J52" t="s">
        <v>354</v>
      </c>
      <c r="K52">
        <f t="shared" si="17"/>
        <v>325</v>
      </c>
    </row>
    <row r="53" spans="1:20" x14ac:dyDescent="0.25">
      <c r="A53" s="4">
        <f t="shared" si="18"/>
        <v>6</v>
      </c>
      <c r="B53" s="4" t="s">
        <v>70</v>
      </c>
      <c r="C53" s="8" t="s">
        <v>89</v>
      </c>
      <c r="D53" s="4">
        <v>573</v>
      </c>
      <c r="E53" s="4">
        <v>573</v>
      </c>
      <c r="F53" s="4">
        <v>1146</v>
      </c>
      <c r="G53" s="4">
        <v>282</v>
      </c>
      <c r="H53" s="4">
        <v>115</v>
      </c>
      <c r="I53" s="4">
        <v>397</v>
      </c>
      <c r="J53" t="s">
        <v>355</v>
      </c>
      <c r="K53">
        <f t="shared" si="17"/>
        <v>370</v>
      </c>
    </row>
    <row r="54" spans="1:20" x14ac:dyDescent="0.25">
      <c r="A54" s="4">
        <f t="shared" si="18"/>
        <v>7</v>
      </c>
      <c r="B54" s="4" t="s">
        <v>18</v>
      </c>
      <c r="C54" s="8" t="s">
        <v>90</v>
      </c>
      <c r="D54" s="4">
        <v>631</v>
      </c>
      <c r="E54" s="4">
        <v>574</v>
      </c>
      <c r="F54" s="4">
        <v>1205</v>
      </c>
      <c r="G54" s="4">
        <v>289</v>
      </c>
      <c r="H54" s="4">
        <v>76</v>
      </c>
      <c r="I54" s="4">
        <v>365</v>
      </c>
      <c r="J54" t="s">
        <v>356</v>
      </c>
      <c r="K54">
        <f t="shared" si="17"/>
        <v>397</v>
      </c>
    </row>
    <row r="55" spans="1:20" x14ac:dyDescent="0.25">
      <c r="A55" s="4">
        <f t="shared" si="18"/>
        <v>8</v>
      </c>
      <c r="B55" s="4" t="s">
        <v>20</v>
      </c>
      <c r="C55" s="8" t="s">
        <v>365</v>
      </c>
      <c r="D55" s="4">
        <v>425</v>
      </c>
      <c r="E55" s="4">
        <v>411</v>
      </c>
      <c r="F55" s="4">
        <v>836</v>
      </c>
      <c r="G55" s="4">
        <v>186</v>
      </c>
      <c r="H55" s="4">
        <v>62</v>
      </c>
      <c r="I55" s="4">
        <v>248</v>
      </c>
      <c r="J55" t="s">
        <v>357</v>
      </c>
      <c r="K55">
        <f t="shared" si="17"/>
        <v>479</v>
      </c>
    </row>
    <row r="56" spans="1:20" x14ac:dyDescent="0.25">
      <c r="A56" s="4">
        <f t="shared" si="18"/>
        <v>9</v>
      </c>
      <c r="B56" s="4" t="s">
        <v>22</v>
      </c>
      <c r="C56" s="9" t="s">
        <v>91</v>
      </c>
      <c r="D56" s="4">
        <v>596</v>
      </c>
      <c r="E56" s="4">
        <v>540</v>
      </c>
      <c r="F56" s="4">
        <v>1136</v>
      </c>
      <c r="G56" s="4">
        <v>277</v>
      </c>
      <c r="H56" s="4">
        <v>93</v>
      </c>
      <c r="I56" s="4">
        <v>370</v>
      </c>
      <c r="J56" t="s">
        <v>358</v>
      </c>
      <c r="K56">
        <f t="shared" si="17"/>
        <v>410</v>
      </c>
    </row>
    <row r="57" spans="1:20" x14ac:dyDescent="0.25">
      <c r="A57" s="4">
        <f t="shared" si="18"/>
        <v>10</v>
      </c>
      <c r="B57" s="4" t="s">
        <v>24</v>
      </c>
      <c r="C57" s="8" t="s">
        <v>92</v>
      </c>
      <c r="D57" s="4">
        <v>694</v>
      </c>
      <c r="E57" s="4">
        <v>699</v>
      </c>
      <c r="F57" s="4">
        <v>1393</v>
      </c>
      <c r="G57" s="4">
        <v>341</v>
      </c>
      <c r="H57" s="4">
        <v>92</v>
      </c>
      <c r="I57" s="4">
        <v>433</v>
      </c>
      <c r="J57" t="s">
        <v>359</v>
      </c>
      <c r="K57">
        <f t="shared" si="17"/>
        <v>433</v>
      </c>
    </row>
    <row r="58" spans="1:20" x14ac:dyDescent="0.25">
      <c r="A58" s="4">
        <f t="shared" si="18"/>
        <v>11</v>
      </c>
      <c r="B58" s="4" t="s">
        <v>26</v>
      </c>
      <c r="C58" s="8" t="s">
        <v>93</v>
      </c>
      <c r="D58" s="4">
        <v>554</v>
      </c>
      <c r="E58" s="4">
        <v>588</v>
      </c>
      <c r="F58" s="4">
        <v>1142</v>
      </c>
      <c r="G58" s="4">
        <v>277</v>
      </c>
      <c r="H58" s="4">
        <v>94</v>
      </c>
      <c r="I58" s="4">
        <v>371</v>
      </c>
      <c r="J58" t="s">
        <v>360</v>
      </c>
      <c r="K58">
        <f t="shared" si="17"/>
        <v>371</v>
      </c>
    </row>
    <row r="59" spans="1:20" x14ac:dyDescent="0.25">
      <c r="A59" s="4">
        <f t="shared" si="18"/>
        <v>12</v>
      </c>
      <c r="B59" s="4" t="s">
        <v>77</v>
      </c>
      <c r="C59" s="8" t="s">
        <v>94</v>
      </c>
      <c r="D59" s="4">
        <v>488</v>
      </c>
      <c r="E59" s="4">
        <v>474</v>
      </c>
      <c r="F59" s="4">
        <v>962</v>
      </c>
      <c r="G59" s="4">
        <v>223</v>
      </c>
      <c r="H59" s="4">
        <v>49</v>
      </c>
      <c r="I59" s="4">
        <v>272</v>
      </c>
      <c r="J59" t="s">
        <v>361</v>
      </c>
      <c r="K59">
        <f t="shared" si="17"/>
        <v>321</v>
      </c>
    </row>
    <row r="60" spans="1:20" x14ac:dyDescent="0.25">
      <c r="A60" s="4">
        <f t="shared" si="18"/>
        <v>13</v>
      </c>
      <c r="B60" s="4" t="s">
        <v>28</v>
      </c>
      <c r="C60" s="8" t="s">
        <v>95</v>
      </c>
      <c r="D60" s="4">
        <v>439</v>
      </c>
      <c r="E60" s="4">
        <v>403</v>
      </c>
      <c r="F60" s="4">
        <v>842</v>
      </c>
      <c r="G60" s="4">
        <v>191</v>
      </c>
      <c r="H60" s="4">
        <v>54</v>
      </c>
      <c r="I60" s="4">
        <v>245</v>
      </c>
      <c r="J60" t="s">
        <v>362</v>
      </c>
      <c r="K60">
        <f t="shared" si="17"/>
        <v>272</v>
      </c>
    </row>
    <row r="61" spans="1:20" x14ac:dyDescent="0.25">
      <c r="A61" s="4">
        <f t="shared" si="18"/>
        <v>14</v>
      </c>
      <c r="B61" s="4" t="s">
        <v>30</v>
      </c>
      <c r="C61" s="8" t="s">
        <v>96</v>
      </c>
      <c r="D61" s="4">
        <v>620</v>
      </c>
      <c r="E61" s="4">
        <v>540</v>
      </c>
      <c r="F61" s="4">
        <v>1160</v>
      </c>
      <c r="G61" s="4">
        <v>273</v>
      </c>
      <c r="H61" s="4">
        <v>48</v>
      </c>
      <c r="I61" s="4">
        <v>321</v>
      </c>
      <c r="J61" t="s">
        <v>363</v>
      </c>
      <c r="K61">
        <f t="shared" si="17"/>
        <v>245</v>
      </c>
    </row>
    <row r="62" spans="1:20" s="2" customFormat="1" ht="15.75" x14ac:dyDescent="0.25">
      <c r="A62" s="5"/>
      <c r="B62" s="5" t="s">
        <v>97</v>
      </c>
      <c r="C62" s="5" t="s">
        <v>98</v>
      </c>
      <c r="D62" s="5">
        <f>SUM(D63:D74)</f>
        <v>4678</v>
      </c>
      <c r="E62" s="5">
        <f t="shared" ref="E62:F62" si="19">SUM(E63:E74)</f>
        <v>4692</v>
      </c>
      <c r="F62" s="5">
        <f t="shared" si="19"/>
        <v>9370</v>
      </c>
      <c r="G62" s="10">
        <f>SUM(G63:G74)</f>
        <v>2308</v>
      </c>
      <c r="H62" s="10">
        <f t="shared" ref="H62:I62" si="20">SUM(H63:H74)</f>
        <v>626</v>
      </c>
      <c r="I62" s="10">
        <f t="shared" si="20"/>
        <v>2934</v>
      </c>
      <c r="J62" s="29"/>
      <c r="K62" s="29"/>
      <c r="M62" s="20">
        <f>SUM(M63:M86)</f>
        <v>4678</v>
      </c>
      <c r="N62" s="23">
        <f>SUM(N63:N86)</f>
        <v>4692</v>
      </c>
      <c r="O62" s="23">
        <f>SUM(O63:O86)</f>
        <v>9370</v>
      </c>
      <c r="P62" s="19">
        <f>SUM(P63:P86)</f>
        <v>384.4</v>
      </c>
      <c r="Q62" s="19">
        <f t="shared" ref="Q62:Q74" si="21">O62/P62</f>
        <v>24.375650364203956</v>
      </c>
      <c r="R62" s="19">
        <f t="shared" ref="R62:R74" si="22">M62/N62*100</f>
        <v>99.701619778346114</v>
      </c>
      <c r="S62" s="16">
        <f t="shared" ref="S62:S74" si="23">O62/$O$62</f>
        <v>1</v>
      </c>
      <c r="T62" s="16">
        <f>P62/$P$62</f>
        <v>1</v>
      </c>
    </row>
    <row r="63" spans="1:20" x14ac:dyDescent="0.25">
      <c r="A63" s="4">
        <v>1</v>
      </c>
      <c r="B63" s="4" t="s">
        <v>62</v>
      </c>
      <c r="C63" s="9" t="s">
        <v>99</v>
      </c>
      <c r="D63" s="4">
        <v>628</v>
      </c>
      <c r="E63" s="4">
        <v>605</v>
      </c>
      <c r="F63" s="4">
        <v>1233</v>
      </c>
      <c r="G63" s="4">
        <v>318</v>
      </c>
      <c r="H63" s="4">
        <v>99</v>
      </c>
      <c r="I63" s="4">
        <v>417</v>
      </c>
      <c r="J63" t="s">
        <v>324</v>
      </c>
      <c r="K63">
        <f>VLOOKUP(J63,$C$63:$I$74,7,FALSE)</f>
        <v>101</v>
      </c>
      <c r="L63" t="s">
        <v>277</v>
      </c>
      <c r="M63" s="20">
        <f t="shared" ref="M63:M74" si="24">VLOOKUP($L63,$C$63:$I$74,2,FALSE)</f>
        <v>184</v>
      </c>
      <c r="N63" s="20">
        <f t="shared" ref="N63:N74" si="25">VLOOKUP($L63,$C$63:$I$74,3,FALSE)</f>
        <v>168</v>
      </c>
      <c r="O63" s="20">
        <f>SUM(M63:N63)</f>
        <v>352</v>
      </c>
      <c r="P63" s="17">
        <v>9.9</v>
      </c>
      <c r="Q63" s="19">
        <f t="shared" si="21"/>
        <v>35.555555555555557</v>
      </c>
      <c r="R63" s="19">
        <f t="shared" si="22"/>
        <v>109.52380952380953</v>
      </c>
      <c r="S63" s="16">
        <f t="shared" si="23"/>
        <v>3.7566702241195307E-2</v>
      </c>
      <c r="T63" s="16">
        <f t="shared" ref="T63:T74" si="26">P63/$P$62</f>
        <v>2.5754422476586891E-2</v>
      </c>
    </row>
    <row r="64" spans="1:20" x14ac:dyDescent="0.25">
      <c r="A64" s="4">
        <f>A63+1</f>
        <v>2</v>
      </c>
      <c r="B64" s="4" t="s">
        <v>64</v>
      </c>
      <c r="C64" s="8" t="s">
        <v>277</v>
      </c>
      <c r="D64" s="4">
        <v>184</v>
      </c>
      <c r="E64" s="4">
        <v>168</v>
      </c>
      <c r="F64" s="4">
        <v>352</v>
      </c>
      <c r="G64" s="4">
        <v>81</v>
      </c>
      <c r="H64" s="4">
        <v>20</v>
      </c>
      <c r="I64" s="4">
        <v>101</v>
      </c>
      <c r="J64" t="s">
        <v>325</v>
      </c>
      <c r="K64">
        <f t="shared" ref="K64:K74" si="27">VLOOKUP(J64,$C$63:$I$74,7,FALSE)</f>
        <v>236</v>
      </c>
      <c r="L64" t="s">
        <v>102</v>
      </c>
      <c r="M64" s="20">
        <f t="shared" si="24"/>
        <v>371</v>
      </c>
      <c r="N64" s="20">
        <f t="shared" si="25"/>
        <v>379</v>
      </c>
      <c r="O64" s="20">
        <f>SUM(M64:N64)</f>
        <v>750</v>
      </c>
      <c r="P64" s="17">
        <v>41.5</v>
      </c>
      <c r="Q64" s="19">
        <f t="shared" si="21"/>
        <v>18.072289156626507</v>
      </c>
      <c r="R64" s="19">
        <f t="shared" si="22"/>
        <v>97.889182058047496</v>
      </c>
      <c r="S64" s="16">
        <f t="shared" si="23"/>
        <v>8.0042689434364989E-2</v>
      </c>
      <c r="T64" s="16">
        <f t="shared" si="26"/>
        <v>0.10796045785639959</v>
      </c>
    </row>
    <row r="65" spans="1:20" x14ac:dyDescent="0.25">
      <c r="A65" s="4">
        <f t="shared" ref="A65:A74" si="28">A64+1</f>
        <v>3</v>
      </c>
      <c r="B65" s="4" t="s">
        <v>66</v>
      </c>
      <c r="C65" s="8" t="s">
        <v>100</v>
      </c>
      <c r="D65" s="4">
        <v>494</v>
      </c>
      <c r="E65" s="4">
        <v>502</v>
      </c>
      <c r="F65" s="4">
        <v>996</v>
      </c>
      <c r="G65" s="4">
        <v>249</v>
      </c>
      <c r="H65" s="4">
        <v>65</v>
      </c>
      <c r="I65" s="4">
        <v>314</v>
      </c>
      <c r="J65" t="s">
        <v>326</v>
      </c>
      <c r="K65">
        <f t="shared" si="27"/>
        <v>417</v>
      </c>
      <c r="L65" t="s">
        <v>99</v>
      </c>
      <c r="M65" s="20">
        <f t="shared" si="24"/>
        <v>628</v>
      </c>
      <c r="N65" s="20">
        <f t="shared" si="25"/>
        <v>605</v>
      </c>
      <c r="O65" s="20">
        <f t="shared" ref="O65:O74" si="29">SUM(M65:N65)</f>
        <v>1233</v>
      </c>
      <c r="P65" s="17">
        <v>22.5</v>
      </c>
      <c r="Q65" s="19">
        <f t="shared" si="21"/>
        <v>54.8</v>
      </c>
      <c r="R65" s="19">
        <f t="shared" si="22"/>
        <v>103.80165289256198</v>
      </c>
      <c r="S65" s="16">
        <f t="shared" si="23"/>
        <v>0.13159018143009604</v>
      </c>
      <c r="T65" s="16">
        <f t="shared" si="26"/>
        <v>5.8532778355879299E-2</v>
      </c>
    </row>
    <row r="66" spans="1:20" x14ac:dyDescent="0.25">
      <c r="A66" s="4">
        <f t="shared" si="28"/>
        <v>4</v>
      </c>
      <c r="B66" s="4" t="s">
        <v>14</v>
      </c>
      <c r="C66" s="8" t="s">
        <v>101</v>
      </c>
      <c r="D66" s="4">
        <v>423</v>
      </c>
      <c r="E66" s="4">
        <v>464</v>
      </c>
      <c r="F66" s="4">
        <v>887</v>
      </c>
      <c r="G66" s="4">
        <v>222</v>
      </c>
      <c r="H66" s="4">
        <v>77</v>
      </c>
      <c r="I66" s="4">
        <v>299</v>
      </c>
      <c r="J66" t="s">
        <v>327</v>
      </c>
      <c r="K66">
        <f t="shared" si="27"/>
        <v>217</v>
      </c>
      <c r="L66" t="s">
        <v>103</v>
      </c>
      <c r="M66" s="20">
        <f t="shared" si="24"/>
        <v>358</v>
      </c>
      <c r="N66" s="20">
        <f t="shared" si="25"/>
        <v>340</v>
      </c>
      <c r="O66" s="20">
        <f t="shared" si="29"/>
        <v>698</v>
      </c>
      <c r="P66" s="17">
        <v>45</v>
      </c>
      <c r="Q66" s="19">
        <f t="shared" si="21"/>
        <v>15.511111111111111</v>
      </c>
      <c r="R66" s="19">
        <f t="shared" si="22"/>
        <v>105.29411764705883</v>
      </c>
      <c r="S66" s="16">
        <f t="shared" si="23"/>
        <v>7.4493062966915685E-2</v>
      </c>
      <c r="T66" s="16">
        <f t="shared" si="26"/>
        <v>0.1170655567117586</v>
      </c>
    </row>
    <row r="67" spans="1:20" x14ac:dyDescent="0.25">
      <c r="A67" s="4">
        <f t="shared" si="28"/>
        <v>5</v>
      </c>
      <c r="B67" s="4" t="s">
        <v>16</v>
      </c>
      <c r="C67" s="8" t="s">
        <v>102</v>
      </c>
      <c r="D67" s="4">
        <v>371</v>
      </c>
      <c r="E67" s="4">
        <v>379</v>
      </c>
      <c r="F67" s="4">
        <v>750</v>
      </c>
      <c r="G67" s="4">
        <v>187</v>
      </c>
      <c r="H67" s="4">
        <v>49</v>
      </c>
      <c r="I67" s="4">
        <v>236</v>
      </c>
      <c r="J67" t="s">
        <v>328</v>
      </c>
      <c r="K67">
        <f t="shared" si="27"/>
        <v>139</v>
      </c>
      <c r="L67" t="s">
        <v>104</v>
      </c>
      <c r="M67" s="20">
        <f t="shared" si="24"/>
        <v>232</v>
      </c>
      <c r="N67" s="20">
        <f t="shared" si="25"/>
        <v>228</v>
      </c>
      <c r="O67" s="20">
        <f t="shared" si="29"/>
        <v>460</v>
      </c>
      <c r="P67" s="17">
        <v>30</v>
      </c>
      <c r="Q67" s="19">
        <f t="shared" si="21"/>
        <v>15.333333333333334</v>
      </c>
      <c r="R67" s="19">
        <f t="shared" si="22"/>
        <v>101.75438596491229</v>
      </c>
      <c r="S67" s="16">
        <f t="shared" si="23"/>
        <v>4.909284951974386E-2</v>
      </c>
      <c r="T67" s="16">
        <f t="shared" si="26"/>
        <v>7.8043704474505732E-2</v>
      </c>
    </row>
    <row r="68" spans="1:20" x14ac:dyDescent="0.25">
      <c r="A68" s="4">
        <f t="shared" si="28"/>
        <v>6</v>
      </c>
      <c r="B68" s="4" t="s">
        <v>70</v>
      </c>
      <c r="C68" s="8" t="s">
        <v>103</v>
      </c>
      <c r="D68" s="4">
        <v>358</v>
      </c>
      <c r="E68" s="4">
        <v>340</v>
      </c>
      <c r="F68" s="4">
        <v>698</v>
      </c>
      <c r="G68" s="4">
        <v>164</v>
      </c>
      <c r="H68" s="4">
        <v>53</v>
      </c>
      <c r="I68" s="4">
        <v>217</v>
      </c>
      <c r="J68" t="s">
        <v>329</v>
      </c>
      <c r="K68">
        <f t="shared" si="27"/>
        <v>85</v>
      </c>
      <c r="L68" t="s">
        <v>83</v>
      </c>
      <c r="M68" s="20">
        <f t="shared" si="24"/>
        <v>130</v>
      </c>
      <c r="N68" s="20">
        <f t="shared" si="25"/>
        <v>143</v>
      </c>
      <c r="O68" s="20">
        <f t="shared" si="29"/>
        <v>273</v>
      </c>
      <c r="P68" s="17">
        <v>31</v>
      </c>
      <c r="Q68" s="19">
        <f t="shared" si="21"/>
        <v>8.806451612903226</v>
      </c>
      <c r="R68" s="19">
        <f t="shared" si="22"/>
        <v>90.909090909090907</v>
      </c>
      <c r="S68" s="16">
        <f t="shared" si="23"/>
        <v>2.9135538954108857E-2</v>
      </c>
      <c r="T68" s="16">
        <f t="shared" si="26"/>
        <v>8.0645161290322592E-2</v>
      </c>
    </row>
    <row r="69" spans="1:20" x14ac:dyDescent="0.25">
      <c r="A69" s="4">
        <f t="shared" si="28"/>
        <v>7</v>
      </c>
      <c r="B69" s="4" t="s">
        <v>18</v>
      </c>
      <c r="C69" s="8" t="s">
        <v>104</v>
      </c>
      <c r="D69" s="4">
        <v>232</v>
      </c>
      <c r="E69" s="4">
        <v>228</v>
      </c>
      <c r="F69" s="4">
        <v>460</v>
      </c>
      <c r="G69" s="4">
        <v>109</v>
      </c>
      <c r="H69" s="4">
        <v>30</v>
      </c>
      <c r="I69" s="4">
        <v>139</v>
      </c>
      <c r="J69" t="s">
        <v>330</v>
      </c>
      <c r="K69">
        <f t="shared" si="27"/>
        <v>237</v>
      </c>
      <c r="L69" t="s">
        <v>106</v>
      </c>
      <c r="M69" s="20">
        <f t="shared" si="24"/>
        <v>331</v>
      </c>
      <c r="N69" s="20">
        <f t="shared" si="25"/>
        <v>383</v>
      </c>
      <c r="O69" s="20">
        <f t="shared" si="29"/>
        <v>714</v>
      </c>
      <c r="P69" s="17">
        <v>31</v>
      </c>
      <c r="Q69" s="19">
        <f t="shared" si="21"/>
        <v>23.032258064516128</v>
      </c>
      <c r="R69" s="19">
        <f t="shared" si="22"/>
        <v>86.422976501305484</v>
      </c>
      <c r="S69" s="16">
        <f t="shared" si="23"/>
        <v>7.6200640341515469E-2</v>
      </c>
      <c r="T69" s="16">
        <f t="shared" si="26"/>
        <v>8.0645161290322592E-2</v>
      </c>
    </row>
    <row r="70" spans="1:20" x14ac:dyDescent="0.25">
      <c r="A70" s="4">
        <f t="shared" si="28"/>
        <v>8</v>
      </c>
      <c r="B70" s="4" t="s">
        <v>20</v>
      </c>
      <c r="C70" s="8" t="s">
        <v>105</v>
      </c>
      <c r="D70" s="4">
        <v>409</v>
      </c>
      <c r="E70" s="4">
        <v>425</v>
      </c>
      <c r="F70" s="4">
        <v>834</v>
      </c>
      <c r="G70" s="4">
        <v>211</v>
      </c>
      <c r="H70" s="4">
        <v>60</v>
      </c>
      <c r="I70" s="4">
        <v>271</v>
      </c>
      <c r="J70" t="s">
        <v>331</v>
      </c>
      <c r="K70">
        <f t="shared" si="27"/>
        <v>271</v>
      </c>
      <c r="L70" t="s">
        <v>105</v>
      </c>
      <c r="M70" s="20">
        <f t="shared" si="24"/>
        <v>409</v>
      </c>
      <c r="N70" s="20">
        <f t="shared" si="25"/>
        <v>425</v>
      </c>
      <c r="O70" s="20">
        <f t="shared" si="29"/>
        <v>834</v>
      </c>
      <c r="P70" s="17">
        <v>28</v>
      </c>
      <c r="Q70" s="19">
        <f t="shared" si="21"/>
        <v>29.785714285714285</v>
      </c>
      <c r="R70" s="19">
        <f t="shared" si="22"/>
        <v>96.235294117647058</v>
      </c>
      <c r="S70" s="16">
        <f t="shared" si="23"/>
        <v>8.9007470651013873E-2</v>
      </c>
      <c r="T70" s="16">
        <f t="shared" si="26"/>
        <v>7.2840790842872011E-2</v>
      </c>
    </row>
    <row r="71" spans="1:20" x14ac:dyDescent="0.25">
      <c r="A71" s="4">
        <f t="shared" si="28"/>
        <v>9</v>
      </c>
      <c r="B71" s="4" t="s">
        <v>22</v>
      </c>
      <c r="C71" s="8" t="s">
        <v>83</v>
      </c>
      <c r="D71" s="4">
        <v>130</v>
      </c>
      <c r="E71" s="4">
        <v>143</v>
      </c>
      <c r="F71" s="4">
        <v>273</v>
      </c>
      <c r="G71" s="4">
        <v>63</v>
      </c>
      <c r="H71" s="4">
        <v>22</v>
      </c>
      <c r="I71" s="4">
        <v>85</v>
      </c>
      <c r="J71" t="s">
        <v>332</v>
      </c>
      <c r="K71">
        <f t="shared" si="27"/>
        <v>299</v>
      </c>
      <c r="L71" t="s">
        <v>101</v>
      </c>
      <c r="M71" s="20">
        <f t="shared" si="24"/>
        <v>423</v>
      </c>
      <c r="N71" s="20">
        <f t="shared" si="25"/>
        <v>464</v>
      </c>
      <c r="O71" s="20">
        <f t="shared" si="29"/>
        <v>887</v>
      </c>
      <c r="P71" s="17">
        <v>41</v>
      </c>
      <c r="Q71" s="19">
        <f t="shared" si="21"/>
        <v>21.634146341463413</v>
      </c>
      <c r="R71" s="19">
        <f t="shared" si="22"/>
        <v>91.16379310344827</v>
      </c>
      <c r="S71" s="16">
        <f t="shared" si="23"/>
        <v>9.4663820704375665E-2</v>
      </c>
      <c r="T71" s="16">
        <f t="shared" si="26"/>
        <v>0.10665972944849116</v>
      </c>
    </row>
    <row r="72" spans="1:20" x14ac:dyDescent="0.25">
      <c r="A72" s="4">
        <f t="shared" si="28"/>
        <v>10</v>
      </c>
      <c r="B72" s="4" t="s">
        <v>24</v>
      </c>
      <c r="C72" s="8" t="s">
        <v>106</v>
      </c>
      <c r="D72" s="4">
        <v>331</v>
      </c>
      <c r="E72" s="4">
        <v>383</v>
      </c>
      <c r="F72" s="4">
        <v>714</v>
      </c>
      <c r="G72" s="4">
        <v>178</v>
      </c>
      <c r="H72" s="4">
        <v>59</v>
      </c>
      <c r="I72" s="4">
        <v>237</v>
      </c>
      <c r="J72" t="s">
        <v>333</v>
      </c>
      <c r="K72">
        <f t="shared" si="27"/>
        <v>314</v>
      </c>
      <c r="L72" t="s">
        <v>100</v>
      </c>
      <c r="M72" s="20">
        <f t="shared" si="24"/>
        <v>494</v>
      </c>
      <c r="N72" s="20">
        <f t="shared" si="25"/>
        <v>502</v>
      </c>
      <c r="O72" s="20">
        <f t="shared" si="29"/>
        <v>996</v>
      </c>
      <c r="P72" s="17">
        <v>42.5</v>
      </c>
      <c r="Q72" s="19">
        <f t="shared" si="21"/>
        <v>23.435294117647057</v>
      </c>
      <c r="R72" s="19">
        <f t="shared" si="22"/>
        <v>98.406374501992033</v>
      </c>
      <c r="S72" s="16">
        <f t="shared" si="23"/>
        <v>0.10629669156883671</v>
      </c>
      <c r="T72" s="16">
        <f t="shared" si="26"/>
        <v>0.11056191467221645</v>
      </c>
    </row>
    <row r="73" spans="1:20" x14ac:dyDescent="0.25">
      <c r="A73" s="4">
        <f t="shared" si="28"/>
        <v>11</v>
      </c>
      <c r="B73" s="4" t="s">
        <v>26</v>
      </c>
      <c r="C73" s="8" t="s">
        <v>107</v>
      </c>
      <c r="D73" s="4">
        <v>868</v>
      </c>
      <c r="E73" s="4">
        <v>795</v>
      </c>
      <c r="F73" s="4">
        <v>1663</v>
      </c>
      <c r="G73" s="4">
        <v>405</v>
      </c>
      <c r="H73" s="4">
        <v>67</v>
      </c>
      <c r="I73" s="4">
        <v>472</v>
      </c>
      <c r="J73" t="s">
        <v>334</v>
      </c>
      <c r="K73">
        <f t="shared" si="27"/>
        <v>472</v>
      </c>
      <c r="L73" t="s">
        <v>107</v>
      </c>
      <c r="M73" s="20">
        <f t="shared" si="24"/>
        <v>868</v>
      </c>
      <c r="N73" s="20">
        <f t="shared" si="25"/>
        <v>795</v>
      </c>
      <c r="O73" s="20">
        <f t="shared" si="29"/>
        <v>1663</v>
      </c>
      <c r="P73" s="17">
        <v>39</v>
      </c>
      <c r="Q73" s="19">
        <f t="shared" si="21"/>
        <v>42.641025641025642</v>
      </c>
      <c r="R73" s="19">
        <f t="shared" si="22"/>
        <v>109.18238993710692</v>
      </c>
      <c r="S73" s="16">
        <f t="shared" si="23"/>
        <v>0.1774813233724653</v>
      </c>
      <c r="T73" s="16">
        <f t="shared" si="26"/>
        <v>0.10145681581685745</v>
      </c>
    </row>
    <row r="74" spans="1:20" x14ac:dyDescent="0.25">
      <c r="A74" s="4">
        <f t="shared" si="28"/>
        <v>12</v>
      </c>
      <c r="B74" s="4" t="s">
        <v>77</v>
      </c>
      <c r="C74" s="8" t="s">
        <v>108</v>
      </c>
      <c r="D74" s="4">
        <v>250</v>
      </c>
      <c r="E74" s="4">
        <v>260</v>
      </c>
      <c r="F74" s="4">
        <v>510</v>
      </c>
      <c r="G74" s="4">
        <v>121</v>
      </c>
      <c r="H74" s="4">
        <v>25</v>
      </c>
      <c r="I74" s="4">
        <v>146</v>
      </c>
      <c r="J74" t="s">
        <v>335</v>
      </c>
      <c r="K74">
        <f t="shared" si="27"/>
        <v>146</v>
      </c>
      <c r="L74" t="s">
        <v>108</v>
      </c>
      <c r="M74" s="20">
        <f t="shared" si="24"/>
        <v>250</v>
      </c>
      <c r="N74" s="20">
        <f t="shared" si="25"/>
        <v>260</v>
      </c>
      <c r="O74" s="20">
        <f t="shared" si="29"/>
        <v>510</v>
      </c>
      <c r="P74" s="17">
        <v>23</v>
      </c>
      <c r="Q74" s="19">
        <f t="shared" si="21"/>
        <v>22.173913043478262</v>
      </c>
      <c r="R74" s="19">
        <f t="shared" si="22"/>
        <v>96.15384615384616</v>
      </c>
      <c r="S74" s="16">
        <f t="shared" si="23"/>
        <v>5.4429028815368194E-2</v>
      </c>
      <c r="T74" s="16">
        <f t="shared" si="26"/>
        <v>5.9833506763787722E-2</v>
      </c>
    </row>
    <row r="75" spans="1:20" s="2" customFormat="1" ht="15.75" x14ac:dyDescent="0.25">
      <c r="A75" s="5"/>
      <c r="B75" s="5" t="s">
        <v>109</v>
      </c>
      <c r="C75" s="5" t="s">
        <v>110</v>
      </c>
      <c r="D75" s="5">
        <f>SUM(D76:D89)</f>
        <v>5549</v>
      </c>
      <c r="E75" s="5">
        <f t="shared" ref="E75:F75" si="30">SUM(E76:E89)</f>
        <v>5548</v>
      </c>
      <c r="F75" s="5">
        <f t="shared" si="30"/>
        <v>11097</v>
      </c>
      <c r="G75" s="10">
        <f>SUM(G76:G89)</f>
        <v>2931</v>
      </c>
      <c r="H75" s="10">
        <f t="shared" ref="H75:I75" si="31">SUM(H76:H89)</f>
        <v>792</v>
      </c>
      <c r="I75" s="10">
        <f t="shared" si="31"/>
        <v>3723</v>
      </c>
      <c r="J75" s="29"/>
      <c r="K75" s="29"/>
      <c r="M75" s="20"/>
      <c r="N75" s="23"/>
      <c r="O75" s="23"/>
      <c r="P75" s="19"/>
      <c r="Q75" s="19"/>
      <c r="R75" s="19"/>
      <c r="S75" s="16"/>
      <c r="T75" s="16"/>
    </row>
    <row r="76" spans="1:20" x14ac:dyDescent="0.25">
      <c r="A76" s="4">
        <v>1</v>
      </c>
      <c r="B76" s="4" t="s">
        <v>62</v>
      </c>
      <c r="C76" s="8" t="s">
        <v>111</v>
      </c>
      <c r="D76" s="4">
        <v>485</v>
      </c>
      <c r="E76" s="4">
        <v>464</v>
      </c>
      <c r="F76" s="4">
        <v>949</v>
      </c>
      <c r="G76" s="4">
        <v>262</v>
      </c>
      <c r="H76" s="4">
        <v>66</v>
      </c>
      <c r="I76" s="4">
        <v>328</v>
      </c>
      <c r="J76" t="s">
        <v>366</v>
      </c>
      <c r="K76">
        <f>VLOOKUP(J76,$C$76:$I$89,7,FALSE)</f>
        <v>43</v>
      </c>
    </row>
    <row r="77" spans="1:20" x14ac:dyDescent="0.25">
      <c r="A77" s="4">
        <f>A76+1</f>
        <v>2</v>
      </c>
      <c r="B77" s="4" t="s">
        <v>64</v>
      </c>
      <c r="C77" s="8" t="s">
        <v>112</v>
      </c>
      <c r="D77" s="4">
        <v>843</v>
      </c>
      <c r="E77" s="4">
        <v>859</v>
      </c>
      <c r="F77" s="4">
        <v>1702</v>
      </c>
      <c r="G77" s="4">
        <v>445</v>
      </c>
      <c r="H77" s="4">
        <v>128</v>
      </c>
      <c r="I77" s="4">
        <v>573</v>
      </c>
      <c r="J77" t="s">
        <v>367</v>
      </c>
      <c r="K77">
        <f t="shared" ref="K77:K89" si="32">VLOOKUP(J77,$C$76:$I$89,7,FALSE)</f>
        <v>115</v>
      </c>
    </row>
    <row r="78" spans="1:20" x14ac:dyDescent="0.25">
      <c r="A78" s="4">
        <f t="shared" ref="A78:A89" si="33">A77+1</f>
        <v>3</v>
      </c>
      <c r="B78" s="4" t="s">
        <v>66</v>
      </c>
      <c r="C78" s="8" t="s">
        <v>113</v>
      </c>
      <c r="D78" s="4">
        <v>460</v>
      </c>
      <c r="E78" s="4">
        <v>476</v>
      </c>
      <c r="F78" s="4">
        <v>936</v>
      </c>
      <c r="G78" s="4">
        <v>238</v>
      </c>
      <c r="H78" s="4">
        <v>78</v>
      </c>
      <c r="I78" s="4">
        <v>316</v>
      </c>
      <c r="J78" t="s">
        <v>368</v>
      </c>
      <c r="K78">
        <f t="shared" si="32"/>
        <v>194</v>
      </c>
    </row>
    <row r="79" spans="1:20" x14ac:dyDescent="0.25">
      <c r="A79" s="4">
        <f t="shared" si="33"/>
        <v>4</v>
      </c>
      <c r="B79" s="4" t="s">
        <v>14</v>
      </c>
      <c r="C79" s="8" t="s">
        <v>114</v>
      </c>
      <c r="D79" s="4">
        <v>442</v>
      </c>
      <c r="E79" s="4">
        <v>467</v>
      </c>
      <c r="F79" s="4">
        <v>909</v>
      </c>
      <c r="G79" s="4">
        <v>238</v>
      </c>
      <c r="H79" s="4">
        <v>61</v>
      </c>
      <c r="I79" s="4">
        <v>299</v>
      </c>
      <c r="J79" t="s">
        <v>369</v>
      </c>
      <c r="K79">
        <f t="shared" si="32"/>
        <v>161</v>
      </c>
    </row>
    <row r="80" spans="1:20" x14ac:dyDescent="0.25">
      <c r="A80" s="4">
        <f t="shared" si="33"/>
        <v>5</v>
      </c>
      <c r="B80" s="4" t="s">
        <v>16</v>
      </c>
      <c r="C80" s="8" t="s">
        <v>115</v>
      </c>
      <c r="D80" s="4">
        <v>164</v>
      </c>
      <c r="E80" s="4">
        <v>155</v>
      </c>
      <c r="F80" s="4">
        <v>319</v>
      </c>
      <c r="G80" s="4">
        <v>88</v>
      </c>
      <c r="H80" s="4">
        <v>27</v>
      </c>
      <c r="I80" s="4">
        <v>115</v>
      </c>
      <c r="J80" t="s">
        <v>370</v>
      </c>
      <c r="K80">
        <f t="shared" si="32"/>
        <v>395</v>
      </c>
    </row>
    <row r="81" spans="1:20" x14ac:dyDescent="0.25">
      <c r="A81" s="4">
        <f t="shared" si="33"/>
        <v>6</v>
      </c>
      <c r="B81" s="4" t="s">
        <v>70</v>
      </c>
      <c r="C81" s="8" t="s">
        <v>116</v>
      </c>
      <c r="D81" s="4">
        <v>333</v>
      </c>
      <c r="E81" s="4">
        <v>345</v>
      </c>
      <c r="F81" s="4">
        <v>678</v>
      </c>
      <c r="G81" s="4">
        <v>174</v>
      </c>
      <c r="H81" s="4">
        <v>66</v>
      </c>
      <c r="I81" s="4">
        <v>240</v>
      </c>
      <c r="J81" t="s">
        <v>371</v>
      </c>
      <c r="K81">
        <f t="shared" si="32"/>
        <v>143</v>
      </c>
    </row>
    <row r="82" spans="1:20" x14ac:dyDescent="0.25">
      <c r="A82" s="4">
        <f t="shared" si="33"/>
        <v>7</v>
      </c>
      <c r="B82" s="4" t="s">
        <v>18</v>
      </c>
      <c r="C82" s="8" t="s">
        <v>117</v>
      </c>
      <c r="D82" s="4">
        <v>260</v>
      </c>
      <c r="E82" s="4">
        <v>256</v>
      </c>
      <c r="F82" s="4">
        <v>516</v>
      </c>
      <c r="G82" s="4">
        <v>140</v>
      </c>
      <c r="H82" s="4">
        <v>21</v>
      </c>
      <c r="I82" s="4">
        <v>161</v>
      </c>
      <c r="J82" t="s">
        <v>372</v>
      </c>
      <c r="K82">
        <f t="shared" si="32"/>
        <v>240</v>
      </c>
    </row>
    <row r="83" spans="1:20" x14ac:dyDescent="0.25">
      <c r="A83" s="4">
        <f t="shared" si="33"/>
        <v>8</v>
      </c>
      <c r="B83" s="4" t="s">
        <v>20</v>
      </c>
      <c r="C83" s="8" t="s">
        <v>118</v>
      </c>
      <c r="D83" s="4">
        <v>67</v>
      </c>
      <c r="E83" s="4">
        <v>65</v>
      </c>
      <c r="F83" s="4">
        <v>132</v>
      </c>
      <c r="G83" s="4">
        <v>34</v>
      </c>
      <c r="H83" s="4">
        <v>9</v>
      </c>
      <c r="I83" s="4">
        <v>43</v>
      </c>
      <c r="J83" t="s">
        <v>373</v>
      </c>
      <c r="K83">
        <f t="shared" si="32"/>
        <v>299</v>
      </c>
    </row>
    <row r="84" spans="1:20" x14ac:dyDescent="0.25">
      <c r="A84" s="4">
        <f t="shared" si="33"/>
        <v>9</v>
      </c>
      <c r="B84" s="4" t="s">
        <v>22</v>
      </c>
      <c r="C84" s="8" t="s">
        <v>119</v>
      </c>
      <c r="D84" s="4">
        <v>206</v>
      </c>
      <c r="E84" s="4">
        <v>176</v>
      </c>
      <c r="F84" s="4">
        <v>382</v>
      </c>
      <c r="G84" s="4">
        <v>104</v>
      </c>
      <c r="H84" s="4">
        <v>39</v>
      </c>
      <c r="I84" s="4">
        <v>143</v>
      </c>
      <c r="J84" t="s">
        <v>374</v>
      </c>
      <c r="K84">
        <f t="shared" si="32"/>
        <v>328</v>
      </c>
    </row>
    <row r="85" spans="1:20" x14ac:dyDescent="0.25">
      <c r="A85" s="4">
        <f t="shared" si="33"/>
        <v>10</v>
      </c>
      <c r="B85" s="4" t="s">
        <v>24</v>
      </c>
      <c r="C85" s="8" t="s">
        <v>379</v>
      </c>
      <c r="D85" s="4">
        <v>297</v>
      </c>
      <c r="E85" s="4">
        <v>295</v>
      </c>
      <c r="F85" s="4">
        <v>592</v>
      </c>
      <c r="G85" s="4">
        <v>163</v>
      </c>
      <c r="H85" s="4">
        <v>31</v>
      </c>
      <c r="I85" s="4">
        <v>194</v>
      </c>
      <c r="J85" t="s">
        <v>333</v>
      </c>
      <c r="K85">
        <f t="shared" si="32"/>
        <v>203</v>
      </c>
    </row>
    <row r="86" spans="1:20" x14ac:dyDescent="0.25">
      <c r="A86" s="4">
        <f t="shared" si="33"/>
        <v>11</v>
      </c>
      <c r="B86" s="4" t="s">
        <v>26</v>
      </c>
      <c r="C86" s="8" t="s">
        <v>120</v>
      </c>
      <c r="D86" s="4">
        <v>616</v>
      </c>
      <c r="E86" s="4">
        <v>601</v>
      </c>
      <c r="F86" s="4">
        <v>1217</v>
      </c>
      <c r="G86" s="4">
        <v>315</v>
      </c>
      <c r="H86" s="4">
        <v>80</v>
      </c>
      <c r="I86" s="4">
        <v>395</v>
      </c>
      <c r="J86" t="s">
        <v>375</v>
      </c>
      <c r="K86">
        <f t="shared" si="32"/>
        <v>379</v>
      </c>
    </row>
    <row r="87" spans="1:20" x14ac:dyDescent="0.25">
      <c r="A87" s="4">
        <f t="shared" si="33"/>
        <v>12</v>
      </c>
      <c r="B87" s="4" t="s">
        <v>77</v>
      </c>
      <c r="C87" s="8" t="s">
        <v>100</v>
      </c>
      <c r="D87" s="4">
        <v>289</v>
      </c>
      <c r="E87" s="4">
        <v>300</v>
      </c>
      <c r="F87" s="4">
        <v>589</v>
      </c>
      <c r="G87" s="4">
        <v>155</v>
      </c>
      <c r="H87" s="4">
        <v>48</v>
      </c>
      <c r="I87" s="4">
        <v>203</v>
      </c>
      <c r="J87" t="s">
        <v>376</v>
      </c>
      <c r="K87">
        <f t="shared" si="32"/>
        <v>334</v>
      </c>
    </row>
    <row r="88" spans="1:20" x14ac:dyDescent="0.25">
      <c r="A88" s="4">
        <f t="shared" si="33"/>
        <v>13</v>
      </c>
      <c r="B88" s="4" t="s">
        <v>28</v>
      </c>
      <c r="C88" s="8" t="s">
        <v>380</v>
      </c>
      <c r="D88" s="4">
        <v>507</v>
      </c>
      <c r="E88" s="4">
        <v>553</v>
      </c>
      <c r="F88" s="4">
        <v>1060</v>
      </c>
      <c r="G88" s="4">
        <v>283</v>
      </c>
      <c r="H88" s="4">
        <v>96</v>
      </c>
      <c r="I88" s="4">
        <v>379</v>
      </c>
      <c r="J88" t="s">
        <v>377</v>
      </c>
      <c r="K88">
        <f t="shared" si="32"/>
        <v>316</v>
      </c>
    </row>
    <row r="89" spans="1:20" x14ac:dyDescent="0.25">
      <c r="A89" s="4">
        <f t="shared" si="33"/>
        <v>14</v>
      </c>
      <c r="B89" s="4" t="s">
        <v>30</v>
      </c>
      <c r="C89" s="8" t="s">
        <v>121</v>
      </c>
      <c r="D89" s="4">
        <v>580</v>
      </c>
      <c r="E89" s="4">
        <v>536</v>
      </c>
      <c r="F89" s="4">
        <v>1116</v>
      </c>
      <c r="G89" s="4">
        <v>292</v>
      </c>
      <c r="H89" s="4">
        <v>42</v>
      </c>
      <c r="I89" s="4">
        <v>334</v>
      </c>
      <c r="J89" t="s">
        <v>378</v>
      </c>
      <c r="K89">
        <f t="shared" si="32"/>
        <v>573</v>
      </c>
    </row>
    <row r="90" spans="1:20" s="2" customFormat="1" ht="15.75" x14ac:dyDescent="0.25">
      <c r="A90" s="5"/>
      <c r="B90" s="5" t="s">
        <v>122</v>
      </c>
      <c r="C90" s="5" t="s">
        <v>123</v>
      </c>
      <c r="D90" s="5">
        <f>SUM(D91:D105)</f>
        <v>15933</v>
      </c>
      <c r="E90" s="5">
        <f t="shared" ref="E90:F90" si="34">SUM(E91:E105)</f>
        <v>15405</v>
      </c>
      <c r="F90" s="5">
        <f t="shared" si="34"/>
        <v>31338</v>
      </c>
      <c r="G90" s="10">
        <f>SUM(G91:G105)</f>
        <v>8238</v>
      </c>
      <c r="H90" s="10">
        <f t="shared" ref="H90:I90" si="35">SUM(H91:H105)</f>
        <v>1591</v>
      </c>
      <c r="I90" s="10">
        <f t="shared" si="35"/>
        <v>9829</v>
      </c>
      <c r="J90" s="29"/>
      <c r="K90" s="29"/>
      <c r="M90" s="20"/>
      <c r="N90" s="23"/>
      <c r="O90" s="23"/>
      <c r="P90" s="19"/>
      <c r="Q90" s="19"/>
      <c r="R90" s="19"/>
      <c r="S90" s="16"/>
      <c r="T90" s="16"/>
    </row>
    <row r="91" spans="1:20" x14ac:dyDescent="0.25">
      <c r="A91" s="4">
        <v>1</v>
      </c>
      <c r="B91" s="4" t="s">
        <v>124</v>
      </c>
      <c r="C91" s="8" t="s">
        <v>253</v>
      </c>
      <c r="D91" s="4">
        <v>1153</v>
      </c>
      <c r="E91" s="4">
        <v>1138</v>
      </c>
      <c r="F91" s="4">
        <v>2291</v>
      </c>
      <c r="G91" s="4">
        <v>581</v>
      </c>
      <c r="H91" s="4">
        <v>113</v>
      </c>
      <c r="I91" s="4">
        <v>694</v>
      </c>
      <c r="J91" t="s">
        <v>381</v>
      </c>
      <c r="K91">
        <f>VLOOKUP(J91,$C$91:$I$105,7,FALSE)</f>
        <v>463</v>
      </c>
    </row>
    <row r="92" spans="1:20" x14ac:dyDescent="0.25">
      <c r="A92" s="4">
        <f>A91+1</f>
        <v>2</v>
      </c>
      <c r="B92" s="4" t="s">
        <v>62</v>
      </c>
      <c r="C92" s="11" t="s">
        <v>125</v>
      </c>
      <c r="D92" s="4">
        <v>960</v>
      </c>
      <c r="E92" s="4">
        <v>949</v>
      </c>
      <c r="F92" s="4">
        <v>1909</v>
      </c>
      <c r="G92" s="4">
        <v>481</v>
      </c>
      <c r="H92" s="4">
        <v>112</v>
      </c>
      <c r="I92" s="4">
        <v>593</v>
      </c>
      <c r="J92" t="s">
        <v>382</v>
      </c>
      <c r="K92">
        <f t="shared" ref="K92:K105" si="36">VLOOKUP(J92,$C$91:$I$105,7,FALSE)</f>
        <v>767</v>
      </c>
    </row>
    <row r="93" spans="1:20" x14ac:dyDescent="0.25">
      <c r="A93" s="4">
        <f t="shared" ref="A93:A105" si="37">A92+1</f>
        <v>3</v>
      </c>
      <c r="B93" s="4" t="s">
        <v>64</v>
      </c>
      <c r="C93" s="11" t="s">
        <v>126</v>
      </c>
      <c r="D93" s="4">
        <v>1217</v>
      </c>
      <c r="E93" s="4">
        <v>1198</v>
      </c>
      <c r="F93" s="4">
        <v>2415</v>
      </c>
      <c r="G93" s="4">
        <v>609</v>
      </c>
      <c r="H93" s="4">
        <v>138</v>
      </c>
      <c r="I93" s="4">
        <v>747</v>
      </c>
      <c r="J93" t="s">
        <v>383</v>
      </c>
      <c r="K93">
        <f t="shared" si="36"/>
        <v>442</v>
      </c>
    </row>
    <row r="94" spans="1:20" x14ac:dyDescent="0.25">
      <c r="A94" s="4">
        <f t="shared" si="37"/>
        <v>4</v>
      </c>
      <c r="B94" s="4" t="s">
        <v>66</v>
      </c>
      <c r="C94" s="11" t="s">
        <v>127</v>
      </c>
      <c r="D94" s="4">
        <v>737</v>
      </c>
      <c r="E94" s="4">
        <v>724</v>
      </c>
      <c r="F94" s="4">
        <v>1461</v>
      </c>
      <c r="G94" s="4">
        <v>373</v>
      </c>
      <c r="H94" s="4">
        <v>69</v>
      </c>
      <c r="I94" s="4">
        <v>442</v>
      </c>
      <c r="J94" t="s">
        <v>384</v>
      </c>
      <c r="K94">
        <f t="shared" si="36"/>
        <v>747</v>
      </c>
    </row>
    <row r="95" spans="1:20" x14ac:dyDescent="0.25">
      <c r="A95" s="4">
        <f t="shared" si="37"/>
        <v>5</v>
      </c>
      <c r="B95" s="4" t="s">
        <v>14</v>
      </c>
      <c r="C95" t="s">
        <v>382</v>
      </c>
      <c r="D95" s="4">
        <v>1253</v>
      </c>
      <c r="E95" s="4">
        <v>1265</v>
      </c>
      <c r="F95" s="4">
        <v>2518</v>
      </c>
      <c r="G95" s="4">
        <v>604</v>
      </c>
      <c r="H95" s="4">
        <v>163</v>
      </c>
      <c r="I95" s="4">
        <v>767</v>
      </c>
      <c r="J95" t="s">
        <v>385</v>
      </c>
      <c r="K95">
        <f t="shared" si="36"/>
        <v>593</v>
      </c>
    </row>
    <row r="96" spans="1:20" x14ac:dyDescent="0.25">
      <c r="A96" s="4">
        <f t="shared" si="37"/>
        <v>6</v>
      </c>
      <c r="B96" s="4" t="s">
        <v>16</v>
      </c>
      <c r="C96" t="s">
        <v>381</v>
      </c>
      <c r="D96" s="4">
        <v>799</v>
      </c>
      <c r="E96" s="4">
        <v>751</v>
      </c>
      <c r="F96" s="4">
        <v>1550</v>
      </c>
      <c r="G96" s="4">
        <v>382</v>
      </c>
      <c r="H96" s="4">
        <v>81</v>
      </c>
      <c r="I96" s="4">
        <v>463</v>
      </c>
      <c r="J96" t="s">
        <v>386</v>
      </c>
      <c r="K96">
        <f t="shared" si="36"/>
        <v>694</v>
      </c>
    </row>
    <row r="97" spans="1:20" x14ac:dyDescent="0.25">
      <c r="A97" s="4">
        <f t="shared" si="37"/>
        <v>7</v>
      </c>
      <c r="B97" s="4" t="s">
        <v>70</v>
      </c>
      <c r="C97" t="s">
        <v>388</v>
      </c>
      <c r="D97" s="4">
        <v>578</v>
      </c>
      <c r="E97" s="4">
        <v>574</v>
      </c>
      <c r="F97" s="4">
        <v>1152</v>
      </c>
      <c r="G97" s="4">
        <v>306</v>
      </c>
      <c r="H97" s="4">
        <v>64</v>
      </c>
      <c r="I97" s="4">
        <v>370</v>
      </c>
      <c r="J97" t="s">
        <v>387</v>
      </c>
      <c r="K97">
        <f t="shared" si="36"/>
        <v>470</v>
      </c>
    </row>
    <row r="98" spans="1:20" x14ac:dyDescent="0.25">
      <c r="A98" s="4">
        <f t="shared" si="37"/>
        <v>8</v>
      </c>
      <c r="B98" s="4" t="s">
        <v>18</v>
      </c>
      <c r="C98" t="s">
        <v>390</v>
      </c>
      <c r="D98" s="4">
        <v>162</v>
      </c>
      <c r="E98" s="4">
        <v>160</v>
      </c>
      <c r="F98" s="4">
        <v>322</v>
      </c>
      <c r="G98" s="4">
        <v>86</v>
      </c>
      <c r="H98" s="4">
        <v>21</v>
      </c>
      <c r="I98" s="4">
        <v>107</v>
      </c>
      <c r="J98" t="s">
        <v>388</v>
      </c>
      <c r="K98">
        <f t="shared" si="36"/>
        <v>370</v>
      </c>
    </row>
    <row r="99" spans="1:20" x14ac:dyDescent="0.25">
      <c r="A99" s="4">
        <f t="shared" si="37"/>
        <v>9</v>
      </c>
      <c r="B99" s="4" t="s">
        <v>20</v>
      </c>
      <c r="C99" t="s">
        <v>389</v>
      </c>
      <c r="D99" s="4">
        <v>366</v>
      </c>
      <c r="E99" s="4">
        <v>358</v>
      </c>
      <c r="F99" s="4">
        <v>724</v>
      </c>
      <c r="G99" s="4">
        <v>193</v>
      </c>
      <c r="H99" s="4">
        <v>41</v>
      </c>
      <c r="I99" s="4">
        <v>234</v>
      </c>
      <c r="J99" t="s">
        <v>389</v>
      </c>
      <c r="K99">
        <f t="shared" si="36"/>
        <v>234</v>
      </c>
    </row>
    <row r="100" spans="1:20" x14ac:dyDescent="0.25">
      <c r="A100" s="4">
        <f t="shared" si="37"/>
        <v>10</v>
      </c>
      <c r="B100" s="4" t="s">
        <v>22</v>
      </c>
      <c r="C100" s="8" t="s">
        <v>128</v>
      </c>
      <c r="D100" s="4">
        <v>770</v>
      </c>
      <c r="E100" s="4">
        <v>750</v>
      </c>
      <c r="F100" s="4">
        <v>1520</v>
      </c>
      <c r="G100" s="4">
        <v>382</v>
      </c>
      <c r="H100" s="4">
        <v>88</v>
      </c>
      <c r="I100" s="4">
        <v>470</v>
      </c>
      <c r="J100" t="s">
        <v>390</v>
      </c>
      <c r="K100">
        <f t="shared" si="36"/>
        <v>107</v>
      </c>
    </row>
    <row r="101" spans="1:20" x14ac:dyDescent="0.25">
      <c r="A101" s="4">
        <f t="shared" si="37"/>
        <v>11</v>
      </c>
      <c r="B101" s="4" t="s">
        <v>24</v>
      </c>
      <c r="C101" s="8" t="s">
        <v>129</v>
      </c>
      <c r="D101" s="4">
        <v>1457</v>
      </c>
      <c r="E101" s="4">
        <v>1374</v>
      </c>
      <c r="F101" s="4">
        <v>2831</v>
      </c>
      <c r="G101" s="4">
        <v>769</v>
      </c>
      <c r="H101" s="4">
        <v>129</v>
      </c>
      <c r="I101" s="4">
        <v>898</v>
      </c>
      <c r="J101" t="s">
        <v>391</v>
      </c>
      <c r="K101">
        <f t="shared" si="36"/>
        <v>898</v>
      </c>
    </row>
    <row r="102" spans="1:20" x14ac:dyDescent="0.25">
      <c r="A102" s="4">
        <f t="shared" si="37"/>
        <v>12</v>
      </c>
      <c r="B102" s="4" t="s">
        <v>26</v>
      </c>
      <c r="C102" s="8" t="s">
        <v>130</v>
      </c>
      <c r="D102" s="4">
        <v>2073</v>
      </c>
      <c r="E102" s="4">
        <v>1926</v>
      </c>
      <c r="F102" s="4">
        <v>3999</v>
      </c>
      <c r="G102" s="4">
        <v>1064</v>
      </c>
      <c r="H102" s="4">
        <v>184</v>
      </c>
      <c r="I102" s="4">
        <v>1248</v>
      </c>
      <c r="J102" t="s">
        <v>392</v>
      </c>
      <c r="K102">
        <f t="shared" si="36"/>
        <v>1248</v>
      </c>
    </row>
    <row r="103" spans="1:20" x14ac:dyDescent="0.25">
      <c r="A103" s="4">
        <f t="shared" si="37"/>
        <v>13</v>
      </c>
      <c r="B103" s="4" t="s">
        <v>77</v>
      </c>
      <c r="C103" s="9" t="s">
        <v>131</v>
      </c>
      <c r="D103" s="4">
        <v>1734</v>
      </c>
      <c r="E103" s="4">
        <v>1645</v>
      </c>
      <c r="F103" s="4">
        <v>3379</v>
      </c>
      <c r="G103" s="4">
        <v>933</v>
      </c>
      <c r="H103" s="4">
        <v>152</v>
      </c>
      <c r="I103" s="4">
        <v>1085</v>
      </c>
      <c r="J103" t="s">
        <v>393</v>
      </c>
      <c r="K103">
        <f t="shared" si="36"/>
        <v>1085</v>
      </c>
    </row>
    <row r="104" spans="1:20" x14ac:dyDescent="0.25">
      <c r="A104" s="4">
        <f t="shared" si="37"/>
        <v>14</v>
      </c>
      <c r="B104" s="4" t="s">
        <v>28</v>
      </c>
      <c r="C104" s="8" t="s">
        <v>132</v>
      </c>
      <c r="D104" s="4">
        <v>1709</v>
      </c>
      <c r="E104" s="4">
        <v>1684</v>
      </c>
      <c r="F104" s="4">
        <v>3393</v>
      </c>
      <c r="G104" s="4">
        <v>963</v>
      </c>
      <c r="H104" s="4">
        <v>144</v>
      </c>
      <c r="I104" s="4">
        <v>1107</v>
      </c>
      <c r="J104" t="s">
        <v>394</v>
      </c>
      <c r="K104">
        <f t="shared" si="36"/>
        <v>1107</v>
      </c>
    </row>
    <row r="105" spans="1:20" x14ac:dyDescent="0.25">
      <c r="A105" s="4">
        <f t="shared" si="37"/>
        <v>15</v>
      </c>
      <c r="B105" s="4" t="s">
        <v>30</v>
      </c>
      <c r="C105" s="9" t="s">
        <v>133</v>
      </c>
      <c r="D105" s="4">
        <v>965</v>
      </c>
      <c r="E105" s="4">
        <v>909</v>
      </c>
      <c r="F105" s="4">
        <v>1874</v>
      </c>
      <c r="G105" s="4">
        <v>512</v>
      </c>
      <c r="H105" s="4">
        <v>92</v>
      </c>
      <c r="I105" s="4">
        <v>604</v>
      </c>
      <c r="J105" t="s">
        <v>395</v>
      </c>
      <c r="K105">
        <f t="shared" si="36"/>
        <v>604</v>
      </c>
    </row>
    <row r="106" spans="1:20" ht="15.75" x14ac:dyDescent="0.25">
      <c r="A106" s="4"/>
      <c r="B106" s="5" t="s">
        <v>134</v>
      </c>
      <c r="C106" s="5" t="s">
        <v>135</v>
      </c>
      <c r="D106" s="5">
        <f>SUM(D107:D116)</f>
        <v>5516</v>
      </c>
      <c r="E106" s="5">
        <f t="shared" ref="E106:F106" si="38">SUM(E107:E116)</f>
        <v>5082</v>
      </c>
      <c r="F106" s="5">
        <f t="shared" si="38"/>
        <v>10598</v>
      </c>
      <c r="G106" s="7">
        <f>SUM(G107:G116)</f>
        <v>2712</v>
      </c>
      <c r="H106" s="7">
        <f t="shared" ref="H106:I106" si="39">SUM(H107:H116)</f>
        <v>412</v>
      </c>
      <c r="I106" s="7">
        <f t="shared" si="39"/>
        <v>3124</v>
      </c>
      <c r="J106" s="28"/>
      <c r="K106" s="28"/>
      <c r="M106" s="23">
        <f>SUM(M107:M116)</f>
        <v>5516</v>
      </c>
      <c r="N106" s="23">
        <f>SUM(N107:N116)</f>
        <v>5082</v>
      </c>
      <c r="O106" s="23">
        <f>SUM(M106:N106)</f>
        <v>10598</v>
      </c>
      <c r="P106" s="19">
        <f>SUM(P107:P116)</f>
        <v>561</v>
      </c>
      <c r="Q106" s="19">
        <f t="shared" ref="Q106:Q118" si="40">O106/P106</f>
        <v>18.89126559714795</v>
      </c>
      <c r="R106" s="19">
        <f t="shared" ref="R106:R118" si="41">M106/N106*100</f>
        <v>108.53994490358127</v>
      </c>
      <c r="S106" s="16">
        <f t="shared" ref="S106:S116" si="42">O106/$O$106</f>
        <v>1</v>
      </c>
      <c r="T106" s="16">
        <f>P106/$P$106</f>
        <v>1</v>
      </c>
    </row>
    <row r="107" spans="1:20" x14ac:dyDescent="0.25">
      <c r="A107" s="4">
        <v>1</v>
      </c>
      <c r="B107" s="4" t="s">
        <v>62</v>
      </c>
      <c r="C107" s="8" t="s">
        <v>136</v>
      </c>
      <c r="D107" s="4">
        <v>698</v>
      </c>
      <c r="E107" s="4">
        <v>671</v>
      </c>
      <c r="F107" s="4">
        <v>1369</v>
      </c>
      <c r="G107" s="4">
        <v>350</v>
      </c>
      <c r="H107" s="4">
        <v>45</v>
      </c>
      <c r="I107" s="4">
        <v>395</v>
      </c>
      <c r="J107" t="s">
        <v>279</v>
      </c>
      <c r="K107">
        <f>VLOOKUP(J107,$C$107:$I$116,7,FALSE)</f>
        <v>395</v>
      </c>
      <c r="L107" t="s">
        <v>279</v>
      </c>
      <c r="M107" s="20">
        <f t="shared" ref="M107:M116" si="43">VLOOKUP($L107,$C$107:$I$116,2,FALSE)</f>
        <v>698</v>
      </c>
      <c r="N107" s="20">
        <f t="shared" ref="N107:N116" si="44">VLOOKUP($L107,$C$107:$I$116,3,FALSE)</f>
        <v>671</v>
      </c>
      <c r="O107" s="20">
        <f t="shared" ref="O107:O116" si="45">SUM(M107:N107)</f>
        <v>1369</v>
      </c>
      <c r="P107" s="17">
        <v>20</v>
      </c>
      <c r="Q107" s="17">
        <f t="shared" si="40"/>
        <v>68.45</v>
      </c>
      <c r="R107" s="17">
        <f t="shared" si="41"/>
        <v>104.02384500745157</v>
      </c>
      <c r="S107" s="15">
        <f t="shared" si="42"/>
        <v>0.12917531609737687</v>
      </c>
      <c r="T107" s="15">
        <f t="shared" ref="T107:T116" si="46">P107/$P$106</f>
        <v>3.5650623885918005E-2</v>
      </c>
    </row>
    <row r="108" spans="1:20" x14ac:dyDescent="0.25">
      <c r="A108" s="4">
        <f>A107+1</f>
        <v>2</v>
      </c>
      <c r="B108" s="4" t="s">
        <v>64</v>
      </c>
      <c r="C108" s="8" t="s">
        <v>137</v>
      </c>
      <c r="D108" s="4">
        <v>420</v>
      </c>
      <c r="E108" s="4">
        <v>378</v>
      </c>
      <c r="F108" s="4">
        <v>798</v>
      </c>
      <c r="G108" s="4">
        <v>201</v>
      </c>
      <c r="H108" s="4">
        <v>49</v>
      </c>
      <c r="I108" s="4">
        <v>250</v>
      </c>
      <c r="J108" t="s">
        <v>280</v>
      </c>
      <c r="K108">
        <f t="shared" ref="K108:K116" si="47">VLOOKUP(J108,$C$107:$I$116,7,FALSE)</f>
        <v>767</v>
      </c>
      <c r="L108" t="s">
        <v>280</v>
      </c>
      <c r="M108" s="20">
        <f t="shared" si="43"/>
        <v>1327</v>
      </c>
      <c r="N108" s="20">
        <f t="shared" si="44"/>
        <v>1205</v>
      </c>
      <c r="O108" s="20">
        <f t="shared" si="45"/>
        <v>2532</v>
      </c>
      <c r="P108" s="17">
        <v>45</v>
      </c>
      <c r="Q108" s="17">
        <f t="shared" si="40"/>
        <v>56.266666666666666</v>
      </c>
      <c r="R108" s="17">
        <f t="shared" si="41"/>
        <v>110.12448132780084</v>
      </c>
      <c r="S108" s="15">
        <f t="shared" si="42"/>
        <v>0.23891300245329308</v>
      </c>
      <c r="T108" s="15">
        <f t="shared" si="46"/>
        <v>8.0213903743315509E-2</v>
      </c>
    </row>
    <row r="109" spans="1:20" x14ac:dyDescent="0.25">
      <c r="A109" s="4">
        <f t="shared" ref="A109:A116" si="48">A108+1</f>
        <v>3</v>
      </c>
      <c r="B109" s="4" t="s">
        <v>66</v>
      </c>
      <c r="C109" s="9" t="s">
        <v>138</v>
      </c>
      <c r="D109" s="4">
        <v>379</v>
      </c>
      <c r="E109" s="4">
        <v>356</v>
      </c>
      <c r="F109" s="4">
        <v>735</v>
      </c>
      <c r="G109" s="4">
        <v>179</v>
      </c>
      <c r="H109" s="4">
        <v>29</v>
      </c>
      <c r="I109" s="4">
        <v>208</v>
      </c>
      <c r="J109" t="s">
        <v>281</v>
      </c>
      <c r="K109">
        <f t="shared" si="47"/>
        <v>209</v>
      </c>
      <c r="L109" t="s">
        <v>281</v>
      </c>
      <c r="M109" s="20">
        <f t="shared" si="43"/>
        <v>403</v>
      </c>
      <c r="N109" s="20">
        <f t="shared" si="44"/>
        <v>371</v>
      </c>
      <c r="O109" s="20">
        <f t="shared" si="45"/>
        <v>774</v>
      </c>
      <c r="P109" s="17">
        <v>37</v>
      </c>
      <c r="Q109" s="17">
        <f t="shared" si="40"/>
        <v>20.918918918918919</v>
      </c>
      <c r="R109" s="17">
        <f t="shared" si="41"/>
        <v>108.62533692722371</v>
      </c>
      <c r="S109" s="15">
        <f t="shared" si="42"/>
        <v>7.3032647669371578E-2</v>
      </c>
      <c r="T109" s="15">
        <f t="shared" si="46"/>
        <v>6.5953654188948302E-2</v>
      </c>
    </row>
    <row r="110" spans="1:20" x14ac:dyDescent="0.25">
      <c r="A110" s="4">
        <f t="shared" si="48"/>
        <v>4</v>
      </c>
      <c r="B110" s="4" t="s">
        <v>14</v>
      </c>
      <c r="C110" s="9" t="s">
        <v>139</v>
      </c>
      <c r="D110" s="4">
        <v>594</v>
      </c>
      <c r="E110" s="4">
        <v>540</v>
      </c>
      <c r="F110" s="4">
        <v>1134</v>
      </c>
      <c r="G110" s="4">
        <v>298</v>
      </c>
      <c r="H110" s="4">
        <v>47</v>
      </c>
      <c r="I110" s="4">
        <v>345</v>
      </c>
      <c r="J110" t="s">
        <v>282</v>
      </c>
      <c r="K110">
        <f t="shared" si="47"/>
        <v>250</v>
      </c>
      <c r="L110" t="s">
        <v>282</v>
      </c>
      <c r="M110" s="20">
        <f t="shared" si="43"/>
        <v>420</v>
      </c>
      <c r="N110" s="20">
        <f t="shared" si="44"/>
        <v>378</v>
      </c>
      <c r="O110" s="20">
        <f t="shared" si="45"/>
        <v>798</v>
      </c>
      <c r="P110" s="17">
        <v>41</v>
      </c>
      <c r="Q110" s="17">
        <f t="shared" si="40"/>
        <v>19.463414634146343</v>
      </c>
      <c r="R110" s="17">
        <f t="shared" si="41"/>
        <v>111.11111111111111</v>
      </c>
      <c r="S110" s="15">
        <f t="shared" si="42"/>
        <v>7.5297225891677672E-2</v>
      </c>
      <c r="T110" s="15">
        <f t="shared" si="46"/>
        <v>7.3083778966131913E-2</v>
      </c>
    </row>
    <row r="111" spans="1:20" x14ac:dyDescent="0.25">
      <c r="A111" s="4">
        <f t="shared" si="48"/>
        <v>5</v>
      </c>
      <c r="B111" s="4" t="s">
        <v>16</v>
      </c>
      <c r="C111" s="9" t="s">
        <v>140</v>
      </c>
      <c r="D111" s="4">
        <v>1327</v>
      </c>
      <c r="E111" s="4">
        <v>1205</v>
      </c>
      <c r="F111" s="4">
        <v>2532</v>
      </c>
      <c r="G111" s="4">
        <v>653</v>
      </c>
      <c r="H111" s="4">
        <v>114</v>
      </c>
      <c r="I111" s="4">
        <v>767</v>
      </c>
      <c r="J111" t="s">
        <v>283</v>
      </c>
      <c r="K111">
        <f t="shared" si="47"/>
        <v>260</v>
      </c>
      <c r="L111" t="s">
        <v>283</v>
      </c>
      <c r="M111" s="20">
        <f t="shared" si="43"/>
        <v>448</v>
      </c>
      <c r="N111" s="20">
        <f t="shared" si="44"/>
        <v>435</v>
      </c>
      <c r="O111" s="20">
        <f t="shared" si="45"/>
        <v>883</v>
      </c>
      <c r="P111" s="17">
        <v>55</v>
      </c>
      <c r="Q111" s="17">
        <f t="shared" si="40"/>
        <v>16.054545454545455</v>
      </c>
      <c r="R111" s="17">
        <f t="shared" si="41"/>
        <v>102.98850574712644</v>
      </c>
      <c r="S111" s="15">
        <f t="shared" si="42"/>
        <v>8.3317607095678425E-2</v>
      </c>
      <c r="T111" s="15">
        <f t="shared" si="46"/>
        <v>9.8039215686274508E-2</v>
      </c>
    </row>
    <row r="112" spans="1:20" x14ac:dyDescent="0.25">
      <c r="A112" s="4">
        <f t="shared" si="48"/>
        <v>6</v>
      </c>
      <c r="B112" s="4" t="s">
        <v>70</v>
      </c>
      <c r="C112" s="9" t="s">
        <v>141</v>
      </c>
      <c r="D112" s="4">
        <v>436</v>
      </c>
      <c r="E112" s="4">
        <v>375</v>
      </c>
      <c r="F112" s="4">
        <v>811</v>
      </c>
      <c r="G112" s="4">
        <v>203</v>
      </c>
      <c r="H112" s="4">
        <v>26</v>
      </c>
      <c r="I112" s="4">
        <v>229</v>
      </c>
      <c r="J112" t="s">
        <v>284</v>
      </c>
      <c r="K112">
        <f t="shared" si="47"/>
        <v>345</v>
      </c>
      <c r="L112" t="s">
        <v>284</v>
      </c>
      <c r="M112" s="20">
        <f t="shared" si="43"/>
        <v>594</v>
      </c>
      <c r="N112" s="20">
        <f t="shared" si="44"/>
        <v>540</v>
      </c>
      <c r="O112" s="20">
        <f t="shared" si="45"/>
        <v>1134</v>
      </c>
      <c r="P112" s="17">
        <v>59</v>
      </c>
      <c r="Q112" s="17">
        <f t="shared" si="40"/>
        <v>19.220338983050848</v>
      </c>
      <c r="R112" s="17">
        <f t="shared" si="41"/>
        <v>110.00000000000001</v>
      </c>
      <c r="S112" s="15">
        <f t="shared" si="42"/>
        <v>0.10700132100396301</v>
      </c>
      <c r="T112" s="15">
        <f t="shared" si="46"/>
        <v>0.10516934046345811</v>
      </c>
    </row>
    <row r="113" spans="1:20" x14ac:dyDescent="0.25">
      <c r="A113" s="4">
        <f t="shared" si="48"/>
        <v>7</v>
      </c>
      <c r="B113" s="4" t="s">
        <v>18</v>
      </c>
      <c r="C113" s="8" t="s">
        <v>289</v>
      </c>
      <c r="D113" s="4">
        <v>292</v>
      </c>
      <c r="E113" s="4">
        <v>275</v>
      </c>
      <c r="F113" s="4">
        <v>567</v>
      </c>
      <c r="G113" s="4">
        <v>147</v>
      </c>
      <c r="H113" s="4">
        <v>22</v>
      </c>
      <c r="I113" s="4">
        <v>169</v>
      </c>
      <c r="J113" t="s">
        <v>285</v>
      </c>
      <c r="K113">
        <f t="shared" si="47"/>
        <v>292</v>
      </c>
      <c r="L113" t="s">
        <v>285</v>
      </c>
      <c r="M113" s="20">
        <f t="shared" si="43"/>
        <v>519</v>
      </c>
      <c r="N113" s="20">
        <f t="shared" si="44"/>
        <v>476</v>
      </c>
      <c r="O113" s="20">
        <f t="shared" si="45"/>
        <v>995</v>
      </c>
      <c r="P113" s="17">
        <v>40</v>
      </c>
      <c r="Q113" s="17">
        <f t="shared" si="40"/>
        <v>24.875</v>
      </c>
      <c r="R113" s="17">
        <f t="shared" si="41"/>
        <v>109.03361344537814</v>
      </c>
      <c r="S113" s="15">
        <f t="shared" si="42"/>
        <v>9.3885638799773546E-2</v>
      </c>
      <c r="T113" s="15">
        <f t="shared" si="46"/>
        <v>7.130124777183601E-2</v>
      </c>
    </row>
    <row r="114" spans="1:20" x14ac:dyDescent="0.25">
      <c r="A114" s="4">
        <f t="shared" si="48"/>
        <v>8</v>
      </c>
      <c r="B114" s="4" t="s">
        <v>20</v>
      </c>
      <c r="C114" s="8" t="s">
        <v>142</v>
      </c>
      <c r="D114" s="4">
        <v>519</v>
      </c>
      <c r="E114" s="4">
        <v>476</v>
      </c>
      <c r="F114" s="4">
        <v>995</v>
      </c>
      <c r="G114" s="4">
        <v>268</v>
      </c>
      <c r="H114" s="4">
        <v>24</v>
      </c>
      <c r="I114" s="4">
        <v>292</v>
      </c>
      <c r="J114" t="s">
        <v>286</v>
      </c>
      <c r="K114">
        <f t="shared" si="47"/>
        <v>169</v>
      </c>
      <c r="L114" t="s">
        <v>286</v>
      </c>
      <c r="M114" s="20">
        <f t="shared" si="43"/>
        <v>292</v>
      </c>
      <c r="N114" s="20">
        <f t="shared" si="44"/>
        <v>275</v>
      </c>
      <c r="O114" s="20">
        <f t="shared" si="45"/>
        <v>567</v>
      </c>
      <c r="P114" s="17">
        <v>121</v>
      </c>
      <c r="Q114" s="17">
        <f t="shared" si="40"/>
        <v>4.6859504132231402</v>
      </c>
      <c r="R114" s="17">
        <f t="shared" si="41"/>
        <v>106.18181818181817</v>
      </c>
      <c r="S114" s="15">
        <f t="shared" si="42"/>
        <v>5.3500660501981503E-2</v>
      </c>
      <c r="T114" s="15">
        <f t="shared" si="46"/>
        <v>0.21568627450980393</v>
      </c>
    </row>
    <row r="115" spans="1:20" x14ac:dyDescent="0.25">
      <c r="A115" s="4">
        <f t="shared" si="48"/>
        <v>9</v>
      </c>
      <c r="B115" s="4" t="s">
        <v>22</v>
      </c>
      <c r="C115" s="8" t="s">
        <v>143</v>
      </c>
      <c r="D115" s="4">
        <v>403</v>
      </c>
      <c r="E115" s="4">
        <v>371</v>
      </c>
      <c r="F115" s="4">
        <v>774</v>
      </c>
      <c r="G115" s="4">
        <v>183</v>
      </c>
      <c r="H115" s="4">
        <v>26</v>
      </c>
      <c r="I115" s="4">
        <v>209</v>
      </c>
      <c r="J115" t="s">
        <v>287</v>
      </c>
      <c r="K115">
        <f t="shared" si="47"/>
        <v>208</v>
      </c>
      <c r="L115" t="s">
        <v>287</v>
      </c>
      <c r="M115" s="20">
        <f t="shared" si="43"/>
        <v>379</v>
      </c>
      <c r="N115" s="20">
        <f t="shared" si="44"/>
        <v>356</v>
      </c>
      <c r="O115" s="20">
        <f t="shared" si="45"/>
        <v>735</v>
      </c>
      <c r="P115" s="17">
        <v>130</v>
      </c>
      <c r="Q115" s="17">
        <f t="shared" si="40"/>
        <v>5.6538461538461542</v>
      </c>
      <c r="R115" s="17">
        <f t="shared" si="41"/>
        <v>106.46067415730339</v>
      </c>
      <c r="S115" s="15">
        <f t="shared" si="42"/>
        <v>6.9352708058124171E-2</v>
      </c>
      <c r="T115" s="15">
        <f t="shared" si="46"/>
        <v>0.23172905525846701</v>
      </c>
    </row>
    <row r="116" spans="1:20" x14ac:dyDescent="0.25">
      <c r="A116" s="4">
        <f t="shared" si="48"/>
        <v>10</v>
      </c>
      <c r="B116" s="4" t="s">
        <v>24</v>
      </c>
      <c r="C116" s="8" t="s">
        <v>144</v>
      </c>
      <c r="D116" s="4">
        <v>448</v>
      </c>
      <c r="E116" s="4">
        <v>435</v>
      </c>
      <c r="F116" s="4">
        <v>883</v>
      </c>
      <c r="G116" s="4">
        <v>230</v>
      </c>
      <c r="H116" s="4">
        <v>30</v>
      </c>
      <c r="I116" s="4">
        <v>260</v>
      </c>
      <c r="J116" t="s">
        <v>288</v>
      </c>
      <c r="K116">
        <f t="shared" si="47"/>
        <v>229</v>
      </c>
      <c r="L116" t="s">
        <v>288</v>
      </c>
      <c r="M116" s="20">
        <f t="shared" si="43"/>
        <v>436</v>
      </c>
      <c r="N116" s="20">
        <f t="shared" si="44"/>
        <v>375</v>
      </c>
      <c r="O116" s="20">
        <f t="shared" si="45"/>
        <v>811</v>
      </c>
      <c r="P116" s="17">
        <v>13</v>
      </c>
      <c r="Q116" s="17">
        <f t="shared" si="40"/>
        <v>62.384615384615387</v>
      </c>
      <c r="R116" s="17">
        <f t="shared" si="41"/>
        <v>116.26666666666668</v>
      </c>
      <c r="S116" s="15">
        <f t="shared" si="42"/>
        <v>7.6523872428760145E-2</v>
      </c>
      <c r="T116" s="15">
        <f t="shared" si="46"/>
        <v>2.3172905525846704E-2</v>
      </c>
    </row>
    <row r="117" spans="1:20" s="2" customFormat="1" ht="15.75" x14ac:dyDescent="0.25">
      <c r="A117" s="5"/>
      <c r="B117" s="5" t="s">
        <v>145</v>
      </c>
      <c r="C117" s="5" t="s">
        <v>146</v>
      </c>
      <c r="D117" s="5">
        <f>SUM(D118:D140)</f>
        <v>25969</v>
      </c>
      <c r="E117" s="5">
        <f t="shared" ref="E117:F117" si="49">SUM(E118:E140)</f>
        <v>25909</v>
      </c>
      <c r="F117" s="5">
        <f t="shared" si="49"/>
        <v>51878</v>
      </c>
      <c r="G117" s="10">
        <f>SUM(G118:G140)</f>
        <v>13129</v>
      </c>
      <c r="H117" s="10">
        <f t="shared" ref="H117:I117" si="50">SUM(H118:H140)</f>
        <v>2506</v>
      </c>
      <c r="I117" s="10">
        <f t="shared" si="50"/>
        <v>15635</v>
      </c>
      <c r="J117" s="29"/>
      <c r="K117" s="29"/>
      <c r="M117" s="23">
        <f>SUM(M118:M140)</f>
        <v>25969</v>
      </c>
      <c r="N117" s="23">
        <f>SUM(N118:N140)</f>
        <v>25909</v>
      </c>
      <c r="O117" s="23">
        <f>SUM(O118:O140)</f>
        <v>51878</v>
      </c>
      <c r="P117" s="19">
        <f>SUM(P118:P140)</f>
        <v>270.74</v>
      </c>
      <c r="Q117" s="19">
        <f t="shared" si="40"/>
        <v>191.61557213562827</v>
      </c>
      <c r="R117" s="19">
        <f t="shared" si="41"/>
        <v>100.23157975992898</v>
      </c>
      <c r="S117" s="16">
        <f>O117/$O$117</f>
        <v>1</v>
      </c>
      <c r="T117" s="16">
        <f>P117/$P$117</f>
        <v>1</v>
      </c>
    </row>
    <row r="118" spans="1:20" x14ac:dyDescent="0.25">
      <c r="A118" s="4">
        <v>1</v>
      </c>
      <c r="B118" s="4" t="s">
        <v>147</v>
      </c>
      <c r="C118" s="11" t="s">
        <v>295</v>
      </c>
      <c r="D118" s="4">
        <v>483</v>
      </c>
      <c r="E118" s="4">
        <v>500</v>
      </c>
      <c r="F118" s="4">
        <v>983</v>
      </c>
      <c r="G118" s="4">
        <v>242</v>
      </c>
      <c r="H118" s="4">
        <v>55</v>
      </c>
      <c r="I118" s="4">
        <v>297</v>
      </c>
      <c r="J118" t="s">
        <v>396</v>
      </c>
      <c r="K118">
        <f>VLOOKUP(J118,$C$118:$I$140,7,FALSE)</f>
        <v>275</v>
      </c>
      <c r="L118" t="s">
        <v>150</v>
      </c>
      <c r="M118" s="20">
        <f t="shared" ref="M118:M140" si="51">VLOOKUP($L118,$C$118:$I$140,2,FALSE)</f>
        <v>409</v>
      </c>
      <c r="N118" s="20">
        <f t="shared" ref="N118:N140" si="52">VLOOKUP($L118,$C$118:$I$140,3,FALSE)</f>
        <v>457</v>
      </c>
      <c r="O118" s="20">
        <f>SUM(M118:N118)</f>
        <v>866</v>
      </c>
      <c r="P118" s="17">
        <v>9</v>
      </c>
      <c r="Q118" s="17">
        <f t="shared" si="40"/>
        <v>96.222222222222229</v>
      </c>
      <c r="R118" s="17">
        <f t="shared" si="41"/>
        <v>89.496717724288843</v>
      </c>
      <c r="S118" s="15">
        <f>O118/$O$117</f>
        <v>1.6693010524692548E-2</v>
      </c>
      <c r="T118" s="15">
        <f>P118/$P$117</f>
        <v>3.3242225012927534E-2</v>
      </c>
    </row>
    <row r="119" spans="1:20" x14ac:dyDescent="0.25">
      <c r="A119" s="4">
        <f>A118+1</f>
        <v>2</v>
      </c>
      <c r="B119" s="4" t="s">
        <v>148</v>
      </c>
      <c r="C119" s="11" t="s">
        <v>296</v>
      </c>
      <c r="D119" s="4">
        <v>1595</v>
      </c>
      <c r="E119" s="4">
        <v>1645</v>
      </c>
      <c r="F119" s="4">
        <v>3240</v>
      </c>
      <c r="G119" s="4">
        <v>810</v>
      </c>
      <c r="H119" s="4">
        <v>160</v>
      </c>
      <c r="I119" s="4">
        <v>970</v>
      </c>
      <c r="J119" t="s">
        <v>397</v>
      </c>
      <c r="K119">
        <f t="shared" ref="K119:K140" si="53">VLOOKUP(J119,$C$118:$I$140,7,FALSE)</f>
        <v>333</v>
      </c>
      <c r="L119" t="s">
        <v>151</v>
      </c>
      <c r="M119" s="20">
        <f t="shared" si="51"/>
        <v>507</v>
      </c>
      <c r="N119" s="20">
        <f t="shared" si="52"/>
        <v>557</v>
      </c>
      <c r="O119" s="20">
        <f t="shared" ref="O119:O140" si="54">SUM(M119:N119)</f>
        <v>1064</v>
      </c>
      <c r="P119" s="17">
        <v>14</v>
      </c>
      <c r="Q119" s="17">
        <f t="shared" ref="Q119:Q140" si="55">O119/P119</f>
        <v>76</v>
      </c>
      <c r="R119" s="17">
        <f t="shared" ref="R119:R140" si="56">M119/N119*100</f>
        <v>91.02333931777379</v>
      </c>
      <c r="S119" s="15">
        <f t="shared" ref="S119:S140" si="57">O119/$O$117</f>
        <v>2.0509657272832413E-2</v>
      </c>
      <c r="T119" s="15">
        <f t="shared" ref="T119:T140" si="58">P119/$P$117</f>
        <v>5.1710127797887272E-2</v>
      </c>
    </row>
    <row r="120" spans="1:20" x14ac:dyDescent="0.25">
      <c r="A120" s="4">
        <f t="shared" ref="A120:A140" si="59">A119+1</f>
        <v>3</v>
      </c>
      <c r="B120" s="4" t="s">
        <v>149</v>
      </c>
      <c r="C120" s="26" t="s">
        <v>299</v>
      </c>
      <c r="D120" s="4">
        <v>3517</v>
      </c>
      <c r="E120" s="4">
        <v>3375</v>
      </c>
      <c r="F120" s="4">
        <v>6892</v>
      </c>
      <c r="G120" s="4">
        <v>1727</v>
      </c>
      <c r="H120" s="4">
        <v>241</v>
      </c>
      <c r="I120" s="4">
        <v>1968</v>
      </c>
      <c r="J120" t="s">
        <v>398</v>
      </c>
      <c r="K120">
        <f t="shared" si="53"/>
        <v>414</v>
      </c>
      <c r="L120" t="s">
        <v>152</v>
      </c>
      <c r="M120" s="20">
        <f t="shared" si="51"/>
        <v>632</v>
      </c>
      <c r="N120" s="20">
        <f t="shared" si="52"/>
        <v>613</v>
      </c>
      <c r="O120" s="20">
        <f t="shared" si="54"/>
        <v>1245</v>
      </c>
      <c r="P120" s="17">
        <v>29</v>
      </c>
      <c r="Q120" s="17">
        <f t="shared" si="55"/>
        <v>42.931034482758619</v>
      </c>
      <c r="R120" s="17">
        <f t="shared" si="56"/>
        <v>103.09951060358891</v>
      </c>
      <c r="S120" s="15">
        <f t="shared" si="57"/>
        <v>2.3998612128455221E-2</v>
      </c>
      <c r="T120" s="15">
        <f t="shared" si="58"/>
        <v>0.10711383615276648</v>
      </c>
    </row>
    <row r="121" spans="1:20" x14ac:dyDescent="0.25">
      <c r="A121" s="4">
        <f t="shared" si="59"/>
        <v>4</v>
      </c>
      <c r="B121" s="4" t="s">
        <v>62</v>
      </c>
      <c r="C121" s="4" t="s">
        <v>150</v>
      </c>
      <c r="D121" s="4">
        <v>409</v>
      </c>
      <c r="E121" s="4">
        <v>457</v>
      </c>
      <c r="F121" s="4">
        <v>866</v>
      </c>
      <c r="G121" s="4">
        <v>205</v>
      </c>
      <c r="H121" s="4">
        <v>70</v>
      </c>
      <c r="I121" s="4">
        <v>275</v>
      </c>
      <c r="J121" t="s">
        <v>399</v>
      </c>
      <c r="K121">
        <f t="shared" si="53"/>
        <v>712</v>
      </c>
      <c r="L121" t="s">
        <v>153</v>
      </c>
      <c r="M121" s="20">
        <f t="shared" si="51"/>
        <v>1091</v>
      </c>
      <c r="N121" s="20">
        <f t="shared" si="52"/>
        <v>1059</v>
      </c>
      <c r="O121" s="20">
        <f t="shared" si="54"/>
        <v>2150</v>
      </c>
      <c r="P121" s="17">
        <v>6</v>
      </c>
      <c r="Q121" s="17">
        <f t="shared" si="55"/>
        <v>358.33333333333331</v>
      </c>
      <c r="R121" s="17">
        <f t="shared" si="56"/>
        <v>103.02171860245515</v>
      </c>
      <c r="S121" s="15">
        <f t="shared" si="57"/>
        <v>4.1443386406569256E-2</v>
      </c>
      <c r="T121" s="15">
        <f t="shared" si="58"/>
        <v>2.2161483341951688E-2</v>
      </c>
    </row>
    <row r="122" spans="1:20" x14ac:dyDescent="0.25">
      <c r="A122" s="4">
        <f t="shared" si="59"/>
        <v>5</v>
      </c>
      <c r="B122" s="4" t="s">
        <v>64</v>
      </c>
      <c r="C122" s="4" t="s">
        <v>151</v>
      </c>
      <c r="D122" s="4">
        <v>507</v>
      </c>
      <c r="E122" s="4">
        <v>557</v>
      </c>
      <c r="F122" s="4">
        <v>1064</v>
      </c>
      <c r="G122" s="4">
        <v>267</v>
      </c>
      <c r="H122" s="4">
        <v>66</v>
      </c>
      <c r="I122" s="4">
        <v>333</v>
      </c>
      <c r="J122" t="s">
        <v>374</v>
      </c>
      <c r="K122">
        <f t="shared" si="53"/>
        <v>321</v>
      </c>
      <c r="L122" t="s">
        <v>111</v>
      </c>
      <c r="M122" s="20">
        <f t="shared" si="51"/>
        <v>466</v>
      </c>
      <c r="N122" s="20">
        <f t="shared" si="52"/>
        <v>497</v>
      </c>
      <c r="O122" s="20">
        <f t="shared" si="54"/>
        <v>963</v>
      </c>
      <c r="P122" s="17">
        <v>5</v>
      </c>
      <c r="Q122" s="17">
        <f t="shared" si="55"/>
        <v>192.6</v>
      </c>
      <c r="R122" s="17">
        <f t="shared" si="56"/>
        <v>93.762575452716305</v>
      </c>
      <c r="S122" s="15">
        <f t="shared" si="57"/>
        <v>1.8562781911407533E-2</v>
      </c>
      <c r="T122" s="15">
        <f t="shared" si="58"/>
        <v>1.8467902784959741E-2</v>
      </c>
    </row>
    <row r="123" spans="1:20" x14ac:dyDescent="0.25">
      <c r="A123" s="4">
        <f t="shared" si="59"/>
        <v>6</v>
      </c>
      <c r="B123" s="4" t="s">
        <v>66</v>
      </c>
      <c r="C123" s="4" t="s">
        <v>152</v>
      </c>
      <c r="D123" s="4">
        <v>632</v>
      </c>
      <c r="E123" s="4">
        <v>613</v>
      </c>
      <c r="F123" s="4">
        <v>1245</v>
      </c>
      <c r="G123" s="4">
        <v>327</v>
      </c>
      <c r="H123" s="4">
        <v>87</v>
      </c>
      <c r="I123" s="4">
        <v>414</v>
      </c>
      <c r="J123" t="s">
        <v>400</v>
      </c>
      <c r="K123">
        <f t="shared" si="53"/>
        <v>265</v>
      </c>
      <c r="L123" t="s">
        <v>154</v>
      </c>
      <c r="M123" s="20">
        <f t="shared" si="51"/>
        <v>397</v>
      </c>
      <c r="N123" s="20">
        <f t="shared" si="52"/>
        <v>384</v>
      </c>
      <c r="O123" s="20">
        <f t="shared" si="54"/>
        <v>781</v>
      </c>
      <c r="P123" s="17">
        <v>5</v>
      </c>
      <c r="Q123" s="17">
        <f t="shared" si="55"/>
        <v>156.19999999999999</v>
      </c>
      <c r="R123" s="17">
        <f t="shared" si="56"/>
        <v>103.38541666666667</v>
      </c>
      <c r="S123" s="15">
        <f t="shared" si="57"/>
        <v>1.5054551062107251E-2</v>
      </c>
      <c r="T123" s="15">
        <f t="shared" si="58"/>
        <v>1.8467902784959741E-2</v>
      </c>
    </row>
    <row r="124" spans="1:20" x14ac:dyDescent="0.25">
      <c r="A124" s="4">
        <f t="shared" si="59"/>
        <v>7</v>
      </c>
      <c r="B124" s="4" t="s">
        <v>14</v>
      </c>
      <c r="C124" s="4" t="s">
        <v>153</v>
      </c>
      <c r="D124" s="4">
        <v>1091</v>
      </c>
      <c r="E124" s="4">
        <v>1059</v>
      </c>
      <c r="F124" s="4">
        <v>2150</v>
      </c>
      <c r="G124" s="4">
        <v>571</v>
      </c>
      <c r="H124" s="4">
        <v>141</v>
      </c>
      <c r="I124" s="4">
        <v>712</v>
      </c>
      <c r="J124" t="s">
        <v>401</v>
      </c>
      <c r="K124">
        <f t="shared" si="53"/>
        <v>204</v>
      </c>
      <c r="L124" t="s">
        <v>155</v>
      </c>
      <c r="M124" s="20">
        <f t="shared" si="51"/>
        <v>290</v>
      </c>
      <c r="N124" s="20">
        <f t="shared" si="52"/>
        <v>307</v>
      </c>
      <c r="O124" s="20">
        <f t="shared" si="54"/>
        <v>597</v>
      </c>
      <c r="P124" s="17">
        <v>5</v>
      </c>
      <c r="Q124" s="17">
        <f t="shared" si="55"/>
        <v>119.4</v>
      </c>
      <c r="R124" s="17">
        <f t="shared" si="56"/>
        <v>94.462540716612381</v>
      </c>
      <c r="S124" s="15">
        <f t="shared" si="57"/>
        <v>1.1507768225452021E-2</v>
      </c>
      <c r="T124" s="15">
        <f t="shared" si="58"/>
        <v>1.8467902784959741E-2</v>
      </c>
    </row>
    <row r="125" spans="1:20" x14ac:dyDescent="0.25">
      <c r="A125" s="4">
        <f t="shared" si="59"/>
        <v>8</v>
      </c>
      <c r="B125" s="4" t="s">
        <v>16</v>
      </c>
      <c r="C125" s="4" t="s">
        <v>111</v>
      </c>
      <c r="D125" s="4">
        <v>466</v>
      </c>
      <c r="E125" s="4">
        <v>497</v>
      </c>
      <c r="F125" s="4">
        <v>963</v>
      </c>
      <c r="G125" s="4">
        <v>252</v>
      </c>
      <c r="H125" s="4">
        <v>69</v>
      </c>
      <c r="I125" s="4">
        <v>321</v>
      </c>
      <c r="J125" t="s">
        <v>402</v>
      </c>
      <c r="K125">
        <f t="shared" si="53"/>
        <v>581</v>
      </c>
      <c r="L125" t="s">
        <v>162</v>
      </c>
      <c r="M125" s="20">
        <f t="shared" si="51"/>
        <v>938</v>
      </c>
      <c r="N125" s="20">
        <f t="shared" si="52"/>
        <v>885</v>
      </c>
      <c r="O125" s="20">
        <f t="shared" si="54"/>
        <v>1823</v>
      </c>
      <c r="P125" s="17">
        <v>4</v>
      </c>
      <c r="Q125" s="17">
        <f t="shared" si="55"/>
        <v>455.75</v>
      </c>
      <c r="R125" s="17">
        <f t="shared" si="56"/>
        <v>105.98870056497177</v>
      </c>
      <c r="S125" s="15">
        <f t="shared" si="57"/>
        <v>3.5140136474035237E-2</v>
      </c>
      <c r="T125" s="15">
        <f t="shared" si="58"/>
        <v>1.4774322227967792E-2</v>
      </c>
    </row>
    <row r="126" spans="1:20" x14ac:dyDescent="0.25">
      <c r="A126" s="4">
        <f t="shared" si="59"/>
        <v>9</v>
      </c>
      <c r="B126" s="4" t="s">
        <v>70</v>
      </c>
      <c r="C126" s="4" t="s">
        <v>154</v>
      </c>
      <c r="D126" s="4">
        <v>397</v>
      </c>
      <c r="E126" s="4">
        <v>384</v>
      </c>
      <c r="F126" s="4">
        <v>781</v>
      </c>
      <c r="G126" s="4">
        <v>220</v>
      </c>
      <c r="H126" s="4">
        <v>45</v>
      </c>
      <c r="I126" s="4">
        <v>265</v>
      </c>
      <c r="J126" t="s">
        <v>403</v>
      </c>
      <c r="K126">
        <f t="shared" si="53"/>
        <v>528</v>
      </c>
      <c r="L126" t="s">
        <v>156</v>
      </c>
      <c r="M126" s="20">
        <f t="shared" si="51"/>
        <v>922</v>
      </c>
      <c r="N126" s="20">
        <f t="shared" si="52"/>
        <v>837</v>
      </c>
      <c r="O126" s="20">
        <f t="shared" si="54"/>
        <v>1759</v>
      </c>
      <c r="P126" s="17">
        <v>6</v>
      </c>
      <c r="Q126" s="17">
        <f t="shared" si="55"/>
        <v>293.16666666666669</v>
      </c>
      <c r="R126" s="17">
        <f t="shared" si="56"/>
        <v>110.15531660692952</v>
      </c>
      <c r="S126" s="15">
        <f t="shared" si="57"/>
        <v>3.3906472878676895E-2</v>
      </c>
      <c r="T126" s="15">
        <f t="shared" si="58"/>
        <v>2.2161483341951688E-2</v>
      </c>
    </row>
    <row r="127" spans="1:20" x14ac:dyDescent="0.25">
      <c r="A127" s="4">
        <f t="shared" si="59"/>
        <v>10</v>
      </c>
      <c r="B127" s="4" t="s">
        <v>18</v>
      </c>
      <c r="C127" s="4" t="s">
        <v>155</v>
      </c>
      <c r="D127" s="4">
        <v>290</v>
      </c>
      <c r="E127" s="4">
        <v>307</v>
      </c>
      <c r="F127" s="4">
        <v>597</v>
      </c>
      <c r="G127" s="4">
        <v>157</v>
      </c>
      <c r="H127" s="4">
        <v>47</v>
      </c>
      <c r="I127" s="4">
        <v>204</v>
      </c>
      <c r="J127" t="s">
        <v>404</v>
      </c>
      <c r="K127">
        <f t="shared" si="53"/>
        <v>1274</v>
      </c>
      <c r="L127" t="s">
        <v>163</v>
      </c>
      <c r="M127" s="20">
        <f t="shared" si="51"/>
        <v>2156</v>
      </c>
      <c r="N127" s="20">
        <f t="shared" si="52"/>
        <v>2180</v>
      </c>
      <c r="O127" s="20">
        <f t="shared" si="54"/>
        <v>4336</v>
      </c>
      <c r="P127" s="17">
        <v>13</v>
      </c>
      <c r="Q127" s="17">
        <f t="shared" si="55"/>
        <v>333.53846153846155</v>
      </c>
      <c r="R127" s="17">
        <f t="shared" si="56"/>
        <v>98.899082568807344</v>
      </c>
      <c r="S127" s="15">
        <f t="shared" si="57"/>
        <v>8.3580708585527588E-2</v>
      </c>
      <c r="T127" s="15">
        <f t="shared" si="58"/>
        <v>4.8016547240895324E-2</v>
      </c>
    </row>
    <row r="128" spans="1:20" x14ac:dyDescent="0.25">
      <c r="A128" s="4">
        <f t="shared" si="59"/>
        <v>11</v>
      </c>
      <c r="B128" s="4" t="s">
        <v>20</v>
      </c>
      <c r="C128" s="11" t="s">
        <v>156</v>
      </c>
      <c r="D128" s="4">
        <v>922</v>
      </c>
      <c r="E128" s="4">
        <v>837</v>
      </c>
      <c r="F128" s="4">
        <v>1759</v>
      </c>
      <c r="G128" s="4">
        <v>463</v>
      </c>
      <c r="H128" s="4">
        <v>65</v>
      </c>
      <c r="I128" s="4">
        <v>528</v>
      </c>
      <c r="J128" t="s">
        <v>405</v>
      </c>
      <c r="K128">
        <f t="shared" si="53"/>
        <v>714</v>
      </c>
      <c r="L128" t="s">
        <v>157</v>
      </c>
      <c r="M128" s="20">
        <f t="shared" si="51"/>
        <v>1140</v>
      </c>
      <c r="N128" s="20">
        <f t="shared" si="52"/>
        <v>1107</v>
      </c>
      <c r="O128" s="20">
        <f t="shared" si="54"/>
        <v>2247</v>
      </c>
      <c r="P128" s="17">
        <v>5</v>
      </c>
      <c r="Q128" s="17">
        <f t="shared" si="55"/>
        <v>449.4</v>
      </c>
      <c r="R128" s="17">
        <f t="shared" si="56"/>
        <v>102.98102981029811</v>
      </c>
      <c r="S128" s="15">
        <f t="shared" si="57"/>
        <v>4.3313157793284242E-2</v>
      </c>
      <c r="T128" s="15">
        <f t="shared" si="58"/>
        <v>1.8467902784959741E-2</v>
      </c>
    </row>
    <row r="129" spans="1:20" x14ac:dyDescent="0.25">
      <c r="A129" s="4">
        <f t="shared" si="59"/>
        <v>12</v>
      </c>
      <c r="B129" s="4" t="s">
        <v>30</v>
      </c>
      <c r="C129" s="11" t="s">
        <v>157</v>
      </c>
      <c r="D129" s="4">
        <v>1140</v>
      </c>
      <c r="E129" s="4">
        <v>1107</v>
      </c>
      <c r="F129" s="4">
        <v>2247</v>
      </c>
      <c r="G129" s="4">
        <v>589</v>
      </c>
      <c r="H129" s="4">
        <v>125</v>
      </c>
      <c r="I129" s="4">
        <v>714</v>
      </c>
      <c r="J129" t="s">
        <v>406</v>
      </c>
      <c r="K129">
        <f t="shared" si="53"/>
        <v>297</v>
      </c>
      <c r="L129" t="s">
        <v>295</v>
      </c>
      <c r="M129" s="20">
        <f t="shared" si="51"/>
        <v>483</v>
      </c>
      <c r="N129" s="20">
        <f t="shared" si="52"/>
        <v>500</v>
      </c>
      <c r="O129" s="20">
        <f t="shared" si="54"/>
        <v>983</v>
      </c>
      <c r="P129" s="17">
        <v>4</v>
      </c>
      <c r="Q129" s="17">
        <f t="shared" si="55"/>
        <v>245.75</v>
      </c>
      <c r="R129" s="17">
        <f t="shared" si="56"/>
        <v>96.6</v>
      </c>
      <c r="S129" s="15">
        <f t="shared" si="57"/>
        <v>1.8948301784957013E-2</v>
      </c>
      <c r="T129" s="15">
        <f t="shared" si="58"/>
        <v>1.4774322227967792E-2</v>
      </c>
    </row>
    <row r="130" spans="1:20" x14ac:dyDescent="0.25">
      <c r="A130" s="4">
        <f t="shared" si="59"/>
        <v>13</v>
      </c>
      <c r="B130" s="4" t="s">
        <v>32</v>
      </c>
      <c r="C130" s="11" t="s">
        <v>158</v>
      </c>
      <c r="D130" s="5">
        <v>2812</v>
      </c>
      <c r="E130" s="5">
        <v>2817</v>
      </c>
      <c r="F130" s="5">
        <v>5629</v>
      </c>
      <c r="G130" s="4">
        <v>1370</v>
      </c>
      <c r="H130" s="4">
        <v>284</v>
      </c>
      <c r="I130" s="4">
        <v>1654</v>
      </c>
      <c r="J130" t="s">
        <v>407</v>
      </c>
      <c r="K130">
        <f t="shared" si="53"/>
        <v>1654</v>
      </c>
      <c r="L130" t="s">
        <v>158</v>
      </c>
      <c r="M130" s="20">
        <f t="shared" si="51"/>
        <v>2812</v>
      </c>
      <c r="N130" s="20">
        <f t="shared" si="52"/>
        <v>2817</v>
      </c>
      <c r="O130" s="20">
        <f t="shared" si="54"/>
        <v>5629</v>
      </c>
      <c r="P130" s="17">
        <v>8</v>
      </c>
      <c r="Q130" s="17">
        <f t="shared" si="55"/>
        <v>703.625</v>
      </c>
      <c r="R130" s="17">
        <f t="shared" si="56"/>
        <v>99.822506212282576</v>
      </c>
      <c r="S130" s="15">
        <f t="shared" si="57"/>
        <v>0.10850456841050156</v>
      </c>
      <c r="T130" s="15">
        <f t="shared" si="58"/>
        <v>2.9548644455935583E-2</v>
      </c>
    </row>
    <row r="131" spans="1:20" x14ac:dyDescent="0.25">
      <c r="A131" s="4">
        <f t="shared" si="59"/>
        <v>14</v>
      </c>
      <c r="B131" s="4" t="s">
        <v>36</v>
      </c>
      <c r="C131" s="11" t="s">
        <v>159</v>
      </c>
      <c r="D131" s="4">
        <v>1064</v>
      </c>
      <c r="E131" s="4">
        <v>1069</v>
      </c>
      <c r="F131" s="4">
        <v>2133</v>
      </c>
      <c r="G131" s="4">
        <v>530</v>
      </c>
      <c r="H131" s="4">
        <v>84</v>
      </c>
      <c r="I131" s="4">
        <v>614</v>
      </c>
      <c r="J131" t="s">
        <v>408</v>
      </c>
      <c r="K131">
        <f t="shared" si="53"/>
        <v>970</v>
      </c>
      <c r="L131" t="s">
        <v>296</v>
      </c>
      <c r="M131" s="20">
        <f t="shared" si="51"/>
        <v>1595</v>
      </c>
      <c r="N131" s="20">
        <f t="shared" si="52"/>
        <v>1645</v>
      </c>
      <c r="O131" s="20">
        <f t="shared" si="54"/>
        <v>3240</v>
      </c>
      <c r="P131" s="17">
        <v>11</v>
      </c>
      <c r="Q131" s="17">
        <f t="shared" si="55"/>
        <v>294.54545454545456</v>
      </c>
      <c r="R131" s="17">
        <f t="shared" si="56"/>
        <v>96.960486322188459</v>
      </c>
      <c r="S131" s="15">
        <f t="shared" si="57"/>
        <v>6.2454219515016E-2</v>
      </c>
      <c r="T131" s="15">
        <f t="shared" si="58"/>
        <v>4.0629386126911429E-2</v>
      </c>
    </row>
    <row r="132" spans="1:20" x14ac:dyDescent="0.25">
      <c r="A132" s="4">
        <f t="shared" si="59"/>
        <v>15</v>
      </c>
      <c r="B132" s="4" t="s">
        <v>40</v>
      </c>
      <c r="C132" s="11" t="s">
        <v>160</v>
      </c>
      <c r="D132" s="4">
        <v>1142</v>
      </c>
      <c r="E132" s="4">
        <v>1185</v>
      </c>
      <c r="F132" s="4">
        <v>2327</v>
      </c>
      <c r="G132" s="4">
        <v>561</v>
      </c>
      <c r="H132" s="4">
        <v>123</v>
      </c>
      <c r="I132" s="4">
        <v>684</v>
      </c>
      <c r="J132" t="s">
        <v>409</v>
      </c>
      <c r="K132">
        <f t="shared" si="53"/>
        <v>529</v>
      </c>
      <c r="L132" t="s">
        <v>297</v>
      </c>
      <c r="M132" s="20">
        <f t="shared" si="51"/>
        <v>861</v>
      </c>
      <c r="N132" s="20">
        <f t="shared" si="52"/>
        <v>848</v>
      </c>
      <c r="O132" s="20">
        <f t="shared" si="54"/>
        <v>1709</v>
      </c>
      <c r="P132" s="17">
        <v>6</v>
      </c>
      <c r="Q132" s="17">
        <f t="shared" si="55"/>
        <v>284.83333333333331</v>
      </c>
      <c r="R132" s="17">
        <f t="shared" si="56"/>
        <v>101.53301886792451</v>
      </c>
      <c r="S132" s="15">
        <f t="shared" si="57"/>
        <v>3.2942673194803193E-2</v>
      </c>
      <c r="T132" s="15">
        <f t="shared" si="58"/>
        <v>2.2161483341951688E-2</v>
      </c>
    </row>
    <row r="133" spans="1:20" x14ac:dyDescent="0.25">
      <c r="A133" s="4">
        <f t="shared" si="59"/>
        <v>16</v>
      </c>
      <c r="B133" s="4" t="s">
        <v>42</v>
      </c>
      <c r="C133" s="11" t="s">
        <v>161</v>
      </c>
      <c r="D133" s="4">
        <v>2767</v>
      </c>
      <c r="E133" s="4">
        <v>2833</v>
      </c>
      <c r="F133" s="4">
        <v>5600</v>
      </c>
      <c r="G133" s="4">
        <v>1446</v>
      </c>
      <c r="H133" s="4">
        <v>213</v>
      </c>
      <c r="I133" s="4">
        <v>1659</v>
      </c>
      <c r="J133" t="s">
        <v>410</v>
      </c>
      <c r="K133">
        <f t="shared" si="53"/>
        <v>614</v>
      </c>
      <c r="L133" t="s">
        <v>159</v>
      </c>
      <c r="M133" s="20">
        <f t="shared" si="51"/>
        <v>1064</v>
      </c>
      <c r="N133" s="20">
        <f t="shared" si="52"/>
        <v>1069</v>
      </c>
      <c r="O133" s="20">
        <f t="shared" si="54"/>
        <v>2133</v>
      </c>
      <c r="P133" s="17">
        <v>5</v>
      </c>
      <c r="Q133" s="17">
        <f t="shared" si="55"/>
        <v>426.6</v>
      </c>
      <c r="R133" s="17">
        <f t="shared" si="56"/>
        <v>99.53227315247895</v>
      </c>
      <c r="S133" s="15">
        <f t="shared" si="57"/>
        <v>4.1115694514052198E-2</v>
      </c>
      <c r="T133" s="15">
        <f t="shared" si="58"/>
        <v>1.8467902784959741E-2</v>
      </c>
    </row>
    <row r="134" spans="1:20" x14ac:dyDescent="0.25">
      <c r="A134" s="4">
        <f t="shared" si="59"/>
        <v>17</v>
      </c>
      <c r="B134" s="4" t="s">
        <v>44</v>
      </c>
      <c r="C134" s="11" t="s">
        <v>297</v>
      </c>
      <c r="D134" s="4">
        <v>861</v>
      </c>
      <c r="E134" s="4">
        <v>848</v>
      </c>
      <c r="F134" s="4">
        <v>1709</v>
      </c>
      <c r="G134" s="4">
        <v>423</v>
      </c>
      <c r="H134" s="4">
        <v>106</v>
      </c>
      <c r="I134" s="4">
        <v>529</v>
      </c>
      <c r="J134" t="s">
        <v>411</v>
      </c>
      <c r="K134">
        <f t="shared" si="53"/>
        <v>684</v>
      </c>
      <c r="L134" t="s">
        <v>160</v>
      </c>
      <c r="M134" s="20">
        <f t="shared" si="51"/>
        <v>1142</v>
      </c>
      <c r="N134" s="20">
        <f t="shared" si="52"/>
        <v>1185</v>
      </c>
      <c r="O134" s="20">
        <f t="shared" si="54"/>
        <v>2327</v>
      </c>
      <c r="P134" s="17">
        <v>4</v>
      </c>
      <c r="Q134" s="17">
        <f t="shared" si="55"/>
        <v>581.75</v>
      </c>
      <c r="R134" s="17">
        <f t="shared" si="56"/>
        <v>96.371308016877634</v>
      </c>
      <c r="S134" s="15">
        <f t="shared" si="57"/>
        <v>4.4855237287482169E-2</v>
      </c>
      <c r="T134" s="15">
        <f t="shared" si="58"/>
        <v>1.4774322227967792E-2</v>
      </c>
    </row>
    <row r="135" spans="1:20" x14ac:dyDescent="0.25">
      <c r="A135" s="4">
        <f t="shared" si="59"/>
        <v>18</v>
      </c>
      <c r="B135" s="4" t="s">
        <v>46</v>
      </c>
      <c r="C135" s="4" t="s">
        <v>162</v>
      </c>
      <c r="D135" s="4">
        <v>938</v>
      </c>
      <c r="E135" s="4">
        <v>885</v>
      </c>
      <c r="F135" s="4">
        <v>1823</v>
      </c>
      <c r="G135" s="4">
        <v>491</v>
      </c>
      <c r="H135" s="4">
        <v>90</v>
      </c>
      <c r="I135" s="4">
        <v>581</v>
      </c>
      <c r="J135" t="s">
        <v>412</v>
      </c>
      <c r="K135">
        <f t="shared" si="53"/>
        <v>1659</v>
      </c>
      <c r="L135" t="s">
        <v>161</v>
      </c>
      <c r="M135" s="20">
        <f t="shared" si="51"/>
        <v>2767</v>
      </c>
      <c r="N135" s="20">
        <f t="shared" si="52"/>
        <v>2833</v>
      </c>
      <c r="O135" s="20">
        <f t="shared" si="54"/>
        <v>5600</v>
      </c>
      <c r="P135" s="17">
        <v>83</v>
      </c>
      <c r="Q135" s="17">
        <f t="shared" si="55"/>
        <v>67.46987951807229</v>
      </c>
      <c r="R135" s="17">
        <f t="shared" si="56"/>
        <v>97.670314154606416</v>
      </c>
      <c r="S135" s="15">
        <f t="shared" si="57"/>
        <v>0.10794556459385481</v>
      </c>
      <c r="T135" s="15">
        <f t="shared" si="58"/>
        <v>0.30656718623033169</v>
      </c>
    </row>
    <row r="136" spans="1:20" x14ac:dyDescent="0.25">
      <c r="A136" s="4">
        <f t="shared" si="59"/>
        <v>19</v>
      </c>
      <c r="B136" s="4" t="s">
        <v>48</v>
      </c>
      <c r="C136" s="11" t="s">
        <v>163</v>
      </c>
      <c r="D136" s="4">
        <v>2156</v>
      </c>
      <c r="E136" s="4">
        <v>2180</v>
      </c>
      <c r="F136" s="4">
        <v>4336</v>
      </c>
      <c r="G136" s="4">
        <v>1091</v>
      </c>
      <c r="H136" s="4">
        <v>183</v>
      </c>
      <c r="I136" s="4">
        <v>1274</v>
      </c>
      <c r="J136" t="s">
        <v>413</v>
      </c>
      <c r="K136">
        <f t="shared" si="53"/>
        <v>607</v>
      </c>
      <c r="L136" t="s">
        <v>164</v>
      </c>
      <c r="M136" s="20">
        <f t="shared" si="51"/>
        <v>1054</v>
      </c>
      <c r="N136" s="20">
        <f t="shared" si="52"/>
        <v>1050</v>
      </c>
      <c r="O136" s="20">
        <f t="shared" si="54"/>
        <v>2104</v>
      </c>
      <c r="P136" s="17">
        <v>5</v>
      </c>
      <c r="Q136" s="17">
        <f t="shared" si="55"/>
        <v>420.8</v>
      </c>
      <c r="R136" s="17">
        <f t="shared" si="56"/>
        <v>100.38095238095237</v>
      </c>
      <c r="S136" s="15">
        <f t="shared" si="57"/>
        <v>4.0556690697405452E-2</v>
      </c>
      <c r="T136" s="15">
        <f t="shared" si="58"/>
        <v>1.8467902784959741E-2</v>
      </c>
    </row>
    <row r="137" spans="1:20" x14ac:dyDescent="0.25">
      <c r="A137" s="4">
        <f t="shared" si="59"/>
        <v>20</v>
      </c>
      <c r="B137" s="4" t="s">
        <v>50</v>
      </c>
      <c r="C137" s="4" t="s">
        <v>164</v>
      </c>
      <c r="D137" s="4">
        <v>1054</v>
      </c>
      <c r="E137" s="4">
        <v>1050</v>
      </c>
      <c r="F137" s="4">
        <v>2104</v>
      </c>
      <c r="G137" s="4">
        <v>505</v>
      </c>
      <c r="H137" s="4">
        <v>102</v>
      </c>
      <c r="I137" s="4">
        <v>607</v>
      </c>
      <c r="J137" t="s">
        <v>414</v>
      </c>
      <c r="K137">
        <f t="shared" si="53"/>
        <v>377</v>
      </c>
      <c r="L137" t="s">
        <v>298</v>
      </c>
      <c r="M137" s="20">
        <f t="shared" si="51"/>
        <v>606</v>
      </c>
      <c r="N137" s="20">
        <f t="shared" si="52"/>
        <v>585</v>
      </c>
      <c r="O137" s="20">
        <f t="shared" si="54"/>
        <v>1191</v>
      </c>
      <c r="P137" s="17">
        <v>6</v>
      </c>
      <c r="Q137" s="17">
        <f t="shared" si="55"/>
        <v>198.5</v>
      </c>
      <c r="R137" s="17">
        <f t="shared" si="56"/>
        <v>103.58974358974361</v>
      </c>
      <c r="S137" s="15">
        <f t="shared" si="57"/>
        <v>2.2957708469871621E-2</v>
      </c>
      <c r="T137" s="15">
        <f t="shared" si="58"/>
        <v>2.2161483341951688E-2</v>
      </c>
    </row>
    <row r="138" spans="1:20" x14ac:dyDescent="0.25">
      <c r="A138" s="4">
        <f t="shared" si="59"/>
        <v>21</v>
      </c>
      <c r="B138" s="4" t="s">
        <v>54</v>
      </c>
      <c r="C138" s="4" t="s">
        <v>298</v>
      </c>
      <c r="D138" s="4">
        <v>606</v>
      </c>
      <c r="E138" s="4">
        <v>585</v>
      </c>
      <c r="F138" s="4">
        <v>1191</v>
      </c>
      <c r="G138" s="4">
        <v>325</v>
      </c>
      <c r="H138" s="4">
        <v>52</v>
      </c>
      <c r="I138" s="4">
        <v>377</v>
      </c>
      <c r="J138" t="s">
        <v>415</v>
      </c>
      <c r="K138">
        <f t="shared" si="53"/>
        <v>1968</v>
      </c>
      <c r="L138" t="s">
        <v>299</v>
      </c>
      <c r="M138" s="20">
        <f t="shared" si="51"/>
        <v>3517</v>
      </c>
      <c r="N138" s="20">
        <f t="shared" si="52"/>
        <v>3375</v>
      </c>
      <c r="O138" s="20">
        <f t="shared" si="54"/>
        <v>6892</v>
      </c>
      <c r="P138" s="17">
        <v>12</v>
      </c>
      <c r="Q138" s="17">
        <f t="shared" si="55"/>
        <v>574.33333333333337</v>
      </c>
      <c r="R138" s="17">
        <f t="shared" si="56"/>
        <v>104.20740740740742</v>
      </c>
      <c r="S138" s="15">
        <f t="shared" si="57"/>
        <v>0.1328501484251513</v>
      </c>
      <c r="T138" s="15">
        <f t="shared" si="58"/>
        <v>4.4322966683903377E-2</v>
      </c>
    </row>
    <row r="139" spans="1:20" x14ac:dyDescent="0.25">
      <c r="A139" s="4">
        <f t="shared" si="59"/>
        <v>22</v>
      </c>
      <c r="B139" s="4" t="s">
        <v>56</v>
      </c>
      <c r="C139" s="4" t="s">
        <v>165</v>
      </c>
      <c r="D139" s="4">
        <v>850</v>
      </c>
      <c r="E139" s="4">
        <v>818</v>
      </c>
      <c r="F139" s="4">
        <v>1668</v>
      </c>
      <c r="G139" s="4">
        <v>426</v>
      </c>
      <c r="H139" s="4">
        <v>68</v>
      </c>
      <c r="I139" s="4">
        <v>494</v>
      </c>
      <c r="J139" t="s">
        <v>416</v>
      </c>
      <c r="K139">
        <f t="shared" si="53"/>
        <v>494</v>
      </c>
      <c r="L139" t="s">
        <v>165</v>
      </c>
      <c r="M139" s="20">
        <f t="shared" si="51"/>
        <v>850</v>
      </c>
      <c r="N139" s="20">
        <f t="shared" si="52"/>
        <v>818</v>
      </c>
      <c r="O139" s="20">
        <f t="shared" si="54"/>
        <v>1668</v>
      </c>
      <c r="P139" s="17">
        <v>22.44</v>
      </c>
      <c r="Q139" s="17">
        <f t="shared" si="55"/>
        <v>74.331550802139034</v>
      </c>
      <c r="R139" s="17">
        <f t="shared" si="56"/>
        <v>103.91198044009779</v>
      </c>
      <c r="S139" s="15">
        <f t="shared" si="57"/>
        <v>3.2152357454026753E-2</v>
      </c>
      <c r="T139" s="15">
        <f t="shared" si="58"/>
        <v>8.2883947698899313E-2</v>
      </c>
    </row>
    <row r="140" spans="1:20" x14ac:dyDescent="0.25">
      <c r="A140" s="4">
        <f t="shared" si="59"/>
        <v>23</v>
      </c>
      <c r="B140" s="4" t="s">
        <v>166</v>
      </c>
      <c r="C140" s="4" t="s">
        <v>167</v>
      </c>
      <c r="D140" s="4">
        <v>270</v>
      </c>
      <c r="E140" s="4">
        <v>301</v>
      </c>
      <c r="F140" s="4">
        <v>571</v>
      </c>
      <c r="G140" s="4">
        <v>131</v>
      </c>
      <c r="H140" s="4">
        <v>30</v>
      </c>
      <c r="I140" s="4">
        <v>161</v>
      </c>
      <c r="J140" t="s">
        <v>417</v>
      </c>
      <c r="K140">
        <f t="shared" si="53"/>
        <v>161</v>
      </c>
      <c r="L140" t="s">
        <v>167</v>
      </c>
      <c r="M140" s="20">
        <f t="shared" si="51"/>
        <v>270</v>
      </c>
      <c r="N140" s="20">
        <f t="shared" si="52"/>
        <v>301</v>
      </c>
      <c r="O140" s="20">
        <f t="shared" si="54"/>
        <v>571</v>
      </c>
      <c r="P140" s="17">
        <v>3.3</v>
      </c>
      <c r="Q140" s="17">
        <f t="shared" si="55"/>
        <v>173.03030303030303</v>
      </c>
      <c r="R140" s="17">
        <f t="shared" si="56"/>
        <v>89.700996677740861</v>
      </c>
      <c r="S140" s="15">
        <f t="shared" si="57"/>
        <v>1.1006592389837696E-2</v>
      </c>
      <c r="T140" s="15">
        <f t="shared" si="58"/>
        <v>1.2188815838073427E-2</v>
      </c>
    </row>
    <row r="141" spans="1:20" x14ac:dyDescent="0.25">
      <c r="A141" s="4"/>
      <c r="B141" s="4"/>
      <c r="C141" s="4"/>
      <c r="D141" s="4"/>
      <c r="E141" s="4"/>
      <c r="F141" s="4"/>
      <c r="G141" s="4"/>
      <c r="H141" s="4"/>
      <c r="I141" s="4"/>
    </row>
    <row r="142" spans="1:20" s="2" customFormat="1" ht="15.75" x14ac:dyDescent="0.25">
      <c r="A142" s="5"/>
      <c r="B142" s="5" t="s">
        <v>168</v>
      </c>
      <c r="C142" s="5" t="s">
        <v>169</v>
      </c>
      <c r="D142" s="5">
        <f>SUM(D143:D156)</f>
        <v>17766</v>
      </c>
      <c r="E142" s="5">
        <f t="shared" ref="E142:F142" si="60">SUM(E143:E156)</f>
        <v>16688</v>
      </c>
      <c r="F142" s="5">
        <f t="shared" si="60"/>
        <v>34454</v>
      </c>
      <c r="G142" s="10">
        <f>SUM(G143:G156)</f>
        <v>9067</v>
      </c>
      <c r="H142" s="10">
        <f t="shared" ref="H142:I142" si="61">SUM(H143:H156)</f>
        <v>1389</v>
      </c>
      <c r="I142" s="10">
        <f t="shared" si="61"/>
        <v>10456</v>
      </c>
      <c r="J142" s="29"/>
      <c r="K142" s="29"/>
      <c r="M142" s="23">
        <f>SUM(M143:M156)</f>
        <v>17766</v>
      </c>
      <c r="N142" s="23">
        <f>SUM(N143:N156)</f>
        <v>16688</v>
      </c>
      <c r="O142" s="23">
        <f>SUM(M142:N142)</f>
        <v>34454</v>
      </c>
      <c r="P142" s="19">
        <f>SUM(P143:P156)</f>
        <v>2280.4299999999998</v>
      </c>
      <c r="Q142" s="19">
        <f t="shared" ref="Q142:Q156" si="62">O142/P142</f>
        <v>15.108554088483313</v>
      </c>
      <c r="R142" s="19">
        <f t="shared" ref="R142:R156" si="63">M142/N142*100</f>
        <v>106.45973154362416</v>
      </c>
      <c r="S142" s="16">
        <f t="shared" ref="S142:S156" si="64">O142/$O$142</f>
        <v>1</v>
      </c>
      <c r="T142" s="16">
        <f>P142/$P$142</f>
        <v>1</v>
      </c>
    </row>
    <row r="143" spans="1:20" x14ac:dyDescent="0.25">
      <c r="A143" s="4">
        <v>1</v>
      </c>
      <c r="B143" s="4" t="s">
        <v>170</v>
      </c>
      <c r="C143" s="8" t="s">
        <v>171</v>
      </c>
      <c r="D143" s="4">
        <v>2311</v>
      </c>
      <c r="E143" s="4">
        <v>2238</v>
      </c>
      <c r="F143" s="4">
        <v>4549</v>
      </c>
      <c r="G143" s="4">
        <v>1135</v>
      </c>
      <c r="H143" s="4">
        <v>218</v>
      </c>
      <c r="I143" s="4">
        <v>1353</v>
      </c>
      <c r="J143" t="s">
        <v>418</v>
      </c>
      <c r="K143">
        <f>VLOOKUP(J143,$C$143:$I$156,7,FALSE)</f>
        <v>542</v>
      </c>
      <c r="L143" t="s">
        <v>172</v>
      </c>
      <c r="M143" s="20">
        <f>VLOOKUP($L143,$C$143:$I$156,2,FALSE)</f>
        <v>951</v>
      </c>
      <c r="N143" s="20">
        <f t="shared" ref="N143:N156" si="65">VLOOKUP($L143,$C$143:$I$156,3,FALSE)</f>
        <v>883</v>
      </c>
      <c r="O143" s="20">
        <f>SUM(M143:N143)</f>
        <v>1834</v>
      </c>
      <c r="P143" s="17">
        <v>649.09</v>
      </c>
      <c r="Q143" s="25">
        <f t="shared" si="62"/>
        <v>2.8254941533531559</v>
      </c>
      <c r="R143" s="17">
        <f t="shared" si="63"/>
        <v>107.70101925254814</v>
      </c>
      <c r="S143" s="15">
        <f t="shared" si="64"/>
        <v>5.323039414872003E-2</v>
      </c>
      <c r="T143" s="15">
        <f>P143/$P$142</f>
        <v>0.28463491534491303</v>
      </c>
    </row>
    <row r="144" spans="1:20" x14ac:dyDescent="0.25">
      <c r="A144" s="4">
        <f>A143+1</f>
        <v>2</v>
      </c>
      <c r="B144" s="4" t="s">
        <v>62</v>
      </c>
      <c r="C144" s="8" t="s">
        <v>172</v>
      </c>
      <c r="D144" s="4">
        <v>951</v>
      </c>
      <c r="E144" s="4">
        <v>883</v>
      </c>
      <c r="F144" s="4">
        <v>1834</v>
      </c>
      <c r="G144" s="4">
        <v>461</v>
      </c>
      <c r="H144" s="4">
        <v>81</v>
      </c>
      <c r="I144" s="4">
        <v>542</v>
      </c>
      <c r="J144" t="s">
        <v>419</v>
      </c>
      <c r="K144">
        <f t="shared" ref="K144:K156" si="66">VLOOKUP(J144,$C$143:$I$156,7,FALSE)</f>
        <v>383</v>
      </c>
      <c r="L144" t="s">
        <v>173</v>
      </c>
      <c r="M144" s="20">
        <f t="shared" ref="M144:M156" si="67">VLOOKUP(L144,$C$143:$I$156,2,FALSE)</f>
        <v>662</v>
      </c>
      <c r="N144" s="20">
        <f t="shared" si="65"/>
        <v>620</v>
      </c>
      <c r="O144" s="20">
        <f t="shared" ref="O144:O156" si="68">SUM(M144:N144)</f>
        <v>1282</v>
      </c>
      <c r="P144" s="17">
        <v>375.52</v>
      </c>
      <c r="Q144" s="25">
        <f t="shared" si="62"/>
        <v>3.4139326800170431</v>
      </c>
      <c r="R144" s="17">
        <f t="shared" si="63"/>
        <v>106.77419354838709</v>
      </c>
      <c r="S144" s="15">
        <f t="shared" si="64"/>
        <v>3.7209032332965693E-2</v>
      </c>
      <c r="T144" s="15">
        <f t="shared" ref="T144:T156" si="69">P144/$P$142</f>
        <v>0.16467069807010082</v>
      </c>
    </row>
    <row r="145" spans="1:20" x14ac:dyDescent="0.25">
      <c r="A145" s="4">
        <f t="shared" ref="A145:A156" si="70">A144+1</f>
        <v>3</v>
      </c>
      <c r="B145" s="4" t="s">
        <v>64</v>
      </c>
      <c r="C145" s="8" t="s">
        <v>173</v>
      </c>
      <c r="D145" s="4">
        <v>662</v>
      </c>
      <c r="E145" s="4">
        <v>620</v>
      </c>
      <c r="F145" s="4">
        <v>1282</v>
      </c>
      <c r="G145" s="4">
        <v>328</v>
      </c>
      <c r="H145" s="4">
        <v>55</v>
      </c>
      <c r="I145" s="4">
        <v>383</v>
      </c>
      <c r="J145" t="s">
        <v>420</v>
      </c>
      <c r="K145">
        <f t="shared" si="66"/>
        <v>1353</v>
      </c>
      <c r="L145" t="s">
        <v>171</v>
      </c>
      <c r="M145" s="20">
        <f t="shared" si="67"/>
        <v>2311</v>
      </c>
      <c r="N145" s="20">
        <f t="shared" si="65"/>
        <v>2238</v>
      </c>
      <c r="O145" s="20">
        <f t="shared" si="68"/>
        <v>4549</v>
      </c>
      <c r="P145" s="17">
        <v>389.99</v>
      </c>
      <c r="Q145" s="25">
        <f t="shared" si="62"/>
        <v>11.664401651324393</v>
      </c>
      <c r="R145" s="17">
        <f t="shared" si="63"/>
        <v>103.26184092940125</v>
      </c>
      <c r="S145" s="15">
        <f t="shared" si="64"/>
        <v>0.1320311139490335</v>
      </c>
      <c r="T145" s="15">
        <f t="shared" si="69"/>
        <v>0.17101599259788725</v>
      </c>
    </row>
    <row r="146" spans="1:20" x14ac:dyDescent="0.25">
      <c r="A146" s="4">
        <f t="shared" si="70"/>
        <v>4</v>
      </c>
      <c r="B146" s="4" t="s">
        <v>14</v>
      </c>
      <c r="C146" s="8" t="s">
        <v>65</v>
      </c>
      <c r="D146" s="4">
        <v>1270</v>
      </c>
      <c r="E146" s="4">
        <v>1196</v>
      </c>
      <c r="F146" s="4">
        <v>2466</v>
      </c>
      <c r="G146" s="4">
        <v>622</v>
      </c>
      <c r="H146" s="4">
        <v>102</v>
      </c>
      <c r="I146" s="4">
        <v>724</v>
      </c>
      <c r="J146" t="s">
        <v>339</v>
      </c>
      <c r="K146">
        <f t="shared" si="66"/>
        <v>724</v>
      </c>
      <c r="L146" t="s">
        <v>65</v>
      </c>
      <c r="M146" s="20">
        <f t="shared" si="67"/>
        <v>1270</v>
      </c>
      <c r="N146" s="20">
        <f t="shared" si="65"/>
        <v>1196</v>
      </c>
      <c r="O146" s="20">
        <f t="shared" si="68"/>
        <v>2466</v>
      </c>
      <c r="P146" s="17">
        <v>385.79</v>
      </c>
      <c r="Q146" s="25">
        <f t="shared" si="62"/>
        <v>6.3920785919800922</v>
      </c>
      <c r="R146" s="17">
        <f t="shared" si="63"/>
        <v>106.18729096989968</v>
      </c>
      <c r="S146" s="15">
        <f t="shared" si="64"/>
        <v>7.1573692459511229E-2</v>
      </c>
      <c r="T146" s="15">
        <f t="shared" si="69"/>
        <v>0.16917423468380965</v>
      </c>
    </row>
    <row r="147" spans="1:20" x14ac:dyDescent="0.25">
      <c r="A147" s="4">
        <f t="shared" si="70"/>
        <v>5</v>
      </c>
      <c r="B147" s="4" t="s">
        <v>16</v>
      </c>
      <c r="C147" s="9" t="s">
        <v>174</v>
      </c>
      <c r="D147" s="4">
        <v>896</v>
      </c>
      <c r="E147" s="4">
        <v>833</v>
      </c>
      <c r="F147" s="4">
        <v>1729</v>
      </c>
      <c r="G147" s="4">
        <v>444</v>
      </c>
      <c r="H147" s="4">
        <v>100</v>
      </c>
      <c r="I147" s="4">
        <v>544</v>
      </c>
      <c r="J147" t="s">
        <v>421</v>
      </c>
      <c r="K147">
        <f t="shared" si="66"/>
        <v>517</v>
      </c>
      <c r="L147" t="s">
        <v>177</v>
      </c>
      <c r="M147" s="20">
        <f t="shared" si="67"/>
        <v>846</v>
      </c>
      <c r="N147" s="20">
        <f t="shared" si="65"/>
        <v>782</v>
      </c>
      <c r="O147" s="20">
        <f t="shared" si="68"/>
        <v>1628</v>
      </c>
      <c r="P147" s="17">
        <v>10.050000000000001</v>
      </c>
      <c r="Q147" s="25">
        <f t="shared" si="62"/>
        <v>161.99004975124376</v>
      </c>
      <c r="R147" s="17">
        <f t="shared" si="63"/>
        <v>108.18414322250641</v>
      </c>
      <c r="S147" s="15">
        <f t="shared" si="64"/>
        <v>4.7251407674000115E-2</v>
      </c>
      <c r="T147" s="15">
        <f t="shared" si="69"/>
        <v>4.4070635801142771E-3</v>
      </c>
    </row>
    <row r="148" spans="1:20" x14ac:dyDescent="0.25">
      <c r="A148" s="4">
        <f t="shared" si="70"/>
        <v>6</v>
      </c>
      <c r="B148" s="4" t="s">
        <v>70</v>
      </c>
      <c r="C148" s="9" t="s">
        <v>175</v>
      </c>
      <c r="D148" s="4">
        <v>1984</v>
      </c>
      <c r="E148" s="4">
        <v>1838</v>
      </c>
      <c r="F148" s="4">
        <v>3822</v>
      </c>
      <c r="G148" s="4">
        <v>1038</v>
      </c>
      <c r="H148" s="4">
        <v>144</v>
      </c>
      <c r="I148" s="4">
        <v>1182</v>
      </c>
      <c r="J148" t="s">
        <v>422</v>
      </c>
      <c r="K148">
        <f t="shared" si="66"/>
        <v>758</v>
      </c>
      <c r="L148" t="s">
        <v>290</v>
      </c>
      <c r="M148" s="20">
        <f t="shared" si="67"/>
        <v>1249</v>
      </c>
      <c r="N148" s="20">
        <f t="shared" si="65"/>
        <v>1175</v>
      </c>
      <c r="O148" s="20">
        <f t="shared" si="68"/>
        <v>2424</v>
      </c>
      <c r="P148" s="17">
        <v>11.7</v>
      </c>
      <c r="Q148" s="25">
        <f t="shared" si="62"/>
        <v>207.17948717948718</v>
      </c>
      <c r="R148" s="17">
        <f t="shared" si="63"/>
        <v>106.29787234042554</v>
      </c>
      <c r="S148" s="15">
        <f t="shared" si="64"/>
        <v>7.0354675799616878E-2</v>
      </c>
      <c r="T148" s="15">
        <f t="shared" si="69"/>
        <v>5.1306113320733369E-3</v>
      </c>
    </row>
    <row r="149" spans="1:20" x14ac:dyDescent="0.25">
      <c r="A149" s="4">
        <f t="shared" si="70"/>
        <v>7</v>
      </c>
      <c r="B149" s="4" t="s">
        <v>18</v>
      </c>
      <c r="C149" s="9" t="s">
        <v>176</v>
      </c>
      <c r="D149" s="4">
        <v>1795</v>
      </c>
      <c r="E149" s="4">
        <v>1684</v>
      </c>
      <c r="F149" s="4">
        <v>3479</v>
      </c>
      <c r="G149" s="4">
        <v>939</v>
      </c>
      <c r="H149" s="4">
        <v>113</v>
      </c>
      <c r="I149" s="4">
        <v>1052</v>
      </c>
      <c r="J149" t="s">
        <v>423</v>
      </c>
      <c r="K149">
        <f t="shared" si="66"/>
        <v>678</v>
      </c>
      <c r="L149" t="s">
        <v>181</v>
      </c>
      <c r="M149" s="20">
        <f t="shared" si="67"/>
        <v>1122</v>
      </c>
      <c r="N149" s="20">
        <f t="shared" si="65"/>
        <v>1109</v>
      </c>
      <c r="O149" s="20">
        <f t="shared" si="68"/>
        <v>2231</v>
      </c>
      <c r="P149" s="17">
        <v>10.1</v>
      </c>
      <c r="Q149" s="25">
        <f t="shared" si="62"/>
        <v>220.8910891089109</v>
      </c>
      <c r="R149" s="17">
        <f t="shared" si="63"/>
        <v>101.17222723174031</v>
      </c>
      <c r="S149" s="15">
        <f t="shared" si="64"/>
        <v>6.4753004005340453E-2</v>
      </c>
      <c r="T149" s="15">
        <f t="shared" si="69"/>
        <v>4.4289892695675813E-3</v>
      </c>
    </row>
    <row r="150" spans="1:20" x14ac:dyDescent="0.25">
      <c r="A150" s="4">
        <f t="shared" si="70"/>
        <v>8</v>
      </c>
      <c r="B150" s="4" t="s">
        <v>20</v>
      </c>
      <c r="C150" s="9" t="s">
        <v>177</v>
      </c>
      <c r="D150" s="4">
        <v>846</v>
      </c>
      <c r="E150" s="4">
        <v>782</v>
      </c>
      <c r="F150" s="4">
        <v>1628</v>
      </c>
      <c r="G150" s="4">
        <v>447</v>
      </c>
      <c r="H150" s="4">
        <v>70</v>
      </c>
      <c r="I150" s="4">
        <v>517</v>
      </c>
      <c r="J150" t="s">
        <v>424</v>
      </c>
      <c r="K150">
        <f t="shared" si="66"/>
        <v>874</v>
      </c>
      <c r="L150" t="s">
        <v>180</v>
      </c>
      <c r="M150" s="20">
        <f t="shared" si="67"/>
        <v>1470</v>
      </c>
      <c r="N150" s="20">
        <f t="shared" si="65"/>
        <v>1388</v>
      </c>
      <c r="O150" s="20">
        <f t="shared" si="68"/>
        <v>2858</v>
      </c>
      <c r="P150" s="17">
        <v>11.25</v>
      </c>
      <c r="Q150" s="25">
        <f t="shared" si="62"/>
        <v>254.04444444444445</v>
      </c>
      <c r="R150" s="17">
        <f t="shared" si="63"/>
        <v>105.90778097982709</v>
      </c>
      <c r="S150" s="15">
        <f t="shared" si="64"/>
        <v>8.2951181285191855E-2</v>
      </c>
      <c r="T150" s="15">
        <f t="shared" si="69"/>
        <v>4.9332801269935935E-3</v>
      </c>
    </row>
    <row r="151" spans="1:20" x14ac:dyDescent="0.25">
      <c r="A151" s="4">
        <f t="shared" si="70"/>
        <v>9</v>
      </c>
      <c r="B151" s="4" t="s">
        <v>22</v>
      </c>
      <c r="C151" s="9" t="s">
        <v>290</v>
      </c>
      <c r="D151" s="4">
        <v>1249</v>
      </c>
      <c r="E151" s="4">
        <v>1175</v>
      </c>
      <c r="F151" s="4">
        <v>2424</v>
      </c>
      <c r="G151" s="4">
        <v>670</v>
      </c>
      <c r="H151" s="4">
        <v>88</v>
      </c>
      <c r="I151" s="4">
        <v>758</v>
      </c>
      <c r="J151" t="s">
        <v>425</v>
      </c>
      <c r="K151">
        <f t="shared" si="66"/>
        <v>790</v>
      </c>
      <c r="L151" t="s">
        <v>178</v>
      </c>
      <c r="M151" s="20">
        <f t="shared" si="67"/>
        <v>1337</v>
      </c>
      <c r="N151" s="20">
        <f t="shared" si="65"/>
        <v>1246</v>
      </c>
      <c r="O151" s="20">
        <f t="shared" si="68"/>
        <v>2583</v>
      </c>
      <c r="P151" s="17">
        <v>12</v>
      </c>
      <c r="Q151" s="25">
        <f t="shared" si="62"/>
        <v>215.25</v>
      </c>
      <c r="R151" s="17">
        <f t="shared" si="63"/>
        <v>107.30337078651687</v>
      </c>
      <c r="S151" s="15">
        <f t="shared" si="64"/>
        <v>7.4969524583502645E-2</v>
      </c>
      <c r="T151" s="15">
        <f t="shared" si="69"/>
        <v>5.2621654687931667E-3</v>
      </c>
    </row>
    <row r="152" spans="1:20" x14ac:dyDescent="0.25">
      <c r="A152" s="4">
        <f t="shared" si="70"/>
        <v>10</v>
      </c>
      <c r="B152" s="4" t="s">
        <v>24</v>
      </c>
      <c r="C152" s="8" t="s">
        <v>178</v>
      </c>
      <c r="D152" s="4">
        <v>1337</v>
      </c>
      <c r="E152" s="4">
        <v>1246</v>
      </c>
      <c r="F152" s="4">
        <v>2583</v>
      </c>
      <c r="G152" s="4">
        <v>700</v>
      </c>
      <c r="H152" s="4">
        <v>90</v>
      </c>
      <c r="I152" s="4">
        <v>790</v>
      </c>
      <c r="J152" t="s">
        <v>426</v>
      </c>
      <c r="K152">
        <f t="shared" si="66"/>
        <v>1052</v>
      </c>
      <c r="L152" t="s">
        <v>176</v>
      </c>
      <c r="M152" s="20">
        <f t="shared" si="67"/>
        <v>1795</v>
      </c>
      <c r="N152" s="20">
        <f t="shared" si="65"/>
        <v>1684</v>
      </c>
      <c r="O152" s="20">
        <f t="shared" si="68"/>
        <v>3479</v>
      </c>
      <c r="P152" s="17">
        <v>10.45</v>
      </c>
      <c r="Q152" s="25">
        <f t="shared" si="62"/>
        <v>332.91866028708137</v>
      </c>
      <c r="R152" s="17">
        <f t="shared" si="63"/>
        <v>106.59144893111639</v>
      </c>
      <c r="S152" s="15">
        <f t="shared" si="64"/>
        <v>0.10097521332791548</v>
      </c>
      <c r="T152" s="15">
        <f t="shared" si="69"/>
        <v>4.5824690957407153E-3</v>
      </c>
    </row>
    <row r="153" spans="1:20" x14ac:dyDescent="0.25">
      <c r="A153" s="4">
        <f t="shared" si="70"/>
        <v>11</v>
      </c>
      <c r="B153" s="4" t="s">
        <v>26</v>
      </c>
      <c r="C153" s="9" t="s">
        <v>179</v>
      </c>
      <c r="D153" s="4">
        <v>1045</v>
      </c>
      <c r="E153" s="4">
        <v>974</v>
      </c>
      <c r="F153" s="4">
        <v>2019</v>
      </c>
      <c r="G153" s="4">
        <v>559</v>
      </c>
      <c r="H153" s="4">
        <v>66</v>
      </c>
      <c r="I153" s="4">
        <v>625</v>
      </c>
      <c r="J153" t="s">
        <v>427</v>
      </c>
      <c r="K153">
        <f t="shared" si="66"/>
        <v>544</v>
      </c>
      <c r="L153" t="s">
        <v>174</v>
      </c>
      <c r="M153" s="20">
        <f t="shared" si="67"/>
        <v>896</v>
      </c>
      <c r="N153" s="20">
        <f t="shared" si="65"/>
        <v>833</v>
      </c>
      <c r="O153" s="20">
        <f t="shared" si="68"/>
        <v>1729</v>
      </c>
      <c r="P153" s="17">
        <v>353.47</v>
      </c>
      <c r="Q153" s="25">
        <f t="shared" si="62"/>
        <v>4.8915042294961379</v>
      </c>
      <c r="R153" s="17">
        <f t="shared" si="63"/>
        <v>107.56302521008404</v>
      </c>
      <c r="S153" s="15">
        <f t="shared" si="64"/>
        <v>5.0182852498984153E-2</v>
      </c>
      <c r="T153" s="15">
        <f t="shared" si="69"/>
        <v>0.15500146902119338</v>
      </c>
    </row>
    <row r="154" spans="1:20" x14ac:dyDescent="0.25">
      <c r="A154" s="4">
        <f t="shared" si="70"/>
        <v>12</v>
      </c>
      <c r="B154" s="4" t="s">
        <v>77</v>
      </c>
      <c r="C154" s="9" t="s">
        <v>180</v>
      </c>
      <c r="D154" s="4">
        <v>1470</v>
      </c>
      <c r="E154" s="4">
        <v>1388</v>
      </c>
      <c r="F154" s="4">
        <v>2858</v>
      </c>
      <c r="G154" s="4">
        <v>754</v>
      </c>
      <c r="H154" s="4">
        <v>120</v>
      </c>
      <c r="I154" s="4">
        <v>874</v>
      </c>
      <c r="J154" t="s">
        <v>428</v>
      </c>
      <c r="K154">
        <f t="shared" si="66"/>
        <v>1182</v>
      </c>
      <c r="L154" t="s">
        <v>175</v>
      </c>
      <c r="M154" s="20">
        <f t="shared" si="67"/>
        <v>1984</v>
      </c>
      <c r="N154" s="20">
        <f t="shared" si="65"/>
        <v>1838</v>
      </c>
      <c r="O154" s="20">
        <f t="shared" si="68"/>
        <v>3822</v>
      </c>
      <c r="P154" s="17">
        <v>10.3</v>
      </c>
      <c r="Q154" s="25">
        <f t="shared" si="62"/>
        <v>371.06796116504853</v>
      </c>
      <c r="R154" s="17">
        <f t="shared" si="63"/>
        <v>107.94341675734493</v>
      </c>
      <c r="S154" s="15">
        <f t="shared" si="64"/>
        <v>0.11093051605038602</v>
      </c>
      <c r="T154" s="15">
        <f t="shared" si="69"/>
        <v>4.5166920273808017E-3</v>
      </c>
    </row>
    <row r="155" spans="1:20" x14ac:dyDescent="0.25">
      <c r="A155" s="4">
        <f t="shared" si="70"/>
        <v>13</v>
      </c>
      <c r="B155" s="4" t="s">
        <v>28</v>
      </c>
      <c r="C155" s="9" t="s">
        <v>181</v>
      </c>
      <c r="D155" s="4">
        <v>1122</v>
      </c>
      <c r="E155" s="4">
        <v>1109</v>
      </c>
      <c r="F155" s="4">
        <v>2231</v>
      </c>
      <c r="G155" s="4">
        <v>585</v>
      </c>
      <c r="H155" s="4">
        <v>93</v>
      </c>
      <c r="I155" s="4">
        <v>678</v>
      </c>
      <c r="J155" t="s">
        <v>429</v>
      </c>
      <c r="K155">
        <f t="shared" si="66"/>
        <v>625</v>
      </c>
      <c r="L155" t="s">
        <v>179</v>
      </c>
      <c r="M155" s="20">
        <f t="shared" si="67"/>
        <v>1045</v>
      </c>
      <c r="N155" s="20">
        <f t="shared" si="65"/>
        <v>974</v>
      </c>
      <c r="O155" s="20">
        <f t="shared" si="68"/>
        <v>2019</v>
      </c>
      <c r="P155" s="17">
        <v>10.5</v>
      </c>
      <c r="Q155" s="25">
        <f t="shared" si="62"/>
        <v>192.28571428571428</v>
      </c>
      <c r="R155" s="17">
        <f t="shared" si="63"/>
        <v>107.28952772073923</v>
      </c>
      <c r="S155" s="15">
        <f t="shared" si="64"/>
        <v>5.8599872293492776E-2</v>
      </c>
      <c r="T155" s="15">
        <f t="shared" si="69"/>
        <v>4.6043947851940204E-3</v>
      </c>
    </row>
    <row r="156" spans="1:20" x14ac:dyDescent="0.25">
      <c r="A156" s="4">
        <f t="shared" si="70"/>
        <v>14</v>
      </c>
      <c r="B156" s="4" t="s">
        <v>30</v>
      </c>
      <c r="C156" s="9" t="s">
        <v>182</v>
      </c>
      <c r="D156" s="4">
        <v>828</v>
      </c>
      <c r="E156" s="4">
        <v>722</v>
      </c>
      <c r="F156" s="4">
        <v>1550</v>
      </c>
      <c r="G156" s="4">
        <v>385</v>
      </c>
      <c r="H156" s="4">
        <v>49</v>
      </c>
      <c r="I156" s="4">
        <v>434</v>
      </c>
      <c r="J156" t="s">
        <v>430</v>
      </c>
      <c r="K156">
        <f t="shared" si="66"/>
        <v>434</v>
      </c>
      <c r="L156" t="s">
        <v>182</v>
      </c>
      <c r="M156" s="20">
        <f t="shared" si="67"/>
        <v>828</v>
      </c>
      <c r="N156" s="20">
        <f t="shared" si="65"/>
        <v>722</v>
      </c>
      <c r="O156" s="20">
        <f t="shared" si="68"/>
        <v>1550</v>
      </c>
      <c r="P156" s="17">
        <v>40.22</v>
      </c>
      <c r="Q156" s="25">
        <f t="shared" si="62"/>
        <v>38.538040775733464</v>
      </c>
      <c r="R156" s="17">
        <f t="shared" si="63"/>
        <v>114.68144044321329</v>
      </c>
      <c r="S156" s="15">
        <f t="shared" si="64"/>
        <v>4.4987519591339176E-2</v>
      </c>
      <c r="T156" s="15">
        <f t="shared" si="69"/>
        <v>1.7637024596238428E-2</v>
      </c>
    </row>
    <row r="157" spans="1:20" s="2" customFormat="1" ht="15.75" x14ac:dyDescent="0.25">
      <c r="A157" s="5"/>
      <c r="B157" s="5" t="s">
        <v>183</v>
      </c>
      <c r="C157" s="5" t="s">
        <v>184</v>
      </c>
      <c r="D157" s="5">
        <f>SUM(D158:D173)</f>
        <v>7171</v>
      </c>
      <c r="E157" s="5">
        <f t="shared" ref="E157:F157" si="71">SUM(E158:E173)</f>
        <v>7048</v>
      </c>
      <c r="F157" s="5">
        <f t="shared" si="71"/>
        <v>14219</v>
      </c>
      <c r="G157" s="10">
        <f>SUM(G158:G173)</f>
        <v>3625</v>
      </c>
      <c r="H157" s="10">
        <f t="shared" ref="H157:I157" si="72">SUM(H158:H173)</f>
        <v>967</v>
      </c>
      <c r="I157" s="10">
        <f t="shared" si="72"/>
        <v>4592</v>
      </c>
      <c r="J157" s="29"/>
      <c r="K157" s="29"/>
      <c r="M157" s="20"/>
      <c r="N157" s="23"/>
      <c r="O157" s="23"/>
      <c r="P157" s="19"/>
      <c r="Q157" s="19"/>
      <c r="R157" s="19"/>
      <c r="S157" s="16"/>
      <c r="T157" s="16"/>
    </row>
    <row r="158" spans="1:20" x14ac:dyDescent="0.25">
      <c r="A158" s="4">
        <v>1</v>
      </c>
      <c r="B158" s="4" t="s">
        <v>185</v>
      </c>
      <c r="C158" t="s">
        <v>433</v>
      </c>
      <c r="D158" s="4">
        <v>309</v>
      </c>
      <c r="E158" s="4">
        <v>321</v>
      </c>
      <c r="F158" s="4">
        <v>630</v>
      </c>
      <c r="G158" s="4">
        <v>165</v>
      </c>
      <c r="H158" s="4">
        <v>44</v>
      </c>
      <c r="I158" s="4">
        <v>209</v>
      </c>
      <c r="J158" t="s">
        <v>431</v>
      </c>
      <c r="K158">
        <f>VLOOKUP(J158,$C$158:$I$173,7,FALSE)</f>
        <v>372</v>
      </c>
    </row>
    <row r="159" spans="1:20" x14ac:dyDescent="0.25">
      <c r="A159" s="4">
        <f>A158+1</f>
        <v>2</v>
      </c>
      <c r="B159" s="4" t="s">
        <v>186</v>
      </c>
      <c r="C159" t="s">
        <v>438</v>
      </c>
      <c r="D159" s="4">
        <v>994</v>
      </c>
      <c r="E159" s="4">
        <v>989</v>
      </c>
      <c r="F159" s="4">
        <v>1983</v>
      </c>
      <c r="G159" s="4">
        <v>496</v>
      </c>
      <c r="H159" s="4">
        <v>142</v>
      </c>
      <c r="I159" s="4">
        <v>638</v>
      </c>
      <c r="J159" t="s">
        <v>432</v>
      </c>
      <c r="K159">
        <f t="shared" ref="K159:K173" si="73">VLOOKUP(J159,$C$158:$I$173,7,FALSE)</f>
        <v>175</v>
      </c>
    </row>
    <row r="160" spans="1:20" x14ac:dyDescent="0.25">
      <c r="A160" s="4">
        <f t="shared" ref="A160:A173" si="74">A159+1</f>
        <v>3</v>
      </c>
      <c r="B160" s="4" t="s">
        <v>66</v>
      </c>
      <c r="C160" t="s">
        <v>439</v>
      </c>
      <c r="D160" s="4">
        <v>456</v>
      </c>
      <c r="E160" s="4">
        <v>439</v>
      </c>
      <c r="F160" s="4">
        <v>895</v>
      </c>
      <c r="G160" s="4">
        <v>220</v>
      </c>
      <c r="H160" s="4">
        <v>50</v>
      </c>
      <c r="I160" s="4">
        <v>270</v>
      </c>
      <c r="J160" t="s">
        <v>400</v>
      </c>
      <c r="K160">
        <f t="shared" si="73"/>
        <v>145</v>
      </c>
    </row>
    <row r="161" spans="1:20" x14ac:dyDescent="0.25">
      <c r="A161" s="4">
        <f t="shared" si="74"/>
        <v>4</v>
      </c>
      <c r="B161" s="4" t="s">
        <v>14</v>
      </c>
      <c r="C161" s="8" t="s">
        <v>187</v>
      </c>
      <c r="D161" s="4">
        <v>274</v>
      </c>
      <c r="E161" s="4">
        <v>262</v>
      </c>
      <c r="F161" s="4">
        <v>536</v>
      </c>
      <c r="G161" s="4">
        <v>137</v>
      </c>
      <c r="H161" s="4">
        <v>42</v>
      </c>
      <c r="I161" s="4">
        <v>179</v>
      </c>
      <c r="J161" t="s">
        <v>433</v>
      </c>
      <c r="K161">
        <f t="shared" si="73"/>
        <v>209</v>
      </c>
    </row>
    <row r="162" spans="1:20" x14ac:dyDescent="0.25">
      <c r="A162" s="4">
        <f t="shared" si="74"/>
        <v>5</v>
      </c>
      <c r="B162" s="4" t="s">
        <v>16</v>
      </c>
      <c r="C162" s="9" t="s">
        <v>154</v>
      </c>
      <c r="D162" s="4">
        <v>218</v>
      </c>
      <c r="E162" s="4">
        <v>201</v>
      </c>
      <c r="F162" s="4">
        <v>419</v>
      </c>
      <c r="G162" s="4">
        <v>110</v>
      </c>
      <c r="H162" s="4">
        <v>35</v>
      </c>
      <c r="I162" s="4">
        <v>145</v>
      </c>
      <c r="J162" t="s">
        <v>434</v>
      </c>
      <c r="K162">
        <f t="shared" si="73"/>
        <v>105</v>
      </c>
    </row>
    <row r="163" spans="1:20" x14ac:dyDescent="0.25">
      <c r="A163" s="4">
        <f t="shared" si="74"/>
        <v>6</v>
      </c>
      <c r="B163" s="4" t="s">
        <v>70</v>
      </c>
      <c r="C163" s="8" t="s">
        <v>188</v>
      </c>
      <c r="D163" s="4">
        <v>256</v>
      </c>
      <c r="E163" s="4">
        <v>273</v>
      </c>
      <c r="F163" s="4">
        <v>529</v>
      </c>
      <c r="G163" s="4">
        <v>125</v>
      </c>
      <c r="H163" s="4">
        <v>50</v>
      </c>
      <c r="I163" s="4">
        <v>175</v>
      </c>
      <c r="J163" t="s">
        <v>435</v>
      </c>
      <c r="K163">
        <f t="shared" si="73"/>
        <v>131</v>
      </c>
    </row>
    <row r="164" spans="1:20" x14ac:dyDescent="0.25">
      <c r="A164" s="4">
        <f t="shared" si="74"/>
        <v>7</v>
      </c>
      <c r="B164" s="4" t="s">
        <v>18</v>
      </c>
      <c r="C164" s="8" t="s">
        <v>189</v>
      </c>
      <c r="D164" s="4">
        <v>293</v>
      </c>
      <c r="E164" s="4">
        <v>301</v>
      </c>
      <c r="F164" s="4">
        <v>594</v>
      </c>
      <c r="G164" s="4">
        <v>153</v>
      </c>
      <c r="H164" s="4">
        <v>37</v>
      </c>
      <c r="I164" s="4">
        <v>190</v>
      </c>
      <c r="J164" t="s">
        <v>436</v>
      </c>
      <c r="K164">
        <f t="shared" si="73"/>
        <v>517</v>
      </c>
    </row>
    <row r="165" spans="1:20" x14ac:dyDescent="0.25">
      <c r="A165" s="4">
        <f t="shared" si="74"/>
        <v>8</v>
      </c>
      <c r="B165" s="4" t="s">
        <v>22</v>
      </c>
      <c r="C165" s="8" t="s">
        <v>190</v>
      </c>
      <c r="D165" s="4">
        <v>600</v>
      </c>
      <c r="E165" s="4">
        <v>590</v>
      </c>
      <c r="F165" s="4">
        <v>1190</v>
      </c>
      <c r="G165" s="4">
        <v>311</v>
      </c>
      <c r="H165" s="4">
        <v>61</v>
      </c>
      <c r="I165" s="4">
        <v>372</v>
      </c>
      <c r="J165" t="s">
        <v>437</v>
      </c>
      <c r="K165">
        <f t="shared" si="73"/>
        <v>605</v>
      </c>
    </row>
    <row r="166" spans="1:20" x14ac:dyDescent="0.25">
      <c r="A166" s="4">
        <f t="shared" si="74"/>
        <v>9</v>
      </c>
      <c r="B166" s="4" t="s">
        <v>32</v>
      </c>
      <c r="C166" s="8" t="s">
        <v>191</v>
      </c>
      <c r="D166" s="4">
        <v>141</v>
      </c>
      <c r="E166" s="4">
        <v>176</v>
      </c>
      <c r="F166" s="4">
        <v>317</v>
      </c>
      <c r="G166" s="4">
        <v>76</v>
      </c>
      <c r="H166" s="4">
        <v>29</v>
      </c>
      <c r="I166" s="4">
        <v>105</v>
      </c>
      <c r="J166" t="s">
        <v>438</v>
      </c>
      <c r="K166">
        <f t="shared" si="73"/>
        <v>638</v>
      </c>
    </row>
    <row r="167" spans="1:20" x14ac:dyDescent="0.25">
      <c r="A167" s="4">
        <f t="shared" si="74"/>
        <v>10</v>
      </c>
      <c r="B167" s="4" t="s">
        <v>34</v>
      </c>
      <c r="C167" s="8" t="s">
        <v>192</v>
      </c>
      <c r="D167" s="4">
        <v>195</v>
      </c>
      <c r="E167" s="4">
        <v>194</v>
      </c>
      <c r="F167" s="4">
        <v>389</v>
      </c>
      <c r="G167" s="4">
        <v>96</v>
      </c>
      <c r="H167" s="4">
        <v>35</v>
      </c>
      <c r="I167" s="4">
        <v>131</v>
      </c>
      <c r="J167" t="s">
        <v>439</v>
      </c>
      <c r="K167">
        <f t="shared" si="73"/>
        <v>270</v>
      </c>
    </row>
    <row r="168" spans="1:20" x14ac:dyDescent="0.25">
      <c r="A168" s="4">
        <f t="shared" si="74"/>
        <v>11</v>
      </c>
      <c r="B168" s="4" t="s">
        <v>36</v>
      </c>
      <c r="C168" s="8" t="s">
        <v>193</v>
      </c>
      <c r="D168" s="4">
        <v>951</v>
      </c>
      <c r="E168" s="4">
        <v>934</v>
      </c>
      <c r="F168" s="4">
        <v>1885</v>
      </c>
      <c r="G168" s="4">
        <v>474</v>
      </c>
      <c r="H168" s="4">
        <v>131</v>
      </c>
      <c r="I168" s="4">
        <v>605</v>
      </c>
      <c r="J168" t="s">
        <v>440</v>
      </c>
      <c r="K168">
        <f t="shared" si="73"/>
        <v>190</v>
      </c>
    </row>
    <row r="169" spans="1:20" x14ac:dyDescent="0.25">
      <c r="A169" s="4">
        <f t="shared" si="74"/>
        <v>12</v>
      </c>
      <c r="B169" s="4" t="s">
        <v>38</v>
      </c>
      <c r="C169" s="8" t="s">
        <v>194</v>
      </c>
      <c r="D169" s="4">
        <v>820</v>
      </c>
      <c r="E169" s="4">
        <v>778</v>
      </c>
      <c r="F169" s="4">
        <v>1598</v>
      </c>
      <c r="G169" s="4">
        <v>402</v>
      </c>
      <c r="H169" s="4">
        <v>115</v>
      </c>
      <c r="I169" s="4">
        <v>517</v>
      </c>
      <c r="J169" t="s">
        <v>441</v>
      </c>
      <c r="K169">
        <f t="shared" si="73"/>
        <v>179</v>
      </c>
    </row>
    <row r="170" spans="1:20" x14ac:dyDescent="0.25">
      <c r="A170" s="4">
        <f t="shared" si="74"/>
        <v>13</v>
      </c>
      <c r="B170" s="4" t="s">
        <v>40</v>
      </c>
      <c r="C170" s="8" t="s">
        <v>195</v>
      </c>
      <c r="D170" s="4">
        <v>449</v>
      </c>
      <c r="E170" s="4">
        <v>435</v>
      </c>
      <c r="F170" s="4">
        <v>884</v>
      </c>
      <c r="G170" s="4">
        <v>235</v>
      </c>
      <c r="H170" s="4">
        <v>59</v>
      </c>
      <c r="I170" s="4">
        <v>294</v>
      </c>
      <c r="J170" t="s">
        <v>442</v>
      </c>
      <c r="K170">
        <f t="shared" si="73"/>
        <v>270</v>
      </c>
    </row>
    <row r="171" spans="1:20" x14ac:dyDescent="0.25">
      <c r="A171" s="4">
        <f t="shared" si="74"/>
        <v>14</v>
      </c>
      <c r="B171" s="4" t="s">
        <v>42</v>
      </c>
      <c r="C171" s="8" t="s">
        <v>196</v>
      </c>
      <c r="D171" s="4">
        <v>426</v>
      </c>
      <c r="E171" s="4">
        <v>374</v>
      </c>
      <c r="F171" s="4">
        <v>800</v>
      </c>
      <c r="G171" s="4">
        <v>222</v>
      </c>
      <c r="H171" s="4">
        <v>48</v>
      </c>
      <c r="I171" s="4">
        <v>270</v>
      </c>
      <c r="J171" t="s">
        <v>443</v>
      </c>
      <c r="K171">
        <f t="shared" si="73"/>
        <v>382</v>
      </c>
    </row>
    <row r="172" spans="1:20" x14ac:dyDescent="0.25">
      <c r="A172" s="4">
        <f t="shared" si="74"/>
        <v>15</v>
      </c>
      <c r="B172" s="4" t="s">
        <v>166</v>
      </c>
      <c r="C172" s="8" t="s">
        <v>197</v>
      </c>
      <c r="D172" s="4">
        <v>592</v>
      </c>
      <c r="E172" s="4">
        <v>598</v>
      </c>
      <c r="F172" s="4">
        <v>1190</v>
      </c>
      <c r="G172" s="4">
        <v>305</v>
      </c>
      <c r="H172" s="4">
        <v>77</v>
      </c>
      <c r="I172" s="4">
        <v>382</v>
      </c>
      <c r="J172" t="s">
        <v>444</v>
      </c>
      <c r="K172">
        <f t="shared" si="73"/>
        <v>294</v>
      </c>
    </row>
    <row r="173" spans="1:20" x14ac:dyDescent="0.25">
      <c r="A173" s="4">
        <f t="shared" si="74"/>
        <v>16</v>
      </c>
      <c r="B173" s="4" t="s">
        <v>58</v>
      </c>
      <c r="C173" s="8" t="s">
        <v>198</v>
      </c>
      <c r="D173" s="4">
        <v>197</v>
      </c>
      <c r="E173" s="4">
        <v>183</v>
      </c>
      <c r="F173" s="4">
        <v>380</v>
      </c>
      <c r="G173" s="4">
        <v>98</v>
      </c>
      <c r="H173" s="4">
        <v>12</v>
      </c>
      <c r="I173" s="4">
        <v>110</v>
      </c>
      <c r="J173" t="s">
        <v>445</v>
      </c>
      <c r="K173">
        <f t="shared" si="73"/>
        <v>110</v>
      </c>
    </row>
    <row r="174" spans="1:20" s="2" customFormat="1" ht="15.75" x14ac:dyDescent="0.25">
      <c r="A174" s="5"/>
      <c r="B174" s="5" t="s">
        <v>199</v>
      </c>
      <c r="C174" s="5" t="s">
        <v>200</v>
      </c>
      <c r="D174" s="5">
        <f>SUM(D175:D187)</f>
        <v>8132</v>
      </c>
      <c r="E174" s="5">
        <f t="shared" ref="E174:F174" si="75">SUM(E175:E187)</f>
        <v>7781</v>
      </c>
      <c r="F174" s="5">
        <f t="shared" si="75"/>
        <v>15913</v>
      </c>
      <c r="G174" s="10">
        <f>SUM(G175:G187)</f>
        <v>3680</v>
      </c>
      <c r="H174" s="10">
        <f t="shared" ref="H174:I174" si="76">SUM(H175:H187)</f>
        <v>1040</v>
      </c>
      <c r="I174" s="10">
        <f t="shared" si="76"/>
        <v>4720</v>
      </c>
      <c r="J174" s="29"/>
      <c r="K174" s="29"/>
      <c r="M174" s="20"/>
      <c r="N174" s="23"/>
      <c r="O174" s="23"/>
      <c r="P174" s="19"/>
      <c r="Q174" s="19"/>
      <c r="R174" s="19"/>
      <c r="S174" s="16"/>
      <c r="T174" s="16"/>
    </row>
    <row r="175" spans="1:20" x14ac:dyDescent="0.25">
      <c r="A175" s="4">
        <v>1</v>
      </c>
      <c r="B175" s="4" t="s">
        <v>185</v>
      </c>
      <c r="C175" t="s">
        <v>454</v>
      </c>
      <c r="D175" s="4">
        <v>270</v>
      </c>
      <c r="E175" s="4">
        <v>281</v>
      </c>
      <c r="F175" s="4">
        <v>551</v>
      </c>
      <c r="G175" s="4">
        <v>136</v>
      </c>
      <c r="H175" s="4">
        <v>40</v>
      </c>
      <c r="I175" s="4">
        <v>176</v>
      </c>
      <c r="J175" t="s">
        <v>446</v>
      </c>
      <c r="K175">
        <f>VLOOKUP(J175,$C$175:$I$187,7,FALSE)</f>
        <v>594</v>
      </c>
    </row>
    <row r="176" spans="1:20" x14ac:dyDescent="0.25">
      <c r="A176" s="4">
        <f>A175+1</f>
        <v>2</v>
      </c>
      <c r="B176" s="4" t="s">
        <v>186</v>
      </c>
      <c r="C176" t="s">
        <v>453</v>
      </c>
      <c r="D176" s="4">
        <v>394</v>
      </c>
      <c r="E176" s="4">
        <v>357</v>
      </c>
      <c r="F176" s="4">
        <v>751</v>
      </c>
      <c r="G176" s="4">
        <v>176</v>
      </c>
      <c r="H176" s="4">
        <v>71</v>
      </c>
      <c r="I176" s="4">
        <v>247</v>
      </c>
      <c r="J176" t="s">
        <v>447</v>
      </c>
      <c r="K176">
        <f t="shared" ref="K176:K187" si="77">VLOOKUP(J176,$C$175:$I$187,7,FALSE)</f>
        <v>229</v>
      </c>
    </row>
    <row r="177" spans="1:20" x14ac:dyDescent="0.25">
      <c r="A177" s="4">
        <f t="shared" ref="A177:A187" si="78">A176+1</f>
        <v>3</v>
      </c>
      <c r="B177" s="4" t="s">
        <v>66</v>
      </c>
      <c r="C177" s="9" t="s">
        <v>201</v>
      </c>
      <c r="D177" s="4">
        <v>696</v>
      </c>
      <c r="E177" s="4">
        <v>666</v>
      </c>
      <c r="F177" s="4">
        <v>1362</v>
      </c>
      <c r="G177" s="4">
        <v>335</v>
      </c>
      <c r="H177" s="4">
        <v>56</v>
      </c>
      <c r="I177" s="4">
        <v>391</v>
      </c>
      <c r="J177" t="s">
        <v>448</v>
      </c>
      <c r="K177">
        <f t="shared" si="77"/>
        <v>489</v>
      </c>
    </row>
    <row r="178" spans="1:20" x14ac:dyDescent="0.25">
      <c r="A178" s="4">
        <f t="shared" si="78"/>
        <v>4</v>
      </c>
      <c r="B178" s="4" t="s">
        <v>14</v>
      </c>
      <c r="C178" s="9" t="s">
        <v>202</v>
      </c>
      <c r="D178" s="4">
        <v>966</v>
      </c>
      <c r="E178" s="4">
        <v>933</v>
      </c>
      <c r="F178" s="4">
        <v>1899</v>
      </c>
      <c r="G178" s="4">
        <v>429</v>
      </c>
      <c r="H178" s="4">
        <v>165</v>
      </c>
      <c r="I178" s="4">
        <v>594</v>
      </c>
      <c r="J178" t="s">
        <v>449</v>
      </c>
      <c r="K178">
        <f t="shared" si="77"/>
        <v>329</v>
      </c>
    </row>
    <row r="179" spans="1:20" x14ac:dyDescent="0.25">
      <c r="A179" s="4">
        <f t="shared" si="78"/>
        <v>5</v>
      </c>
      <c r="B179" s="4" t="s">
        <v>16</v>
      </c>
      <c r="C179" s="8" t="s">
        <v>203</v>
      </c>
      <c r="D179" s="4">
        <v>685</v>
      </c>
      <c r="E179" s="4">
        <v>659</v>
      </c>
      <c r="F179" s="4">
        <v>1344</v>
      </c>
      <c r="G179" s="4">
        <v>348</v>
      </c>
      <c r="H179" s="4">
        <v>90</v>
      </c>
      <c r="I179" s="4">
        <v>438</v>
      </c>
      <c r="J179" t="s">
        <v>450</v>
      </c>
      <c r="K179">
        <f t="shared" si="77"/>
        <v>162</v>
      </c>
    </row>
    <row r="180" spans="1:20" x14ac:dyDescent="0.25">
      <c r="A180" s="4">
        <f t="shared" si="78"/>
        <v>6</v>
      </c>
      <c r="B180" s="4" t="s">
        <v>70</v>
      </c>
      <c r="C180" s="8" t="s">
        <v>204</v>
      </c>
      <c r="D180" s="4">
        <v>391</v>
      </c>
      <c r="E180" s="4">
        <v>373</v>
      </c>
      <c r="F180" s="4">
        <v>764</v>
      </c>
      <c r="G180" s="4">
        <v>179</v>
      </c>
      <c r="H180" s="4">
        <v>50</v>
      </c>
      <c r="I180" s="4">
        <v>229</v>
      </c>
      <c r="J180" t="s">
        <v>451</v>
      </c>
      <c r="K180">
        <f t="shared" si="77"/>
        <v>621</v>
      </c>
    </row>
    <row r="181" spans="1:20" x14ac:dyDescent="0.25">
      <c r="A181" s="4">
        <f t="shared" si="78"/>
        <v>7</v>
      </c>
      <c r="B181" s="4" t="s">
        <v>18</v>
      </c>
      <c r="C181" s="8" t="s">
        <v>205</v>
      </c>
      <c r="D181" s="4">
        <v>608</v>
      </c>
      <c r="E181" s="4">
        <v>580</v>
      </c>
      <c r="F181" s="4">
        <v>1188</v>
      </c>
      <c r="G181" s="4">
        <v>264</v>
      </c>
      <c r="H181" s="4">
        <v>84</v>
      </c>
      <c r="I181" s="4">
        <v>348</v>
      </c>
      <c r="J181" t="s">
        <v>452</v>
      </c>
      <c r="K181">
        <f t="shared" si="77"/>
        <v>348</v>
      </c>
    </row>
    <row r="182" spans="1:20" x14ac:dyDescent="0.25">
      <c r="A182" s="4">
        <f t="shared" si="78"/>
        <v>8</v>
      </c>
      <c r="B182" s="4" t="s">
        <v>20</v>
      </c>
      <c r="C182" s="8" t="s">
        <v>206</v>
      </c>
      <c r="D182" s="4">
        <v>876</v>
      </c>
      <c r="E182" s="4">
        <v>824</v>
      </c>
      <c r="F182" s="4">
        <v>1700</v>
      </c>
      <c r="G182" s="4">
        <v>359</v>
      </c>
      <c r="H182" s="4">
        <v>130</v>
      </c>
      <c r="I182" s="4">
        <v>489</v>
      </c>
      <c r="J182" t="s">
        <v>453</v>
      </c>
      <c r="K182">
        <f t="shared" si="77"/>
        <v>247</v>
      </c>
    </row>
    <row r="183" spans="1:20" x14ac:dyDescent="0.25">
      <c r="A183" s="4">
        <f t="shared" si="78"/>
        <v>9</v>
      </c>
      <c r="B183" s="4" t="s">
        <v>22</v>
      </c>
      <c r="C183" s="8" t="s">
        <v>207</v>
      </c>
      <c r="D183" s="4">
        <v>572</v>
      </c>
      <c r="E183" s="4">
        <v>589</v>
      </c>
      <c r="F183" s="4">
        <v>1161</v>
      </c>
      <c r="G183" s="4">
        <v>262</v>
      </c>
      <c r="H183" s="4">
        <v>67</v>
      </c>
      <c r="I183" s="4">
        <v>329</v>
      </c>
      <c r="J183" t="s">
        <v>454</v>
      </c>
      <c r="K183">
        <f t="shared" si="77"/>
        <v>176</v>
      </c>
    </row>
    <row r="184" spans="1:20" x14ac:dyDescent="0.25">
      <c r="A184" s="4">
        <f t="shared" si="78"/>
        <v>10</v>
      </c>
      <c r="B184" s="4" t="s">
        <v>24</v>
      </c>
      <c r="C184" s="8" t="s">
        <v>208</v>
      </c>
      <c r="D184" s="4">
        <v>1157</v>
      </c>
      <c r="E184" s="4">
        <v>1090</v>
      </c>
      <c r="F184" s="4">
        <v>2247</v>
      </c>
      <c r="G184" s="4">
        <v>532</v>
      </c>
      <c r="H184" s="4">
        <v>89</v>
      </c>
      <c r="I184" s="4">
        <v>621</v>
      </c>
      <c r="J184" t="s">
        <v>455</v>
      </c>
      <c r="K184">
        <f t="shared" si="77"/>
        <v>438</v>
      </c>
    </row>
    <row r="185" spans="1:20" x14ac:dyDescent="0.25">
      <c r="A185" s="4">
        <f t="shared" si="78"/>
        <v>11</v>
      </c>
      <c r="B185" s="4" t="s">
        <v>26</v>
      </c>
      <c r="C185" s="8" t="s">
        <v>209</v>
      </c>
      <c r="D185" s="4">
        <v>308</v>
      </c>
      <c r="E185" s="4">
        <v>290</v>
      </c>
      <c r="F185" s="4">
        <v>598</v>
      </c>
      <c r="G185" s="4">
        <v>130</v>
      </c>
      <c r="H185" s="4">
        <v>32</v>
      </c>
      <c r="I185" s="4">
        <v>162</v>
      </c>
      <c r="J185" t="s">
        <v>456</v>
      </c>
      <c r="K185">
        <f t="shared" si="77"/>
        <v>391</v>
      </c>
    </row>
    <row r="186" spans="1:20" x14ac:dyDescent="0.25">
      <c r="A186" s="4">
        <f t="shared" si="78"/>
        <v>12</v>
      </c>
      <c r="B186" s="4" t="s">
        <v>77</v>
      </c>
      <c r="C186" t="s">
        <v>457</v>
      </c>
      <c r="D186" s="4">
        <v>613</v>
      </c>
      <c r="E186" s="4">
        <v>539</v>
      </c>
      <c r="F186" s="4">
        <v>1152</v>
      </c>
      <c r="G186" s="4">
        <v>238</v>
      </c>
      <c r="H186" s="4">
        <v>90</v>
      </c>
      <c r="I186" s="4">
        <v>328</v>
      </c>
      <c r="J186" t="s">
        <v>457</v>
      </c>
      <c r="K186">
        <f t="shared" si="77"/>
        <v>328</v>
      </c>
    </row>
    <row r="187" spans="1:20" x14ac:dyDescent="0.25">
      <c r="A187" s="4">
        <f t="shared" si="78"/>
        <v>13</v>
      </c>
      <c r="B187" s="4" t="s">
        <v>28</v>
      </c>
      <c r="C187" s="8" t="s">
        <v>210</v>
      </c>
      <c r="D187" s="4">
        <v>596</v>
      </c>
      <c r="E187" s="4">
        <v>600</v>
      </c>
      <c r="F187" s="4">
        <v>1196</v>
      </c>
      <c r="G187" s="4">
        <v>292</v>
      </c>
      <c r="H187" s="4">
        <v>76</v>
      </c>
      <c r="I187" s="4">
        <v>368</v>
      </c>
      <c r="J187" t="s">
        <v>458</v>
      </c>
      <c r="K187">
        <f t="shared" si="77"/>
        <v>368</v>
      </c>
    </row>
    <row r="188" spans="1:20" s="2" customFormat="1" ht="15.75" x14ac:dyDescent="0.25">
      <c r="A188" s="5"/>
      <c r="B188" s="5" t="s">
        <v>211</v>
      </c>
      <c r="C188" s="5" t="s">
        <v>212</v>
      </c>
      <c r="D188" s="5">
        <f>SUM(D189:D204)</f>
        <v>8676</v>
      </c>
      <c r="E188" s="5">
        <f t="shared" ref="E188:F188" si="79">SUM(E189:E204)</f>
        <v>8730</v>
      </c>
      <c r="F188" s="5">
        <f t="shared" si="79"/>
        <v>17406</v>
      </c>
      <c r="G188" s="10">
        <f>SUM(G189:G204)</f>
        <v>4418</v>
      </c>
      <c r="H188" s="10">
        <f t="shared" ref="H188:I188" si="80">SUM(H189:H204)</f>
        <v>1054</v>
      </c>
      <c r="I188" s="10">
        <f t="shared" si="80"/>
        <v>5472</v>
      </c>
      <c r="J188" s="29"/>
      <c r="K188" s="29"/>
      <c r="M188" s="20"/>
      <c r="N188" s="23"/>
      <c r="O188" s="23"/>
      <c r="P188" s="19"/>
      <c r="Q188" s="19"/>
      <c r="R188" s="19"/>
      <c r="S188" s="16"/>
      <c r="T188" s="16"/>
    </row>
    <row r="189" spans="1:20" x14ac:dyDescent="0.25">
      <c r="A189" s="4">
        <v>1</v>
      </c>
      <c r="B189" s="4" t="s">
        <v>185</v>
      </c>
      <c r="C189" t="s">
        <v>472</v>
      </c>
      <c r="D189" s="4">
        <v>716</v>
      </c>
      <c r="E189" s="4">
        <v>728</v>
      </c>
      <c r="F189" s="4">
        <v>1444</v>
      </c>
      <c r="G189" s="4">
        <v>368</v>
      </c>
      <c r="H189" s="4">
        <v>84</v>
      </c>
      <c r="I189" s="4">
        <v>452</v>
      </c>
      <c r="J189" t="s">
        <v>459</v>
      </c>
      <c r="K189">
        <f>VLOOKUP(J189,$C$189:$I$204,7,FALSE)</f>
        <v>134</v>
      </c>
    </row>
    <row r="190" spans="1:20" x14ac:dyDescent="0.25">
      <c r="A190" s="4">
        <f>A189+1</f>
        <v>2</v>
      </c>
      <c r="B190" s="4" t="s">
        <v>66</v>
      </c>
      <c r="C190" s="9" t="s">
        <v>213</v>
      </c>
      <c r="D190" s="4">
        <v>1792</v>
      </c>
      <c r="E190" s="4">
        <v>1685</v>
      </c>
      <c r="F190" s="4">
        <v>3477</v>
      </c>
      <c r="G190" s="4">
        <v>902</v>
      </c>
      <c r="H190" s="4">
        <v>137</v>
      </c>
      <c r="I190" s="4">
        <v>1039</v>
      </c>
      <c r="J190" t="s">
        <v>460</v>
      </c>
      <c r="K190">
        <f t="shared" ref="K190:K204" si="81">VLOOKUP(J190,$C$189:$I$204,7,FALSE)</f>
        <v>387</v>
      </c>
    </row>
    <row r="191" spans="1:20" x14ac:dyDescent="0.25">
      <c r="A191" s="4">
        <f t="shared" ref="A191:A204" si="82">A190+1</f>
        <v>3</v>
      </c>
      <c r="B191" s="4" t="s">
        <v>14</v>
      </c>
      <c r="C191" s="9" t="s">
        <v>214</v>
      </c>
      <c r="D191" s="4">
        <v>640</v>
      </c>
      <c r="E191" s="4">
        <v>611</v>
      </c>
      <c r="F191" s="4">
        <v>1251</v>
      </c>
      <c r="G191" s="4">
        <v>324</v>
      </c>
      <c r="H191" s="4">
        <v>63</v>
      </c>
      <c r="I191" s="4">
        <v>387</v>
      </c>
      <c r="J191" t="s">
        <v>461</v>
      </c>
      <c r="K191">
        <f t="shared" si="81"/>
        <v>1039</v>
      </c>
    </row>
    <row r="192" spans="1:20" x14ac:dyDescent="0.25">
      <c r="A192" s="4">
        <f t="shared" si="82"/>
        <v>4</v>
      </c>
      <c r="B192" s="4" t="s">
        <v>16</v>
      </c>
      <c r="C192" s="9" t="s">
        <v>215</v>
      </c>
      <c r="D192" s="4">
        <v>353</v>
      </c>
      <c r="E192" s="4">
        <v>362</v>
      </c>
      <c r="F192" s="4">
        <v>715</v>
      </c>
      <c r="G192" s="4">
        <v>185</v>
      </c>
      <c r="H192" s="4">
        <v>36</v>
      </c>
      <c r="I192" s="4">
        <v>221</v>
      </c>
      <c r="J192" t="s">
        <v>462</v>
      </c>
      <c r="K192">
        <f t="shared" si="81"/>
        <v>221</v>
      </c>
    </row>
    <row r="193" spans="1:20" x14ac:dyDescent="0.25">
      <c r="A193" s="4">
        <f t="shared" si="82"/>
        <v>5</v>
      </c>
      <c r="B193" s="4" t="s">
        <v>70</v>
      </c>
      <c r="C193" s="8" t="s">
        <v>216</v>
      </c>
      <c r="D193" s="4">
        <v>216</v>
      </c>
      <c r="E193" s="4">
        <v>237</v>
      </c>
      <c r="F193" s="4">
        <v>453</v>
      </c>
      <c r="G193" s="4">
        <v>114</v>
      </c>
      <c r="H193" s="4">
        <v>25</v>
      </c>
      <c r="I193" s="4">
        <v>139</v>
      </c>
      <c r="J193" t="s">
        <v>463</v>
      </c>
      <c r="K193">
        <f t="shared" si="81"/>
        <v>225</v>
      </c>
    </row>
    <row r="194" spans="1:20" x14ac:dyDescent="0.25">
      <c r="A194" s="4">
        <f t="shared" si="82"/>
        <v>6</v>
      </c>
      <c r="B194" s="4" t="s">
        <v>18</v>
      </c>
      <c r="C194" s="8" t="s">
        <v>217</v>
      </c>
      <c r="D194" s="4">
        <v>374</v>
      </c>
      <c r="E194" s="4">
        <v>371</v>
      </c>
      <c r="F194" s="4">
        <v>745</v>
      </c>
      <c r="G194" s="4">
        <v>191</v>
      </c>
      <c r="H194" s="4">
        <v>34</v>
      </c>
      <c r="I194" s="4">
        <v>225</v>
      </c>
      <c r="J194" t="s">
        <v>464</v>
      </c>
      <c r="K194">
        <f t="shared" si="81"/>
        <v>139</v>
      </c>
    </row>
    <row r="195" spans="1:20" x14ac:dyDescent="0.25">
      <c r="A195" s="4">
        <f t="shared" si="82"/>
        <v>7</v>
      </c>
      <c r="B195" s="4" t="s">
        <v>20</v>
      </c>
      <c r="C195" t="s">
        <v>333</v>
      </c>
      <c r="D195" s="4">
        <v>230</v>
      </c>
      <c r="E195" s="4">
        <v>219</v>
      </c>
      <c r="F195" s="4">
        <v>449</v>
      </c>
      <c r="G195" s="4">
        <v>118</v>
      </c>
      <c r="H195" s="4">
        <v>40</v>
      </c>
      <c r="I195" s="4">
        <v>158</v>
      </c>
      <c r="J195" t="s">
        <v>333</v>
      </c>
      <c r="K195">
        <f t="shared" si="81"/>
        <v>158</v>
      </c>
    </row>
    <row r="196" spans="1:20" x14ac:dyDescent="0.25">
      <c r="A196" s="4">
        <f t="shared" si="82"/>
        <v>8</v>
      </c>
      <c r="B196" s="4" t="s">
        <v>22</v>
      </c>
      <c r="C196" s="9" t="s">
        <v>218</v>
      </c>
      <c r="D196" s="4">
        <v>533</v>
      </c>
      <c r="E196" s="4">
        <v>542</v>
      </c>
      <c r="F196" s="4">
        <v>1075</v>
      </c>
      <c r="G196" s="4">
        <v>268</v>
      </c>
      <c r="H196" s="4">
        <v>71</v>
      </c>
      <c r="I196" s="4">
        <v>339</v>
      </c>
      <c r="J196" t="s">
        <v>465</v>
      </c>
      <c r="K196">
        <f t="shared" si="81"/>
        <v>448</v>
      </c>
    </row>
    <row r="197" spans="1:20" x14ac:dyDescent="0.25">
      <c r="A197" s="4">
        <f t="shared" si="82"/>
        <v>9</v>
      </c>
      <c r="B197" s="4" t="s">
        <v>24</v>
      </c>
      <c r="C197" s="8" t="s">
        <v>219</v>
      </c>
      <c r="D197" s="4">
        <v>328</v>
      </c>
      <c r="E197" s="4">
        <v>324</v>
      </c>
      <c r="F197" s="4">
        <v>652</v>
      </c>
      <c r="G197" s="4">
        <v>154</v>
      </c>
      <c r="H197" s="4">
        <v>54</v>
      </c>
      <c r="I197" s="4">
        <v>208</v>
      </c>
      <c r="J197" t="s">
        <v>466</v>
      </c>
      <c r="K197">
        <f t="shared" si="81"/>
        <v>553</v>
      </c>
    </row>
    <row r="198" spans="1:20" x14ac:dyDescent="0.25">
      <c r="A198" s="4">
        <f t="shared" si="82"/>
        <v>10</v>
      </c>
      <c r="B198" s="4" t="s">
        <v>26</v>
      </c>
      <c r="C198" s="9" t="s">
        <v>220</v>
      </c>
      <c r="D198" s="4">
        <v>260</v>
      </c>
      <c r="E198" s="4">
        <v>277</v>
      </c>
      <c r="F198" s="4">
        <v>537</v>
      </c>
      <c r="G198" s="4">
        <v>130</v>
      </c>
      <c r="H198" s="4">
        <v>24</v>
      </c>
      <c r="I198" s="4">
        <v>154</v>
      </c>
      <c r="J198" t="s">
        <v>467</v>
      </c>
      <c r="K198">
        <f t="shared" si="81"/>
        <v>573</v>
      </c>
    </row>
    <row r="199" spans="1:20" x14ac:dyDescent="0.25">
      <c r="A199" s="4">
        <f t="shared" si="82"/>
        <v>11</v>
      </c>
      <c r="B199" s="4" t="s">
        <v>77</v>
      </c>
      <c r="C199" s="9" t="s">
        <v>221</v>
      </c>
      <c r="D199" s="4">
        <v>666</v>
      </c>
      <c r="E199" s="4">
        <v>694</v>
      </c>
      <c r="F199" s="4">
        <v>1360</v>
      </c>
      <c r="G199" s="4">
        <v>345</v>
      </c>
      <c r="H199" s="4">
        <v>103</v>
      </c>
      <c r="I199" s="4">
        <v>448</v>
      </c>
      <c r="J199" t="s">
        <v>468</v>
      </c>
      <c r="K199">
        <f t="shared" si="81"/>
        <v>215</v>
      </c>
    </row>
    <row r="200" spans="1:20" x14ac:dyDescent="0.25">
      <c r="A200" s="4">
        <f t="shared" si="82"/>
        <v>12</v>
      </c>
      <c r="B200" s="4" t="s">
        <v>28</v>
      </c>
      <c r="C200" s="9" t="s">
        <v>222</v>
      </c>
      <c r="D200" s="4">
        <v>794</v>
      </c>
      <c r="E200" s="4">
        <v>850</v>
      </c>
      <c r="F200" s="4">
        <v>1644</v>
      </c>
      <c r="G200" s="4">
        <v>401</v>
      </c>
      <c r="H200" s="4">
        <v>152</v>
      </c>
      <c r="I200" s="4">
        <v>553</v>
      </c>
      <c r="J200" t="s">
        <v>469</v>
      </c>
      <c r="K200">
        <f t="shared" si="81"/>
        <v>208</v>
      </c>
    </row>
    <row r="201" spans="1:20" x14ac:dyDescent="0.25">
      <c r="A201" s="4">
        <f t="shared" si="82"/>
        <v>13</v>
      </c>
      <c r="B201" s="4" t="s">
        <v>30</v>
      </c>
      <c r="C201" s="8" t="s">
        <v>223</v>
      </c>
      <c r="D201" s="4">
        <v>878</v>
      </c>
      <c r="E201" s="4">
        <v>927</v>
      </c>
      <c r="F201" s="4">
        <v>1805</v>
      </c>
      <c r="G201" s="4">
        <v>451</v>
      </c>
      <c r="H201" s="4">
        <v>122</v>
      </c>
      <c r="I201" s="4">
        <v>573</v>
      </c>
      <c r="J201" t="s">
        <v>470</v>
      </c>
      <c r="K201">
        <f t="shared" si="81"/>
        <v>154</v>
      </c>
    </row>
    <row r="202" spans="1:20" x14ac:dyDescent="0.25">
      <c r="A202" s="4">
        <f t="shared" si="82"/>
        <v>14</v>
      </c>
      <c r="B202" s="4" t="s">
        <v>32</v>
      </c>
      <c r="C202" s="8" t="s">
        <v>224</v>
      </c>
      <c r="D202" s="4">
        <v>324</v>
      </c>
      <c r="E202" s="4">
        <v>316</v>
      </c>
      <c r="F202" s="4">
        <v>640</v>
      </c>
      <c r="G202" s="4">
        <v>163</v>
      </c>
      <c r="H202" s="4">
        <v>52</v>
      </c>
      <c r="I202" s="4">
        <v>215</v>
      </c>
      <c r="J202" t="s">
        <v>471</v>
      </c>
      <c r="K202">
        <f t="shared" si="81"/>
        <v>339</v>
      </c>
    </row>
    <row r="203" spans="1:20" x14ac:dyDescent="0.25">
      <c r="A203" s="4">
        <f t="shared" si="82"/>
        <v>15</v>
      </c>
      <c r="B203" s="4" t="s">
        <v>34</v>
      </c>
      <c r="C203" s="9" t="s">
        <v>225</v>
      </c>
      <c r="D203" s="4">
        <v>367</v>
      </c>
      <c r="E203" s="4">
        <v>379</v>
      </c>
      <c r="F203" s="4">
        <v>746</v>
      </c>
      <c r="G203" s="4">
        <v>197</v>
      </c>
      <c r="H203" s="4">
        <v>30</v>
      </c>
      <c r="I203" s="4">
        <v>227</v>
      </c>
      <c r="J203" t="s">
        <v>472</v>
      </c>
      <c r="K203">
        <f t="shared" si="81"/>
        <v>452</v>
      </c>
    </row>
    <row r="204" spans="1:20" x14ac:dyDescent="0.25">
      <c r="A204" s="4">
        <f t="shared" si="82"/>
        <v>16</v>
      </c>
      <c r="B204" s="4" t="s">
        <v>44</v>
      </c>
      <c r="C204" s="8" t="s">
        <v>226</v>
      </c>
      <c r="D204" s="4">
        <v>205</v>
      </c>
      <c r="E204" s="4">
        <v>208</v>
      </c>
      <c r="F204" s="4">
        <v>413</v>
      </c>
      <c r="G204" s="4">
        <v>107</v>
      </c>
      <c r="H204" s="4">
        <v>27</v>
      </c>
      <c r="I204" s="4">
        <v>134</v>
      </c>
      <c r="J204" t="s">
        <v>473</v>
      </c>
      <c r="K204">
        <f t="shared" si="81"/>
        <v>227</v>
      </c>
    </row>
    <row r="205" spans="1:20" s="2" customFormat="1" ht="15.75" x14ac:dyDescent="0.25">
      <c r="A205" s="5"/>
      <c r="B205" s="5" t="s">
        <v>227</v>
      </c>
      <c r="C205" s="5" t="s">
        <v>228</v>
      </c>
      <c r="D205" s="5">
        <f>SUM(D206:D219)</f>
        <v>7147</v>
      </c>
      <c r="E205" s="5">
        <f t="shared" ref="E205:F205" si="83">SUM(E206:E219)</f>
        <v>6829</v>
      </c>
      <c r="F205" s="5">
        <f t="shared" si="83"/>
        <v>13976</v>
      </c>
      <c r="G205" s="10">
        <f>SUM(G206:G219)</f>
        <v>3464</v>
      </c>
      <c r="H205" s="10">
        <f t="shared" ref="H205:I205" si="84">SUM(H206:H219)</f>
        <v>866</v>
      </c>
      <c r="I205" s="10">
        <f t="shared" si="84"/>
        <v>4330</v>
      </c>
      <c r="J205" s="29"/>
      <c r="K205" s="29"/>
      <c r="M205" s="20">
        <f>SUM(M206:M219)</f>
        <v>7147</v>
      </c>
      <c r="N205" s="20">
        <f>SUM(N206:N219)</f>
        <v>6829</v>
      </c>
      <c r="O205" s="23">
        <f>SUM(M205:N205)</f>
        <v>13976</v>
      </c>
      <c r="P205" s="19">
        <f>SUM(P206:P219)</f>
        <v>187.24</v>
      </c>
      <c r="Q205" s="19">
        <f t="shared" ref="Q205:Q232" si="85">O205/P205</f>
        <v>74.642170476393929</v>
      </c>
      <c r="R205" s="18">
        <f t="shared" ref="R205:R232" si="86">M205/N205*100</f>
        <v>104.65661150973789</v>
      </c>
      <c r="S205" s="16">
        <f t="shared" ref="S205:S219" si="87">O205/$O$205</f>
        <v>1</v>
      </c>
      <c r="T205" s="16">
        <f>P205/$P$205</f>
        <v>1</v>
      </c>
    </row>
    <row r="206" spans="1:20" ht="15.75" x14ac:dyDescent="0.25">
      <c r="A206" s="4">
        <v>1</v>
      </c>
      <c r="B206" s="4" t="s">
        <v>62</v>
      </c>
      <c r="C206" s="8" t="s">
        <v>229</v>
      </c>
      <c r="D206" s="4">
        <v>750</v>
      </c>
      <c r="E206" s="4">
        <v>626</v>
      </c>
      <c r="F206" s="4">
        <v>1376</v>
      </c>
      <c r="G206" s="4">
        <v>336</v>
      </c>
      <c r="H206" s="4">
        <v>69</v>
      </c>
      <c r="I206" s="4">
        <v>405</v>
      </c>
      <c r="J206" t="s">
        <v>474</v>
      </c>
      <c r="K206">
        <f>VLOOKUP(J206,$C$206:$I$219,7,FALSE)</f>
        <v>241</v>
      </c>
      <c r="L206" s="24" t="s">
        <v>231</v>
      </c>
      <c r="M206" s="20">
        <f t="shared" ref="M206:M219" si="88">VLOOKUP($L206,$C$206:$I$219,2,FALSE)</f>
        <v>379</v>
      </c>
      <c r="N206" s="20">
        <f t="shared" ref="N206:N219" si="89">VLOOKUP($L206,$C$206:$I$219,3,FALSE)</f>
        <v>357</v>
      </c>
      <c r="O206" s="20">
        <f>SUM(M206:N206)</f>
        <v>736</v>
      </c>
      <c r="P206" s="17">
        <v>13.15</v>
      </c>
      <c r="Q206" s="19">
        <f t="shared" si="85"/>
        <v>55.969581749049425</v>
      </c>
      <c r="R206" s="18">
        <f t="shared" si="86"/>
        <v>106.1624649859944</v>
      </c>
      <c r="S206" s="16">
        <f t="shared" si="87"/>
        <v>5.2661705781339441E-2</v>
      </c>
      <c r="T206" s="16">
        <f t="shared" ref="T206:T219" si="90">P206/$P$205</f>
        <v>7.0230719931638541E-2</v>
      </c>
    </row>
    <row r="207" spans="1:20" ht="15.75" x14ac:dyDescent="0.25">
      <c r="A207" s="4">
        <f>A206+1</f>
        <v>2</v>
      </c>
      <c r="B207" s="4" t="s">
        <v>64</v>
      </c>
      <c r="C207" s="8" t="s">
        <v>230</v>
      </c>
      <c r="D207" s="4">
        <v>802</v>
      </c>
      <c r="E207" s="4">
        <v>772</v>
      </c>
      <c r="F207" s="4">
        <v>1574</v>
      </c>
      <c r="G207" s="4">
        <v>366</v>
      </c>
      <c r="H207" s="4">
        <v>90</v>
      </c>
      <c r="I207" s="4">
        <v>456</v>
      </c>
      <c r="J207" t="s">
        <v>475</v>
      </c>
      <c r="K207">
        <f t="shared" ref="K207:K219" si="91">VLOOKUP(J207,$C$206:$I$219,7,FALSE)</f>
        <v>235</v>
      </c>
      <c r="L207" s="24" t="s">
        <v>234</v>
      </c>
      <c r="M207" s="20">
        <f t="shared" si="88"/>
        <v>384</v>
      </c>
      <c r="N207" s="20">
        <f t="shared" si="89"/>
        <v>369</v>
      </c>
      <c r="O207" s="20">
        <f t="shared" ref="O207:O219" si="92">SUM(M207:N207)</f>
        <v>753</v>
      </c>
      <c r="P207" s="17">
        <v>12.7</v>
      </c>
      <c r="Q207" s="19">
        <f t="shared" si="85"/>
        <v>59.29133858267717</v>
      </c>
      <c r="R207" s="18">
        <f t="shared" si="86"/>
        <v>104.06504065040652</v>
      </c>
      <c r="S207" s="16">
        <f t="shared" si="87"/>
        <v>5.3878076702919289E-2</v>
      </c>
      <c r="T207" s="16">
        <f t="shared" si="90"/>
        <v>6.7827387310403747E-2</v>
      </c>
    </row>
    <row r="208" spans="1:20" ht="15.75" x14ac:dyDescent="0.25">
      <c r="A208" s="4">
        <f t="shared" ref="A208:A219" si="93">A207+1</f>
        <v>3</v>
      </c>
      <c r="B208" s="4" t="s">
        <v>66</v>
      </c>
      <c r="C208" s="8" t="s">
        <v>231</v>
      </c>
      <c r="D208" s="4">
        <v>379</v>
      </c>
      <c r="E208" s="4">
        <v>357</v>
      </c>
      <c r="F208" s="4">
        <v>736</v>
      </c>
      <c r="G208" s="4">
        <v>196</v>
      </c>
      <c r="H208" s="4">
        <v>45</v>
      </c>
      <c r="I208" s="4">
        <v>241</v>
      </c>
      <c r="J208" t="s">
        <v>476</v>
      </c>
      <c r="K208">
        <f t="shared" si="91"/>
        <v>456</v>
      </c>
      <c r="L208" s="24" t="s">
        <v>230</v>
      </c>
      <c r="M208" s="20">
        <f t="shared" si="88"/>
        <v>802</v>
      </c>
      <c r="N208" s="20">
        <f t="shared" si="89"/>
        <v>772</v>
      </c>
      <c r="O208" s="20">
        <f t="shared" si="92"/>
        <v>1574</v>
      </c>
      <c r="P208" s="17">
        <v>13.3</v>
      </c>
      <c r="Q208" s="19">
        <f t="shared" si="85"/>
        <v>118.34586466165413</v>
      </c>
      <c r="R208" s="18">
        <f t="shared" si="86"/>
        <v>103.88601036269429</v>
      </c>
      <c r="S208" s="16">
        <f t="shared" si="87"/>
        <v>0.11262163709215799</v>
      </c>
      <c r="T208" s="16">
        <f t="shared" si="90"/>
        <v>7.1031830805383459E-2</v>
      </c>
    </row>
    <row r="209" spans="1:20" ht="15.75" x14ac:dyDescent="0.25">
      <c r="A209" s="4">
        <f t="shared" si="93"/>
        <v>4</v>
      </c>
      <c r="B209" s="4" t="s">
        <v>14</v>
      </c>
      <c r="C209" s="8" t="s">
        <v>232</v>
      </c>
      <c r="D209" s="4">
        <v>279</v>
      </c>
      <c r="E209" s="4">
        <v>295</v>
      </c>
      <c r="F209" s="4">
        <v>574</v>
      </c>
      <c r="G209" s="4">
        <v>139</v>
      </c>
      <c r="H209" s="4">
        <v>40</v>
      </c>
      <c r="I209" s="4">
        <v>179</v>
      </c>
      <c r="J209" t="s">
        <v>477</v>
      </c>
      <c r="K209">
        <f t="shared" si="91"/>
        <v>405</v>
      </c>
      <c r="L209" s="24" t="s">
        <v>229</v>
      </c>
      <c r="M209" s="20">
        <f t="shared" si="88"/>
        <v>750</v>
      </c>
      <c r="N209" s="20">
        <f t="shared" si="89"/>
        <v>626</v>
      </c>
      <c r="O209" s="20">
        <f t="shared" si="92"/>
        <v>1376</v>
      </c>
      <c r="P209" s="17">
        <v>12.85</v>
      </c>
      <c r="Q209" s="19">
        <f t="shared" si="85"/>
        <v>107.08171206225681</v>
      </c>
      <c r="R209" s="18">
        <f t="shared" si="86"/>
        <v>119.80830670926517</v>
      </c>
      <c r="S209" s="16">
        <f t="shared" si="87"/>
        <v>9.8454493417286779E-2</v>
      </c>
      <c r="T209" s="16">
        <f t="shared" si="90"/>
        <v>6.8628498184148679E-2</v>
      </c>
    </row>
    <row r="210" spans="1:20" ht="15.75" x14ac:dyDescent="0.25">
      <c r="A210" s="4">
        <f t="shared" si="93"/>
        <v>5</v>
      </c>
      <c r="B210" s="4" t="s">
        <v>16</v>
      </c>
      <c r="C210" s="8" t="s">
        <v>233</v>
      </c>
      <c r="D210" s="4">
        <v>671</v>
      </c>
      <c r="E210" s="4">
        <v>660</v>
      </c>
      <c r="F210" s="4">
        <v>1331</v>
      </c>
      <c r="G210" s="4">
        <v>330</v>
      </c>
      <c r="H210" s="4">
        <v>94</v>
      </c>
      <c r="I210" s="4">
        <v>424</v>
      </c>
      <c r="J210" t="s">
        <v>478</v>
      </c>
      <c r="K210">
        <f t="shared" si="91"/>
        <v>179</v>
      </c>
      <c r="L210" s="24" t="s">
        <v>232</v>
      </c>
      <c r="M210" s="20">
        <f t="shared" si="88"/>
        <v>279</v>
      </c>
      <c r="N210" s="20">
        <f t="shared" si="89"/>
        <v>295</v>
      </c>
      <c r="O210" s="20">
        <f t="shared" si="92"/>
        <v>574</v>
      </c>
      <c r="P210" s="17">
        <v>13.3</v>
      </c>
      <c r="Q210" s="19">
        <f t="shared" si="85"/>
        <v>43.157894736842103</v>
      </c>
      <c r="R210" s="18">
        <f t="shared" si="86"/>
        <v>94.576271186440678</v>
      </c>
      <c r="S210" s="16">
        <f t="shared" si="87"/>
        <v>4.1070406410990266E-2</v>
      </c>
      <c r="T210" s="16">
        <f t="shared" si="90"/>
        <v>7.1031830805383459E-2</v>
      </c>
    </row>
    <row r="211" spans="1:20" ht="15.75" x14ac:dyDescent="0.25">
      <c r="A211" s="4">
        <f t="shared" si="93"/>
        <v>6</v>
      </c>
      <c r="B211" s="4" t="s">
        <v>70</v>
      </c>
      <c r="C211" s="8" t="s">
        <v>234</v>
      </c>
      <c r="D211" s="4">
        <v>384</v>
      </c>
      <c r="E211" s="4">
        <v>369</v>
      </c>
      <c r="F211" s="4">
        <v>753</v>
      </c>
      <c r="G211" s="4">
        <v>189</v>
      </c>
      <c r="H211" s="4">
        <v>46</v>
      </c>
      <c r="I211" s="4">
        <v>235</v>
      </c>
      <c r="J211" t="s">
        <v>479</v>
      </c>
      <c r="K211">
        <f t="shared" si="91"/>
        <v>424</v>
      </c>
      <c r="L211" s="24" t="s">
        <v>233</v>
      </c>
      <c r="M211" s="20">
        <f t="shared" si="88"/>
        <v>671</v>
      </c>
      <c r="N211" s="20">
        <f t="shared" si="89"/>
        <v>660</v>
      </c>
      <c r="O211" s="20">
        <f t="shared" si="92"/>
        <v>1331</v>
      </c>
      <c r="P211" s="17">
        <v>13</v>
      </c>
      <c r="Q211" s="19">
        <f t="shared" si="85"/>
        <v>102.38461538461539</v>
      </c>
      <c r="R211" s="18">
        <f t="shared" si="86"/>
        <v>101.66666666666666</v>
      </c>
      <c r="S211" s="16">
        <f t="shared" si="87"/>
        <v>9.5234688036634235E-2</v>
      </c>
      <c r="T211" s="16">
        <f t="shared" si="90"/>
        <v>6.942960905789361E-2</v>
      </c>
    </row>
    <row r="212" spans="1:20" ht="15.75" x14ac:dyDescent="0.25">
      <c r="A212" s="4">
        <f t="shared" si="93"/>
        <v>7</v>
      </c>
      <c r="B212" s="4" t="s">
        <v>18</v>
      </c>
      <c r="C212" s="8" t="s">
        <v>235</v>
      </c>
      <c r="D212" s="4">
        <v>466</v>
      </c>
      <c r="E212" s="4">
        <v>439</v>
      </c>
      <c r="F212" s="4">
        <v>905</v>
      </c>
      <c r="G212" s="4">
        <v>224</v>
      </c>
      <c r="H212" s="4">
        <v>59</v>
      </c>
      <c r="I212" s="4">
        <v>283</v>
      </c>
      <c r="J212" t="s">
        <v>480</v>
      </c>
      <c r="K212">
        <f t="shared" si="91"/>
        <v>283</v>
      </c>
      <c r="L212" s="24" t="s">
        <v>235</v>
      </c>
      <c r="M212" s="20">
        <f t="shared" si="88"/>
        <v>466</v>
      </c>
      <c r="N212" s="20">
        <f t="shared" si="89"/>
        <v>439</v>
      </c>
      <c r="O212" s="20">
        <f t="shared" si="92"/>
        <v>905</v>
      </c>
      <c r="P212" s="17">
        <v>12.1</v>
      </c>
      <c r="Q212" s="19">
        <f t="shared" si="85"/>
        <v>74.793388429752071</v>
      </c>
      <c r="R212" s="18">
        <f t="shared" si="86"/>
        <v>106.15034168564921</v>
      </c>
      <c r="S212" s="16">
        <f t="shared" si="87"/>
        <v>6.4753863766456782E-2</v>
      </c>
      <c r="T212" s="16">
        <f t="shared" si="90"/>
        <v>6.462294381542405E-2</v>
      </c>
    </row>
    <row r="213" spans="1:20" ht="15.75" x14ac:dyDescent="0.25">
      <c r="A213" s="4">
        <f t="shared" si="93"/>
        <v>8</v>
      </c>
      <c r="B213" s="4" t="s">
        <v>20</v>
      </c>
      <c r="C213" s="8" t="s">
        <v>236</v>
      </c>
      <c r="D213" s="4">
        <v>430</v>
      </c>
      <c r="E213" s="4">
        <v>435</v>
      </c>
      <c r="F213" s="4">
        <v>865</v>
      </c>
      <c r="G213" s="4">
        <v>221</v>
      </c>
      <c r="H213" s="4">
        <v>54</v>
      </c>
      <c r="I213" s="4">
        <v>275</v>
      </c>
      <c r="J213" t="s">
        <v>481</v>
      </c>
      <c r="K213">
        <f t="shared" si="91"/>
        <v>275</v>
      </c>
      <c r="L213" s="24" t="s">
        <v>236</v>
      </c>
      <c r="M213" s="20">
        <f t="shared" si="88"/>
        <v>430</v>
      </c>
      <c r="N213" s="20">
        <f t="shared" si="89"/>
        <v>435</v>
      </c>
      <c r="O213" s="20">
        <f t="shared" si="92"/>
        <v>865</v>
      </c>
      <c r="P213" s="17">
        <v>12</v>
      </c>
      <c r="Q213" s="19">
        <f t="shared" si="85"/>
        <v>72.083333333333329</v>
      </c>
      <c r="R213" s="18">
        <f t="shared" si="86"/>
        <v>98.850574712643677</v>
      </c>
      <c r="S213" s="16">
        <f t="shared" si="87"/>
        <v>6.1891814539210076E-2</v>
      </c>
      <c r="T213" s="16">
        <f t="shared" si="90"/>
        <v>6.40888698995941E-2</v>
      </c>
    </row>
    <row r="214" spans="1:20" ht="15.75" x14ac:dyDescent="0.25">
      <c r="A214" s="4">
        <f t="shared" si="93"/>
        <v>9</v>
      </c>
      <c r="B214" s="4" t="s">
        <v>22</v>
      </c>
      <c r="C214" s="8" t="s">
        <v>237</v>
      </c>
      <c r="D214" s="4">
        <v>868</v>
      </c>
      <c r="E214" s="4">
        <v>812</v>
      </c>
      <c r="F214" s="4">
        <v>1680</v>
      </c>
      <c r="G214" s="4">
        <v>411</v>
      </c>
      <c r="H214" s="4">
        <v>107</v>
      </c>
      <c r="I214" s="4">
        <v>518</v>
      </c>
      <c r="J214" t="s">
        <v>455</v>
      </c>
      <c r="K214">
        <f t="shared" si="91"/>
        <v>447</v>
      </c>
      <c r="L214" s="24" t="s">
        <v>203</v>
      </c>
      <c r="M214" s="20">
        <f t="shared" si="88"/>
        <v>687</v>
      </c>
      <c r="N214" s="20">
        <f t="shared" si="89"/>
        <v>699</v>
      </c>
      <c r="O214" s="20">
        <f t="shared" si="92"/>
        <v>1386</v>
      </c>
      <c r="P214" s="17">
        <v>12.2</v>
      </c>
      <c r="Q214" s="19">
        <f t="shared" si="85"/>
        <v>113.60655737704919</v>
      </c>
      <c r="R214" s="18">
        <f t="shared" si="86"/>
        <v>98.283261802575112</v>
      </c>
      <c r="S214" s="16">
        <f t="shared" si="87"/>
        <v>9.9170005724098453E-2</v>
      </c>
      <c r="T214" s="16">
        <f t="shared" si="90"/>
        <v>6.5157017731253999E-2</v>
      </c>
    </row>
    <row r="215" spans="1:20" ht="15.75" x14ac:dyDescent="0.25">
      <c r="A215" s="4">
        <f t="shared" si="93"/>
        <v>10</v>
      </c>
      <c r="B215" s="4" t="s">
        <v>24</v>
      </c>
      <c r="C215" s="8" t="s">
        <v>203</v>
      </c>
      <c r="D215" s="4">
        <v>687</v>
      </c>
      <c r="E215" s="4">
        <v>699</v>
      </c>
      <c r="F215" s="4">
        <v>1386</v>
      </c>
      <c r="G215" s="4">
        <v>354</v>
      </c>
      <c r="H215" s="4">
        <v>93</v>
      </c>
      <c r="I215" s="4">
        <v>447</v>
      </c>
      <c r="J215" t="s">
        <v>482</v>
      </c>
      <c r="K215">
        <f t="shared" si="91"/>
        <v>518</v>
      </c>
      <c r="L215" s="24" t="s">
        <v>237</v>
      </c>
      <c r="M215" s="20">
        <f t="shared" si="88"/>
        <v>868</v>
      </c>
      <c r="N215" s="20">
        <f t="shared" si="89"/>
        <v>812</v>
      </c>
      <c r="O215" s="20">
        <f t="shared" si="92"/>
        <v>1680</v>
      </c>
      <c r="P215" s="17">
        <v>12.2</v>
      </c>
      <c r="Q215" s="19">
        <f t="shared" si="85"/>
        <v>137.70491803278691</v>
      </c>
      <c r="R215" s="18">
        <f t="shared" si="86"/>
        <v>106.89655172413792</v>
      </c>
      <c r="S215" s="16">
        <f t="shared" si="87"/>
        <v>0.12020606754436176</v>
      </c>
      <c r="T215" s="16">
        <f t="shared" si="90"/>
        <v>6.5157017731253999E-2</v>
      </c>
    </row>
    <row r="216" spans="1:20" ht="15.75" x14ac:dyDescent="0.25">
      <c r="A216" s="4">
        <f t="shared" si="93"/>
        <v>11</v>
      </c>
      <c r="B216" s="4" t="s">
        <v>26</v>
      </c>
      <c r="C216" s="9" t="s">
        <v>238</v>
      </c>
      <c r="D216" s="4">
        <v>492</v>
      </c>
      <c r="E216" s="4">
        <v>491</v>
      </c>
      <c r="F216" s="4">
        <v>983</v>
      </c>
      <c r="G216" s="4">
        <v>237</v>
      </c>
      <c r="H216" s="4">
        <v>72</v>
      </c>
      <c r="I216" s="4">
        <v>309</v>
      </c>
      <c r="J216" t="s">
        <v>483</v>
      </c>
      <c r="K216">
        <f t="shared" si="91"/>
        <v>195</v>
      </c>
      <c r="L216" s="24" t="s">
        <v>278</v>
      </c>
      <c r="M216" s="20">
        <f t="shared" si="88"/>
        <v>308</v>
      </c>
      <c r="N216" s="20">
        <f t="shared" si="89"/>
        <v>293</v>
      </c>
      <c r="O216" s="20">
        <f t="shared" si="92"/>
        <v>601</v>
      </c>
      <c r="P216" s="17">
        <v>11</v>
      </c>
      <c r="Q216" s="19">
        <f t="shared" si="85"/>
        <v>54.636363636363633</v>
      </c>
      <c r="R216" s="18">
        <f t="shared" si="86"/>
        <v>105.11945392491468</v>
      </c>
      <c r="S216" s="16">
        <f t="shared" si="87"/>
        <v>4.3002289639381797E-2</v>
      </c>
      <c r="T216" s="16">
        <f t="shared" si="90"/>
        <v>5.8748130741294591E-2</v>
      </c>
    </row>
    <row r="217" spans="1:20" ht="15.75" x14ac:dyDescent="0.25">
      <c r="A217" s="4">
        <f t="shared" si="93"/>
        <v>12</v>
      </c>
      <c r="B217" s="4" t="s">
        <v>77</v>
      </c>
      <c r="C217" s="9" t="s">
        <v>278</v>
      </c>
      <c r="D217" s="4">
        <v>308</v>
      </c>
      <c r="E217" s="4">
        <v>293</v>
      </c>
      <c r="F217" s="4">
        <v>601</v>
      </c>
      <c r="G217" s="4">
        <v>160</v>
      </c>
      <c r="H217" s="4">
        <v>35</v>
      </c>
      <c r="I217" s="4">
        <v>195</v>
      </c>
      <c r="J217" t="s">
        <v>484</v>
      </c>
      <c r="K217">
        <f t="shared" si="91"/>
        <v>154</v>
      </c>
      <c r="L217" s="24" t="s">
        <v>239</v>
      </c>
      <c r="M217" s="20">
        <f t="shared" si="88"/>
        <v>241</v>
      </c>
      <c r="N217" s="20">
        <f t="shared" si="89"/>
        <v>233</v>
      </c>
      <c r="O217" s="20">
        <f t="shared" si="92"/>
        <v>474</v>
      </c>
      <c r="P217" s="17">
        <v>14</v>
      </c>
      <c r="Q217" s="19">
        <f t="shared" si="85"/>
        <v>33.857142857142854</v>
      </c>
      <c r="R217" s="18">
        <f t="shared" si="86"/>
        <v>103.43347639484979</v>
      </c>
      <c r="S217" s="16">
        <f t="shared" si="87"/>
        <v>3.3915283342873498E-2</v>
      </c>
      <c r="T217" s="16">
        <f t="shared" si="90"/>
        <v>7.4770348216193119E-2</v>
      </c>
    </row>
    <row r="218" spans="1:20" ht="15.75" x14ac:dyDescent="0.25">
      <c r="A218" s="4">
        <f t="shared" si="93"/>
        <v>13</v>
      </c>
      <c r="B218" s="4" t="s">
        <v>28</v>
      </c>
      <c r="C218" s="9" t="s">
        <v>239</v>
      </c>
      <c r="D218" s="4">
        <v>241</v>
      </c>
      <c r="E218" s="4">
        <v>233</v>
      </c>
      <c r="F218" s="4">
        <v>474</v>
      </c>
      <c r="G218" s="4">
        <v>120</v>
      </c>
      <c r="H218" s="4">
        <v>34</v>
      </c>
      <c r="I218" s="4">
        <v>154</v>
      </c>
      <c r="J218" t="s">
        <v>485</v>
      </c>
      <c r="K218">
        <f t="shared" si="91"/>
        <v>309</v>
      </c>
      <c r="L218" s="24" t="s">
        <v>238</v>
      </c>
      <c r="M218" s="20">
        <f t="shared" si="88"/>
        <v>492</v>
      </c>
      <c r="N218" s="20">
        <f t="shared" si="89"/>
        <v>491</v>
      </c>
      <c r="O218" s="20">
        <f t="shared" si="92"/>
        <v>983</v>
      </c>
      <c r="P218" s="17">
        <v>13.46</v>
      </c>
      <c r="Q218" s="19">
        <f t="shared" si="85"/>
        <v>73.031203566121832</v>
      </c>
      <c r="R218" s="18">
        <f t="shared" si="86"/>
        <v>100.20366598778003</v>
      </c>
      <c r="S218" s="16">
        <f t="shared" si="87"/>
        <v>7.0334859759587864E-2</v>
      </c>
      <c r="T218" s="16">
        <f t="shared" si="90"/>
        <v>7.1886349070711383E-2</v>
      </c>
    </row>
    <row r="219" spans="1:20" ht="15.75" x14ac:dyDescent="0.25">
      <c r="A219" s="4">
        <f t="shared" si="93"/>
        <v>14</v>
      </c>
      <c r="B219" s="4" t="s">
        <v>30</v>
      </c>
      <c r="C219" s="12" t="s">
        <v>240</v>
      </c>
      <c r="D219" s="4">
        <v>390</v>
      </c>
      <c r="E219" s="4">
        <v>348</v>
      </c>
      <c r="F219" s="4">
        <v>738</v>
      </c>
      <c r="G219" s="4">
        <v>181</v>
      </c>
      <c r="H219" s="4">
        <v>28</v>
      </c>
      <c r="I219" s="4">
        <v>209</v>
      </c>
      <c r="J219" t="s">
        <v>486</v>
      </c>
      <c r="K219">
        <f t="shared" si="91"/>
        <v>209</v>
      </c>
      <c r="L219" s="24" t="s">
        <v>240</v>
      </c>
      <c r="M219" s="20">
        <f t="shared" si="88"/>
        <v>390</v>
      </c>
      <c r="N219" s="20">
        <f t="shared" si="89"/>
        <v>348</v>
      </c>
      <c r="O219" s="20">
        <f t="shared" si="92"/>
        <v>738</v>
      </c>
      <c r="P219" s="17">
        <v>21.98</v>
      </c>
      <c r="Q219" s="19">
        <f t="shared" si="85"/>
        <v>33.575978161965423</v>
      </c>
      <c r="R219" s="18">
        <f t="shared" si="86"/>
        <v>112.06896551724137</v>
      </c>
      <c r="S219" s="16">
        <f t="shared" si="87"/>
        <v>5.2804808242701777E-2</v>
      </c>
      <c r="T219" s="16">
        <f t="shared" si="90"/>
        <v>0.11738944669942319</v>
      </c>
    </row>
    <row r="220" spans="1:20" s="2" customFormat="1" ht="15.75" x14ac:dyDescent="0.25">
      <c r="A220" s="5"/>
      <c r="B220" s="5" t="s">
        <v>241</v>
      </c>
      <c r="C220" s="5" t="s">
        <v>242</v>
      </c>
      <c r="D220" s="5">
        <f>SUM(D221:D232)</f>
        <v>22196</v>
      </c>
      <c r="E220" s="5">
        <f t="shared" ref="E220:F220" si="94">SUM(E221:E232)</f>
        <v>20935</v>
      </c>
      <c r="F220" s="5">
        <f t="shared" si="94"/>
        <v>43131</v>
      </c>
      <c r="G220" s="10">
        <f>SUM(G221:G232)</f>
        <v>10991</v>
      </c>
      <c r="H220" s="10">
        <f t="shared" ref="H220:I220" si="95">SUM(H221:H232)</f>
        <v>1740</v>
      </c>
      <c r="I220" s="10">
        <f t="shared" si="95"/>
        <v>12731</v>
      </c>
      <c r="J220" s="29"/>
      <c r="K220" s="29"/>
      <c r="M220" s="23">
        <f>SUM(M221:M232)</f>
        <v>22196</v>
      </c>
      <c r="N220" s="23">
        <f t="shared" ref="N220:O220" si="96">SUM(N221:N232)</f>
        <v>20935</v>
      </c>
      <c r="O220" s="23">
        <f t="shared" si="96"/>
        <v>43131</v>
      </c>
      <c r="P220" s="19">
        <f>SUM(P221:P232)</f>
        <v>1530.97</v>
      </c>
      <c r="Q220" s="19">
        <f t="shared" si="85"/>
        <v>28.172335186189148</v>
      </c>
      <c r="R220" s="19">
        <f t="shared" si="86"/>
        <v>106.02340577979462</v>
      </c>
      <c r="S220" s="16">
        <f t="shared" ref="S220:S232" si="97">O220/$O$220</f>
        <v>1</v>
      </c>
      <c r="T220" s="16">
        <f>P220/$P$220</f>
        <v>1</v>
      </c>
    </row>
    <row r="221" spans="1:20" x14ac:dyDescent="0.25">
      <c r="A221" s="4">
        <v>1</v>
      </c>
      <c r="B221" s="4" t="s">
        <v>62</v>
      </c>
      <c r="C221" s="8" t="s">
        <v>243</v>
      </c>
      <c r="D221" s="4">
        <v>2371</v>
      </c>
      <c r="E221" s="4">
        <v>2171</v>
      </c>
      <c r="F221" s="4">
        <v>4542</v>
      </c>
      <c r="G221" s="4">
        <v>1100</v>
      </c>
      <c r="H221" s="4">
        <v>191</v>
      </c>
      <c r="I221" s="4">
        <v>1291</v>
      </c>
      <c r="J221" t="s">
        <v>487</v>
      </c>
      <c r="K221">
        <f>VLOOKUP(J221,$C$221:$I$232,7,FALSE)</f>
        <v>953</v>
      </c>
      <c r="L221" t="s">
        <v>244</v>
      </c>
      <c r="M221" s="20">
        <f t="shared" ref="M221:M232" si="98">VLOOKUP($L221,$C$221:$I$232,2,FALSE)</f>
        <v>1805</v>
      </c>
      <c r="N221" s="20">
        <f t="shared" ref="N221:N232" si="99">VLOOKUP($L221,$C$221:$I$232,3,FALSE)</f>
        <v>1697</v>
      </c>
      <c r="O221" s="20">
        <f>SUM(M221:N221)</f>
        <v>3502</v>
      </c>
      <c r="P221" s="17">
        <v>408.37</v>
      </c>
      <c r="Q221" s="17">
        <f t="shared" si="85"/>
        <v>8.5755564806425539</v>
      </c>
      <c r="R221" s="17">
        <f t="shared" si="86"/>
        <v>106.36417206835593</v>
      </c>
      <c r="S221" s="15">
        <f t="shared" si="97"/>
        <v>8.1194500475296194E-2</v>
      </c>
      <c r="T221" s="15">
        <f>P221/$P$220</f>
        <v>0.26673938744717401</v>
      </c>
    </row>
    <row r="222" spans="1:20" x14ac:dyDescent="0.25">
      <c r="A222" s="4">
        <f>A221+1</f>
        <v>2</v>
      </c>
      <c r="B222" s="4" t="s">
        <v>64</v>
      </c>
      <c r="C222" s="8" t="s">
        <v>244</v>
      </c>
      <c r="D222" s="4">
        <v>1805</v>
      </c>
      <c r="E222" s="4">
        <v>1697</v>
      </c>
      <c r="F222" s="4">
        <v>3502</v>
      </c>
      <c r="G222" s="4">
        <v>844</v>
      </c>
      <c r="H222" s="4">
        <v>109</v>
      </c>
      <c r="I222" s="4">
        <v>953</v>
      </c>
      <c r="J222" t="s">
        <v>488</v>
      </c>
      <c r="K222">
        <f t="shared" ref="K222:K232" si="100">VLOOKUP(J222,$C$221:$I$232,7,FALSE)</f>
        <v>1632</v>
      </c>
      <c r="L222" t="s">
        <v>248</v>
      </c>
      <c r="M222" s="20">
        <f t="shared" si="98"/>
        <v>2782</v>
      </c>
      <c r="N222" s="20">
        <f t="shared" si="99"/>
        <v>2570</v>
      </c>
      <c r="O222" s="20">
        <f t="shared" ref="O222:O232" si="101">SUM(M222:N222)</f>
        <v>5352</v>
      </c>
      <c r="P222" s="17">
        <v>30</v>
      </c>
      <c r="Q222" s="17">
        <f t="shared" si="85"/>
        <v>178.4</v>
      </c>
      <c r="R222" s="17">
        <f t="shared" si="86"/>
        <v>108.24902723735408</v>
      </c>
      <c r="S222" s="15">
        <f t="shared" si="97"/>
        <v>0.12408708353620365</v>
      </c>
      <c r="T222" s="15">
        <f t="shared" ref="T222:T232" si="102">P222/$P$220</f>
        <v>1.9595419897189364E-2</v>
      </c>
    </row>
    <row r="223" spans="1:20" x14ac:dyDescent="0.25">
      <c r="A223" s="4">
        <f t="shared" ref="A223:A232" si="103">A222+1</f>
        <v>3</v>
      </c>
      <c r="B223" s="4" t="s">
        <v>66</v>
      </c>
      <c r="C223" s="8" t="s">
        <v>245</v>
      </c>
      <c r="D223" s="4">
        <v>1295</v>
      </c>
      <c r="E223" s="4">
        <v>1198</v>
      </c>
      <c r="F223" s="4">
        <v>2493</v>
      </c>
      <c r="G223" s="4">
        <v>595</v>
      </c>
      <c r="H223" s="4">
        <v>109</v>
      </c>
      <c r="I223" s="4">
        <v>704</v>
      </c>
      <c r="J223" t="s">
        <v>489</v>
      </c>
      <c r="K223">
        <f t="shared" si="100"/>
        <v>1025</v>
      </c>
      <c r="L223" t="s">
        <v>247</v>
      </c>
      <c r="M223" s="20">
        <f t="shared" si="98"/>
        <v>1705</v>
      </c>
      <c r="N223" s="20">
        <f t="shared" si="99"/>
        <v>1596</v>
      </c>
      <c r="O223" s="20">
        <f t="shared" si="101"/>
        <v>3301</v>
      </c>
      <c r="P223" s="17">
        <v>25.06</v>
      </c>
      <c r="Q223" s="17">
        <f t="shared" si="85"/>
        <v>131.72386272944934</v>
      </c>
      <c r="R223" s="17">
        <f t="shared" si="86"/>
        <v>106.8295739348371</v>
      </c>
      <c r="S223" s="15">
        <f t="shared" si="97"/>
        <v>7.6534279288678675E-2</v>
      </c>
      <c r="T223" s="15">
        <f t="shared" si="102"/>
        <v>1.6368707420785514E-2</v>
      </c>
    </row>
    <row r="224" spans="1:20" x14ac:dyDescent="0.25">
      <c r="A224" s="4">
        <f t="shared" si="103"/>
        <v>4</v>
      </c>
      <c r="B224" s="4" t="s">
        <v>14</v>
      </c>
      <c r="C224" s="8" t="s">
        <v>246</v>
      </c>
      <c r="D224" s="4">
        <v>1486</v>
      </c>
      <c r="E224" s="4">
        <v>1479</v>
      </c>
      <c r="F224" s="4">
        <v>2965</v>
      </c>
      <c r="G224" s="4">
        <v>730</v>
      </c>
      <c r="H224" s="4">
        <v>93</v>
      </c>
      <c r="I224" s="4">
        <v>823</v>
      </c>
      <c r="J224" t="s">
        <v>490</v>
      </c>
      <c r="K224">
        <f t="shared" si="100"/>
        <v>1291</v>
      </c>
      <c r="L224" t="s">
        <v>243</v>
      </c>
      <c r="M224" s="20">
        <f t="shared" si="98"/>
        <v>2371</v>
      </c>
      <c r="N224" s="20">
        <f t="shared" si="99"/>
        <v>2171</v>
      </c>
      <c r="O224" s="20">
        <f t="shared" si="101"/>
        <v>4542</v>
      </c>
      <c r="P224" s="17">
        <v>341.11</v>
      </c>
      <c r="Q224" s="17">
        <f t="shared" si="85"/>
        <v>13.315352818738823</v>
      </c>
      <c r="R224" s="17">
        <f t="shared" si="86"/>
        <v>109.21234454168587</v>
      </c>
      <c r="S224" s="15">
        <f t="shared" si="97"/>
        <v>0.10530708770953606</v>
      </c>
      <c r="T224" s="15">
        <f t="shared" si="102"/>
        <v>0.22280645603767546</v>
      </c>
    </row>
    <row r="225" spans="1:20" x14ac:dyDescent="0.25">
      <c r="A225" s="4">
        <f t="shared" si="103"/>
        <v>5</v>
      </c>
      <c r="B225" s="4" t="s">
        <v>16</v>
      </c>
      <c r="C225" s="8" t="s">
        <v>247</v>
      </c>
      <c r="D225" s="4">
        <v>1705</v>
      </c>
      <c r="E225" s="4">
        <v>1596</v>
      </c>
      <c r="F225" s="4">
        <v>3301</v>
      </c>
      <c r="G225" s="4">
        <v>905</v>
      </c>
      <c r="H225" s="4">
        <v>120</v>
      </c>
      <c r="I225" s="4">
        <v>1025</v>
      </c>
      <c r="J225" t="s">
        <v>491</v>
      </c>
      <c r="K225">
        <f t="shared" si="100"/>
        <v>897</v>
      </c>
      <c r="L225" t="s">
        <v>250</v>
      </c>
      <c r="M225" s="20">
        <f t="shared" si="98"/>
        <v>1579</v>
      </c>
      <c r="N225" s="20">
        <f t="shared" si="99"/>
        <v>1483</v>
      </c>
      <c r="O225" s="20">
        <f t="shared" si="101"/>
        <v>3062</v>
      </c>
      <c r="P225" s="17">
        <v>24.25</v>
      </c>
      <c r="Q225" s="17">
        <f t="shared" si="85"/>
        <v>126.26804123711341</v>
      </c>
      <c r="R225" s="17">
        <f t="shared" si="86"/>
        <v>106.4733648010789</v>
      </c>
      <c r="S225" s="15">
        <f t="shared" si="97"/>
        <v>7.0993021260810085E-2</v>
      </c>
      <c r="T225" s="15">
        <f t="shared" si="102"/>
        <v>1.5839631083561401E-2</v>
      </c>
    </row>
    <row r="226" spans="1:20" x14ac:dyDescent="0.25">
      <c r="A226" s="4">
        <f t="shared" si="103"/>
        <v>6</v>
      </c>
      <c r="B226" s="4" t="s">
        <v>70</v>
      </c>
      <c r="C226" s="8" t="s">
        <v>248</v>
      </c>
      <c r="D226" s="4">
        <v>2782</v>
      </c>
      <c r="E226" s="4">
        <v>2570</v>
      </c>
      <c r="F226" s="4">
        <v>5352</v>
      </c>
      <c r="G226" s="4">
        <v>1394</v>
      </c>
      <c r="H226" s="4">
        <v>238</v>
      </c>
      <c r="I226" s="4">
        <v>1632</v>
      </c>
      <c r="J226" t="s">
        <v>492</v>
      </c>
      <c r="K226">
        <f t="shared" si="100"/>
        <v>632</v>
      </c>
      <c r="L226" t="s">
        <v>249</v>
      </c>
      <c r="M226" s="20">
        <f t="shared" si="98"/>
        <v>1010</v>
      </c>
      <c r="N226" s="20">
        <f t="shared" si="99"/>
        <v>1015</v>
      </c>
      <c r="O226" s="20">
        <f t="shared" si="101"/>
        <v>2025</v>
      </c>
      <c r="P226" s="17">
        <v>15.02</v>
      </c>
      <c r="Q226" s="17">
        <f t="shared" si="85"/>
        <v>134.82023968042611</v>
      </c>
      <c r="R226" s="17">
        <f t="shared" si="86"/>
        <v>99.50738916256158</v>
      </c>
      <c r="S226" s="15">
        <f t="shared" si="97"/>
        <v>4.6949989566668987E-2</v>
      </c>
      <c r="T226" s="15">
        <f t="shared" si="102"/>
        <v>9.8107735618594739E-3</v>
      </c>
    </row>
    <row r="227" spans="1:20" x14ac:dyDescent="0.25">
      <c r="A227" s="4">
        <f t="shared" si="103"/>
        <v>7</v>
      </c>
      <c r="B227" s="4" t="s">
        <v>18</v>
      </c>
      <c r="C227" s="8" t="s">
        <v>249</v>
      </c>
      <c r="D227" s="4">
        <v>1010</v>
      </c>
      <c r="E227" s="4">
        <v>1015</v>
      </c>
      <c r="F227" s="4">
        <v>2025</v>
      </c>
      <c r="G227" s="4">
        <v>538</v>
      </c>
      <c r="H227" s="4">
        <v>94</v>
      </c>
      <c r="I227" s="4">
        <v>632</v>
      </c>
      <c r="J227" t="s">
        <v>493</v>
      </c>
      <c r="K227">
        <f t="shared" si="100"/>
        <v>957</v>
      </c>
      <c r="L227" t="s">
        <v>251</v>
      </c>
      <c r="M227" s="20">
        <f t="shared" si="98"/>
        <v>1584</v>
      </c>
      <c r="N227" s="20">
        <f t="shared" si="99"/>
        <v>1520</v>
      </c>
      <c r="O227" s="20">
        <f t="shared" si="101"/>
        <v>3104</v>
      </c>
      <c r="P227" s="17">
        <v>15.6</v>
      </c>
      <c r="Q227" s="17">
        <f t="shared" si="85"/>
        <v>198.97435897435898</v>
      </c>
      <c r="R227" s="17">
        <f t="shared" si="86"/>
        <v>104.21052631578947</v>
      </c>
      <c r="S227" s="15">
        <f t="shared" si="97"/>
        <v>7.1966798822192854E-2</v>
      </c>
      <c r="T227" s="15">
        <f t="shared" si="102"/>
        <v>1.0189618346538469E-2</v>
      </c>
    </row>
    <row r="228" spans="1:20" x14ac:dyDescent="0.25">
      <c r="A228" s="4">
        <f t="shared" si="103"/>
        <v>8</v>
      </c>
      <c r="B228" s="4" t="s">
        <v>20</v>
      </c>
      <c r="C228" s="8" t="s">
        <v>250</v>
      </c>
      <c r="D228" s="4">
        <v>1579</v>
      </c>
      <c r="E228" s="4">
        <v>1483</v>
      </c>
      <c r="F228" s="4">
        <v>3062</v>
      </c>
      <c r="G228" s="4">
        <v>776</v>
      </c>
      <c r="H228" s="4">
        <v>121</v>
      </c>
      <c r="I228" s="4">
        <v>897</v>
      </c>
      <c r="J228" t="s">
        <v>494</v>
      </c>
      <c r="K228">
        <f t="shared" si="100"/>
        <v>579</v>
      </c>
      <c r="L228" t="s">
        <v>252</v>
      </c>
      <c r="M228" s="20">
        <f t="shared" si="98"/>
        <v>1002</v>
      </c>
      <c r="N228" s="20">
        <f t="shared" si="99"/>
        <v>948</v>
      </c>
      <c r="O228" s="20">
        <f t="shared" si="101"/>
        <v>1950</v>
      </c>
      <c r="P228" s="17">
        <v>22.58</v>
      </c>
      <c r="Q228" s="17">
        <f t="shared" si="85"/>
        <v>86.359610274579282</v>
      </c>
      <c r="R228" s="17">
        <f t="shared" si="86"/>
        <v>105.69620253164558</v>
      </c>
      <c r="S228" s="15">
        <f t="shared" si="97"/>
        <v>4.521110106419976E-2</v>
      </c>
      <c r="T228" s="15">
        <f t="shared" si="102"/>
        <v>1.4748819375951194E-2</v>
      </c>
    </row>
    <row r="229" spans="1:20" x14ac:dyDescent="0.25">
      <c r="A229" s="4">
        <f t="shared" si="103"/>
        <v>9</v>
      </c>
      <c r="B229" s="4" t="s">
        <v>22</v>
      </c>
      <c r="C229" s="8" t="s">
        <v>251</v>
      </c>
      <c r="D229" s="4">
        <v>1584</v>
      </c>
      <c r="E229" s="4">
        <v>1520</v>
      </c>
      <c r="F229" s="4">
        <v>3104</v>
      </c>
      <c r="G229" s="4">
        <v>812</v>
      </c>
      <c r="H229" s="4">
        <v>145</v>
      </c>
      <c r="I229" s="4">
        <v>957</v>
      </c>
      <c r="J229" t="s">
        <v>386</v>
      </c>
      <c r="K229">
        <f t="shared" si="100"/>
        <v>1419</v>
      </c>
      <c r="L229" t="s">
        <v>253</v>
      </c>
      <c r="M229" s="20">
        <f t="shared" si="98"/>
        <v>2377</v>
      </c>
      <c r="N229" s="20">
        <f t="shared" si="99"/>
        <v>2285</v>
      </c>
      <c r="O229" s="20">
        <f t="shared" si="101"/>
        <v>4662</v>
      </c>
      <c r="P229" s="17">
        <v>35</v>
      </c>
      <c r="Q229" s="17">
        <f t="shared" si="85"/>
        <v>133.19999999999999</v>
      </c>
      <c r="R229" s="17">
        <f t="shared" si="86"/>
        <v>104.02625820568927</v>
      </c>
      <c r="S229" s="15">
        <f t="shared" si="97"/>
        <v>0.10808930931348681</v>
      </c>
      <c r="T229" s="15">
        <f t="shared" si="102"/>
        <v>2.2861323213387592E-2</v>
      </c>
    </row>
    <row r="230" spans="1:20" x14ac:dyDescent="0.25">
      <c r="A230" s="4">
        <f t="shared" si="103"/>
        <v>10</v>
      </c>
      <c r="B230" s="4" t="s">
        <v>24</v>
      </c>
      <c r="C230" s="8" t="s">
        <v>252</v>
      </c>
      <c r="D230" s="4">
        <v>1002</v>
      </c>
      <c r="E230" s="4">
        <v>948</v>
      </c>
      <c r="F230" s="4">
        <v>1950</v>
      </c>
      <c r="G230" s="4">
        <v>489</v>
      </c>
      <c r="H230" s="4">
        <v>90</v>
      </c>
      <c r="I230" s="4">
        <v>579</v>
      </c>
      <c r="J230" t="s">
        <v>495</v>
      </c>
      <c r="K230">
        <f t="shared" si="100"/>
        <v>1819</v>
      </c>
      <c r="L230" t="s">
        <v>291</v>
      </c>
      <c r="M230" s="20">
        <f t="shared" si="98"/>
        <v>3200</v>
      </c>
      <c r="N230" s="20">
        <f t="shared" si="99"/>
        <v>2973</v>
      </c>
      <c r="O230" s="20">
        <f t="shared" si="101"/>
        <v>6173</v>
      </c>
      <c r="P230" s="17">
        <v>20</v>
      </c>
      <c r="Q230" s="17">
        <f t="shared" si="85"/>
        <v>308.64999999999998</v>
      </c>
      <c r="R230" s="17">
        <f t="shared" si="86"/>
        <v>107.63538513286244</v>
      </c>
      <c r="S230" s="15">
        <f t="shared" si="97"/>
        <v>0.14312211634323341</v>
      </c>
      <c r="T230" s="15">
        <f t="shared" si="102"/>
        <v>1.3063613264792908E-2</v>
      </c>
    </row>
    <row r="231" spans="1:20" x14ac:dyDescent="0.25">
      <c r="A231" s="4">
        <f t="shared" si="103"/>
        <v>11</v>
      </c>
      <c r="B231" s="4" t="s">
        <v>26</v>
      </c>
      <c r="C231" s="8" t="s">
        <v>253</v>
      </c>
      <c r="D231" s="4">
        <v>2377</v>
      </c>
      <c r="E231" s="4">
        <v>2285</v>
      </c>
      <c r="F231" s="4">
        <v>4662</v>
      </c>
      <c r="G231" s="4">
        <v>1216</v>
      </c>
      <c r="H231" s="4">
        <v>203</v>
      </c>
      <c r="I231" s="4">
        <v>1419</v>
      </c>
      <c r="J231" t="s">
        <v>496</v>
      </c>
      <c r="K231">
        <f t="shared" si="100"/>
        <v>704</v>
      </c>
      <c r="L231" t="s">
        <v>245</v>
      </c>
      <c r="M231" s="20">
        <f t="shared" si="98"/>
        <v>1295</v>
      </c>
      <c r="N231" s="20">
        <f t="shared" si="99"/>
        <v>1198</v>
      </c>
      <c r="O231" s="20">
        <f t="shared" si="101"/>
        <v>2493</v>
      </c>
      <c r="P231" s="17">
        <v>202.99</v>
      </c>
      <c r="Q231" s="17">
        <f t="shared" si="85"/>
        <v>12.281393172077442</v>
      </c>
      <c r="R231" s="17">
        <f t="shared" si="86"/>
        <v>108.09682804674456</v>
      </c>
      <c r="S231" s="15">
        <f t="shared" si="97"/>
        <v>5.7800653822076928E-2</v>
      </c>
      <c r="T231" s="15">
        <f t="shared" si="102"/>
        <v>0.13258914283101564</v>
      </c>
    </row>
    <row r="232" spans="1:20" x14ac:dyDescent="0.25">
      <c r="A232" s="4">
        <f t="shared" si="103"/>
        <v>12</v>
      </c>
      <c r="B232" s="4" t="s">
        <v>77</v>
      </c>
      <c r="C232" s="8" t="s">
        <v>292</v>
      </c>
      <c r="D232" s="4">
        <v>3200</v>
      </c>
      <c r="E232" s="4">
        <v>2973</v>
      </c>
      <c r="F232" s="4">
        <v>6173</v>
      </c>
      <c r="G232" s="4">
        <v>1592</v>
      </c>
      <c r="H232" s="4">
        <v>227</v>
      </c>
      <c r="I232" s="4">
        <v>1819</v>
      </c>
      <c r="J232" t="s">
        <v>497</v>
      </c>
      <c r="K232">
        <f t="shared" si="100"/>
        <v>823</v>
      </c>
      <c r="L232" t="s">
        <v>246</v>
      </c>
      <c r="M232" s="20">
        <f t="shared" si="98"/>
        <v>1486</v>
      </c>
      <c r="N232" s="20">
        <f t="shared" si="99"/>
        <v>1479</v>
      </c>
      <c r="O232" s="20">
        <f t="shared" si="101"/>
        <v>2965</v>
      </c>
      <c r="P232" s="17">
        <v>390.99</v>
      </c>
      <c r="Q232" s="17">
        <f t="shared" si="85"/>
        <v>7.5833141512570652</v>
      </c>
      <c r="R232" s="17">
        <f t="shared" si="86"/>
        <v>100.47329276538201</v>
      </c>
      <c r="S232" s="15">
        <f t="shared" si="97"/>
        <v>6.8744058797616567E-2</v>
      </c>
      <c r="T232" s="15">
        <f t="shared" si="102"/>
        <v>0.25538710752006899</v>
      </c>
    </row>
    <row r="233" spans="1:20" s="2" customFormat="1" ht="15.75" x14ac:dyDescent="0.25">
      <c r="A233" s="5"/>
      <c r="B233" s="5" t="s">
        <v>254</v>
      </c>
      <c r="C233" s="5" t="s">
        <v>255</v>
      </c>
      <c r="D233" s="5">
        <f>SUM(D234:D250)</f>
        <v>10173</v>
      </c>
      <c r="E233" s="5">
        <f t="shared" ref="E233:F233" si="104">SUM(E234:E250)</f>
        <v>9940</v>
      </c>
      <c r="F233" s="5">
        <f t="shared" si="104"/>
        <v>20113</v>
      </c>
      <c r="G233" s="10">
        <f>SUM(G234:G250)</f>
        <v>4982</v>
      </c>
      <c r="H233" s="10">
        <f t="shared" ref="H233:I233" si="105">SUM(H234:H250)</f>
        <v>1267</v>
      </c>
      <c r="I233" s="10">
        <f t="shared" si="105"/>
        <v>6249</v>
      </c>
      <c r="J233" s="29"/>
      <c r="K233" s="29"/>
      <c r="M233" s="20"/>
      <c r="N233" s="23"/>
      <c r="O233" s="23"/>
      <c r="P233" s="19"/>
      <c r="Q233" s="19"/>
      <c r="R233" s="19"/>
      <c r="S233" s="16"/>
      <c r="T233" s="16"/>
    </row>
    <row r="234" spans="1:20" x14ac:dyDescent="0.25">
      <c r="A234" s="4">
        <v>1</v>
      </c>
      <c r="B234" s="4" t="s">
        <v>62</v>
      </c>
      <c r="C234" s="8" t="s">
        <v>256</v>
      </c>
      <c r="D234" s="4">
        <v>2007</v>
      </c>
      <c r="E234" s="4">
        <v>2056</v>
      </c>
      <c r="F234" s="4">
        <v>4063</v>
      </c>
      <c r="G234" s="4">
        <v>997</v>
      </c>
      <c r="H234" s="4">
        <v>270</v>
      </c>
      <c r="I234" s="4">
        <v>1267</v>
      </c>
      <c r="J234" t="s">
        <v>498</v>
      </c>
      <c r="K234">
        <f>VLOOKUP(J234,$C$234:$I$250,7,FALSE)</f>
        <v>346</v>
      </c>
    </row>
    <row r="235" spans="1:20" x14ac:dyDescent="0.25">
      <c r="A235" s="4">
        <f>A234+1</f>
        <v>2</v>
      </c>
      <c r="B235" s="4" t="s">
        <v>64</v>
      </c>
      <c r="C235" s="8" t="s">
        <v>257</v>
      </c>
      <c r="D235" s="4">
        <v>221</v>
      </c>
      <c r="E235" s="4">
        <v>210</v>
      </c>
      <c r="F235" s="4">
        <v>431</v>
      </c>
      <c r="G235" s="4">
        <v>116</v>
      </c>
      <c r="H235" s="4">
        <v>20</v>
      </c>
      <c r="I235" s="4">
        <v>136</v>
      </c>
      <c r="J235" t="s">
        <v>499</v>
      </c>
      <c r="K235">
        <f t="shared" ref="K235:K250" si="106">VLOOKUP(J235,$C$234:$I$250,7,FALSE)</f>
        <v>223</v>
      </c>
    </row>
    <row r="236" spans="1:20" x14ac:dyDescent="0.25">
      <c r="A236" s="4">
        <f t="shared" ref="A236:A250" si="107">A235+1</f>
        <v>3</v>
      </c>
      <c r="B236" s="4" t="s">
        <v>66</v>
      </c>
      <c r="C236" s="8" t="s">
        <v>258</v>
      </c>
      <c r="D236" s="4">
        <v>643</v>
      </c>
      <c r="E236" s="4">
        <v>638</v>
      </c>
      <c r="F236" s="4">
        <v>1281</v>
      </c>
      <c r="G236" s="4">
        <v>318</v>
      </c>
      <c r="H236" s="4">
        <v>93</v>
      </c>
      <c r="I236" s="4">
        <v>411</v>
      </c>
      <c r="J236" t="s">
        <v>500</v>
      </c>
      <c r="K236">
        <f t="shared" si="106"/>
        <v>120</v>
      </c>
    </row>
    <row r="237" spans="1:20" x14ac:dyDescent="0.25">
      <c r="A237" s="4">
        <f t="shared" si="107"/>
        <v>4</v>
      </c>
      <c r="B237" s="4" t="s">
        <v>14</v>
      </c>
      <c r="C237" t="s">
        <v>504</v>
      </c>
      <c r="D237" s="4">
        <v>290</v>
      </c>
      <c r="E237" s="4">
        <v>295</v>
      </c>
      <c r="F237" s="4">
        <v>585</v>
      </c>
      <c r="G237" s="4">
        <v>140</v>
      </c>
      <c r="H237" s="4">
        <v>45</v>
      </c>
      <c r="I237" s="4">
        <v>185</v>
      </c>
      <c r="J237" t="s">
        <v>450</v>
      </c>
      <c r="K237">
        <f t="shared" si="106"/>
        <v>118</v>
      </c>
    </row>
    <row r="238" spans="1:20" x14ac:dyDescent="0.25">
      <c r="A238" s="4">
        <f t="shared" si="107"/>
        <v>5</v>
      </c>
      <c r="B238" s="4" t="s">
        <v>16</v>
      </c>
      <c r="C238" s="8" t="s">
        <v>259</v>
      </c>
      <c r="D238" s="4">
        <v>444</v>
      </c>
      <c r="E238" s="4">
        <v>465</v>
      </c>
      <c r="F238" s="4">
        <v>909</v>
      </c>
      <c r="G238" s="4">
        <v>234</v>
      </c>
      <c r="H238" s="4">
        <v>52</v>
      </c>
      <c r="I238" s="4">
        <v>286</v>
      </c>
      <c r="J238" t="s">
        <v>501</v>
      </c>
      <c r="K238">
        <f t="shared" si="106"/>
        <v>361</v>
      </c>
    </row>
    <row r="239" spans="1:20" x14ac:dyDescent="0.25">
      <c r="A239" s="4">
        <f t="shared" si="107"/>
        <v>6</v>
      </c>
      <c r="B239" s="4" t="s">
        <v>70</v>
      </c>
      <c r="C239" s="8" t="s">
        <v>209</v>
      </c>
      <c r="D239" s="4">
        <v>192</v>
      </c>
      <c r="E239" s="4">
        <v>175</v>
      </c>
      <c r="F239" s="4">
        <v>367</v>
      </c>
      <c r="G239" s="4">
        <v>85</v>
      </c>
      <c r="H239" s="4">
        <v>33</v>
      </c>
      <c r="I239" s="4">
        <v>118</v>
      </c>
      <c r="J239" t="s">
        <v>502</v>
      </c>
      <c r="K239">
        <f t="shared" si="106"/>
        <v>286</v>
      </c>
    </row>
    <row r="240" spans="1:20" x14ac:dyDescent="0.25">
      <c r="A240" s="4">
        <f t="shared" si="107"/>
        <v>7</v>
      </c>
      <c r="B240" s="4" t="s">
        <v>18</v>
      </c>
      <c r="C240" s="8" t="s">
        <v>260</v>
      </c>
      <c r="D240" s="4">
        <v>554</v>
      </c>
      <c r="E240" s="4">
        <v>534</v>
      </c>
      <c r="F240" s="4">
        <v>1088</v>
      </c>
      <c r="G240" s="4">
        <v>269</v>
      </c>
      <c r="H240" s="4">
        <v>92</v>
      </c>
      <c r="I240" s="4">
        <v>361</v>
      </c>
      <c r="J240" t="s">
        <v>503</v>
      </c>
      <c r="K240">
        <f t="shared" si="106"/>
        <v>411</v>
      </c>
    </row>
    <row r="241" spans="1:20" x14ac:dyDescent="0.25">
      <c r="A241" s="4">
        <f t="shared" si="107"/>
        <v>8</v>
      </c>
      <c r="B241" s="4" t="s">
        <v>20</v>
      </c>
      <c r="C241" s="8" t="s">
        <v>261</v>
      </c>
      <c r="D241" s="4">
        <v>185</v>
      </c>
      <c r="E241" s="4">
        <v>176</v>
      </c>
      <c r="F241" s="4">
        <v>361</v>
      </c>
      <c r="G241" s="4">
        <v>83</v>
      </c>
      <c r="H241" s="4">
        <v>37</v>
      </c>
      <c r="I241" s="4">
        <v>120</v>
      </c>
      <c r="J241" t="s">
        <v>504</v>
      </c>
      <c r="K241">
        <f t="shared" si="106"/>
        <v>185</v>
      </c>
    </row>
    <row r="242" spans="1:20" x14ac:dyDescent="0.25">
      <c r="A242" s="4">
        <f t="shared" si="107"/>
        <v>9</v>
      </c>
      <c r="B242" s="4" t="s">
        <v>22</v>
      </c>
      <c r="C242" s="8" t="s">
        <v>262</v>
      </c>
      <c r="D242" s="4">
        <v>315</v>
      </c>
      <c r="E242" s="4">
        <v>349</v>
      </c>
      <c r="F242" s="4">
        <v>664</v>
      </c>
      <c r="G242" s="4">
        <v>160</v>
      </c>
      <c r="H242" s="4">
        <v>63</v>
      </c>
      <c r="I242" s="4">
        <v>223</v>
      </c>
      <c r="J242" t="s">
        <v>505</v>
      </c>
      <c r="K242">
        <f t="shared" si="106"/>
        <v>136</v>
      </c>
    </row>
    <row r="243" spans="1:20" x14ac:dyDescent="0.25">
      <c r="A243" s="4">
        <f t="shared" si="107"/>
        <v>10</v>
      </c>
      <c r="B243" s="4" t="s">
        <v>24</v>
      </c>
      <c r="C243" s="8" t="s">
        <v>263</v>
      </c>
      <c r="D243" s="4">
        <v>534</v>
      </c>
      <c r="E243" s="4">
        <v>545</v>
      </c>
      <c r="F243" s="4">
        <v>1079</v>
      </c>
      <c r="G243" s="4">
        <v>282</v>
      </c>
      <c r="H243" s="4">
        <v>64</v>
      </c>
      <c r="I243" s="4">
        <v>346</v>
      </c>
      <c r="J243" t="s">
        <v>506</v>
      </c>
      <c r="K243">
        <f t="shared" si="106"/>
        <v>244</v>
      </c>
    </row>
    <row r="244" spans="1:20" x14ac:dyDescent="0.25">
      <c r="A244" s="4">
        <f t="shared" si="107"/>
        <v>11</v>
      </c>
      <c r="B244" s="4" t="s">
        <v>26</v>
      </c>
      <c r="C244" s="9" t="s">
        <v>264</v>
      </c>
      <c r="D244" s="4">
        <v>726</v>
      </c>
      <c r="E244" s="4">
        <v>706</v>
      </c>
      <c r="F244" s="4">
        <v>1432</v>
      </c>
      <c r="G244" s="4">
        <v>342</v>
      </c>
      <c r="H244" s="4">
        <v>130</v>
      </c>
      <c r="I244" s="4">
        <v>472</v>
      </c>
      <c r="J244" t="s">
        <v>507</v>
      </c>
      <c r="K244">
        <f t="shared" si="106"/>
        <v>212</v>
      </c>
    </row>
    <row r="245" spans="1:20" x14ac:dyDescent="0.25">
      <c r="A245" s="4">
        <f t="shared" si="107"/>
        <v>12</v>
      </c>
      <c r="B245" s="4" t="s">
        <v>77</v>
      </c>
      <c r="C245" s="9" t="s">
        <v>265</v>
      </c>
      <c r="D245" s="4">
        <v>332</v>
      </c>
      <c r="E245" s="4">
        <v>351</v>
      </c>
      <c r="F245" s="4">
        <v>683</v>
      </c>
      <c r="G245" s="4">
        <v>165</v>
      </c>
      <c r="H245" s="4">
        <v>79</v>
      </c>
      <c r="I245" s="4">
        <v>244</v>
      </c>
      <c r="J245" t="s">
        <v>508</v>
      </c>
      <c r="K245">
        <f t="shared" si="106"/>
        <v>472</v>
      </c>
    </row>
    <row r="246" spans="1:20" x14ac:dyDescent="0.25">
      <c r="A246" s="4">
        <f t="shared" si="107"/>
        <v>13</v>
      </c>
      <c r="B246" s="4" t="s">
        <v>28</v>
      </c>
      <c r="C246" s="9" t="s">
        <v>266</v>
      </c>
      <c r="D246" s="4">
        <v>322</v>
      </c>
      <c r="E246" s="4">
        <v>339</v>
      </c>
      <c r="F246" s="4">
        <v>661</v>
      </c>
      <c r="G246" s="4">
        <v>163</v>
      </c>
      <c r="H246" s="4">
        <v>49</v>
      </c>
      <c r="I246" s="4">
        <v>212</v>
      </c>
      <c r="J246" t="s">
        <v>509</v>
      </c>
      <c r="K246">
        <f t="shared" si="106"/>
        <v>169</v>
      </c>
    </row>
    <row r="247" spans="1:20" x14ac:dyDescent="0.25">
      <c r="A247" s="4">
        <f t="shared" si="107"/>
        <v>14</v>
      </c>
      <c r="B247" s="4" t="s">
        <v>30</v>
      </c>
      <c r="C247" s="9" t="s">
        <v>267</v>
      </c>
      <c r="D247" s="4">
        <v>279</v>
      </c>
      <c r="E247" s="4">
        <v>238</v>
      </c>
      <c r="F247" s="4">
        <v>517</v>
      </c>
      <c r="G247" s="4">
        <v>134</v>
      </c>
      <c r="H247" s="4">
        <v>35</v>
      </c>
      <c r="I247" s="4">
        <v>169</v>
      </c>
      <c r="J247" t="s">
        <v>510</v>
      </c>
      <c r="K247">
        <f t="shared" si="106"/>
        <v>1267</v>
      </c>
    </row>
    <row r="248" spans="1:20" x14ac:dyDescent="0.25">
      <c r="A248" s="4">
        <f t="shared" si="107"/>
        <v>15</v>
      </c>
      <c r="B248" s="4" t="s">
        <v>32</v>
      </c>
      <c r="C248" s="12" t="s">
        <v>268</v>
      </c>
      <c r="D248" s="4">
        <v>1261</v>
      </c>
      <c r="E248" s="4">
        <v>1178</v>
      </c>
      <c r="F248" s="4">
        <v>2439</v>
      </c>
      <c r="G248" s="4">
        <v>594</v>
      </c>
      <c r="H248" s="4">
        <v>98</v>
      </c>
      <c r="I248" s="4">
        <v>692</v>
      </c>
      <c r="J248" t="s">
        <v>511</v>
      </c>
      <c r="K248">
        <f t="shared" si="106"/>
        <v>176</v>
      </c>
    </row>
    <row r="249" spans="1:20" x14ac:dyDescent="0.25">
      <c r="A249" s="4">
        <f t="shared" si="107"/>
        <v>16</v>
      </c>
      <c r="B249" s="4" t="s">
        <v>34</v>
      </c>
      <c r="C249" s="12" t="s">
        <v>269</v>
      </c>
      <c r="D249" s="4">
        <v>1538</v>
      </c>
      <c r="E249" s="4">
        <v>1384</v>
      </c>
      <c r="F249" s="4">
        <v>2922</v>
      </c>
      <c r="G249" s="4">
        <v>762</v>
      </c>
      <c r="H249" s="4">
        <v>69</v>
      </c>
      <c r="I249" s="4">
        <v>831</v>
      </c>
      <c r="J249" t="s">
        <v>512</v>
      </c>
      <c r="K249">
        <f t="shared" si="106"/>
        <v>692</v>
      </c>
    </row>
    <row r="250" spans="1:20" x14ac:dyDescent="0.25">
      <c r="A250" s="4">
        <f t="shared" si="107"/>
        <v>17</v>
      </c>
      <c r="B250" s="4" t="s">
        <v>36</v>
      </c>
      <c r="C250" s="12" t="s">
        <v>270</v>
      </c>
      <c r="D250" s="4">
        <v>330</v>
      </c>
      <c r="E250" s="4">
        <v>301</v>
      </c>
      <c r="F250" s="4">
        <v>631</v>
      </c>
      <c r="G250" s="4">
        <v>138</v>
      </c>
      <c r="H250" s="4">
        <v>38</v>
      </c>
      <c r="I250" s="4">
        <v>176</v>
      </c>
      <c r="J250" t="s">
        <v>513</v>
      </c>
      <c r="K250">
        <f t="shared" si="106"/>
        <v>831</v>
      </c>
    </row>
    <row r="251" spans="1:20" s="2" customFormat="1" ht="16.5" thickBot="1" x14ac:dyDescent="0.3">
      <c r="A251" s="13"/>
      <c r="B251" s="13" t="s">
        <v>271</v>
      </c>
      <c r="C251" s="13"/>
      <c r="D251" s="13">
        <f>D233+D220+D205+D188+D174+D157+D142+D117+D106+D90+D75+D62+D47+D31+D6</f>
        <v>172473</v>
      </c>
      <c r="E251" s="13">
        <f t="shared" ref="E251:F251" si="108">E233+E220+E205+E188+E174+E157+E142+E117+E106+E90+E75+E62+E47+E31+E6</f>
        <v>166860</v>
      </c>
      <c r="F251" s="13">
        <f t="shared" si="108"/>
        <v>339333</v>
      </c>
      <c r="G251" s="14">
        <f>G233+G220+G205+G188+G174+G157+G142+G117+G106+G90+G75+G62+G47+G31+G6</f>
        <v>85988</v>
      </c>
      <c r="H251" s="14">
        <f t="shared" ref="H251:I251" si="109">H233+H220+H205+H188+H174+H157+H142+H117+H106+H90+H75+H62+H47+H31+H6</f>
        <v>17832</v>
      </c>
      <c r="I251" s="14">
        <f t="shared" si="109"/>
        <v>103820</v>
      </c>
      <c r="J251" s="29"/>
      <c r="K251" s="29"/>
      <c r="M251" s="20"/>
      <c r="N251" s="23"/>
      <c r="O251" s="23"/>
      <c r="P251" s="19"/>
      <c r="Q251" s="19"/>
      <c r="R251" s="19"/>
      <c r="S251" s="16"/>
      <c r="T251" s="16"/>
    </row>
    <row r="252" spans="1:20" ht="15.75" thickTop="1" x14ac:dyDescent="0.25"/>
    <row r="253" spans="1:20" x14ac:dyDescent="0.25">
      <c r="B253" t="s">
        <v>272</v>
      </c>
    </row>
  </sheetData>
  <mergeCells count="14">
    <mergeCell ref="T4:T5"/>
    <mergeCell ref="Q4:Q5"/>
    <mergeCell ref="R4:R5"/>
    <mergeCell ref="S4:S5"/>
    <mergeCell ref="M4:N4"/>
    <mergeCell ref="O4:O5"/>
    <mergeCell ref="P4:P5"/>
    <mergeCell ref="I4:I5"/>
    <mergeCell ref="A4:A5"/>
    <mergeCell ref="B4:B5"/>
    <mergeCell ref="C4:C5"/>
    <mergeCell ref="D4:E4"/>
    <mergeCell ref="F4:F5"/>
    <mergeCell ref="G4:H4"/>
  </mergeCells>
  <pageMargins left="1.8110236220472442" right="0.51181102362204722" top="0.47244094488188981" bottom="0.74803149606299213" header="0.15748031496062992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pdd desa</vt:lpstr>
      <vt:lpstr>'pdd desa'!Print_Titles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BPS</cp:lastModifiedBy>
  <dcterms:created xsi:type="dcterms:W3CDTF">2022-06-07T03:13:30Z</dcterms:created>
  <dcterms:modified xsi:type="dcterms:W3CDTF">2023-03-24T07:19:59Z</dcterms:modified>
</cp:coreProperties>
</file>