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Users/ajk5911/Documents/Perfect_PSG_and_actigraphy_data/"/>
    </mc:Choice>
  </mc:AlternateContent>
  <bookViews>
    <workbookView xWindow="0" yWindow="460" windowWidth="26240" windowHeight="25540"/>
  </bookViews>
  <sheets>
    <sheet name="PSG_Actigraphy_merged" sheetId="1" r:id="rId1"/>
    <sheet name="PSG" sheetId="2" r:id="rId2"/>
    <sheet name="ADA" sheetId="4" r:id="rId3"/>
  </sheets>
  <definedNames>
    <definedName name="_xlnm._FilterDatabase" localSheetId="0" hidden="1">PSG_Actigraphy_merged!$A$1:$L$204</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5" i="1" l="1"/>
  <c r="F112" i="1"/>
  <c r="F113" i="1"/>
  <c r="E3" i="2"/>
  <c r="E4" i="2"/>
  <c r="E5" i="2"/>
  <c r="E6" i="2"/>
  <c r="E7" i="2"/>
  <c r="E8" i="2"/>
  <c r="E9" i="2"/>
  <c r="E10" i="2"/>
  <c r="E11" i="2"/>
  <c r="E12" i="2"/>
  <c r="E13" i="2"/>
  <c r="E14" i="2"/>
  <c r="E15" i="2"/>
  <c r="E16" i="2"/>
  <c r="E17" i="2"/>
  <c r="E18" i="2"/>
  <c r="E19" i="2"/>
  <c r="E20" i="2"/>
  <c r="E21" i="2"/>
  <c r="E22" i="2"/>
  <c r="E23" i="2"/>
  <c r="E24"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2" i="2"/>
  <c r="D3" i="2"/>
  <c r="D4" i="2"/>
  <c r="D5" i="2"/>
  <c r="D6" i="2"/>
  <c r="D7" i="2"/>
  <c r="D8" i="2"/>
  <c r="D9" i="2"/>
  <c r="D10" i="2"/>
  <c r="D11" i="2"/>
  <c r="D12" i="2"/>
  <c r="D13" i="2"/>
  <c r="D14" i="2"/>
  <c r="D15" i="2"/>
  <c r="D16" i="2"/>
  <c r="D17" i="2"/>
  <c r="D18" i="2"/>
  <c r="D19" i="2"/>
  <c r="D20" i="2"/>
  <c r="D21" i="2"/>
  <c r="D22" i="2"/>
  <c r="D23" i="2"/>
  <c r="D24"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3" i="2"/>
  <c r="D2" i="2"/>
  <c r="C3" i="2"/>
  <c r="C4" i="2"/>
  <c r="C5" i="2"/>
  <c r="C6" i="2"/>
  <c r="C7" i="2"/>
  <c r="C8" i="2"/>
  <c r="C9" i="2"/>
  <c r="C10" i="2"/>
  <c r="C11" i="2"/>
  <c r="C12" i="2"/>
  <c r="C13" i="2"/>
  <c r="C14" i="2"/>
  <c r="C15" i="2"/>
  <c r="C16" i="2"/>
  <c r="C17" i="2"/>
  <c r="C18" i="2"/>
  <c r="C19" i="2"/>
  <c r="C20" i="2"/>
  <c r="C21" i="2"/>
  <c r="C22" i="2"/>
  <c r="C23" i="2"/>
  <c r="C24"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2" i="2"/>
  <c r="F2" i="1"/>
  <c r="F3" i="1"/>
  <c r="J2" i="1"/>
  <c r="H2" i="1"/>
  <c r="G2" i="1"/>
  <c r="J3" i="1"/>
  <c r="H3" i="1"/>
  <c r="G3" i="1"/>
  <c r="K3" i="1"/>
  <c r="I3" i="1"/>
  <c r="I2" i="1"/>
  <c r="K2" i="1"/>
  <c r="F141" i="1"/>
  <c r="F142" i="1"/>
  <c r="F38" i="1"/>
  <c r="J38" i="1"/>
  <c r="H38" i="1"/>
  <c r="G38" i="1"/>
  <c r="J142" i="1"/>
  <c r="H142" i="1"/>
  <c r="G142" i="1"/>
  <c r="J141" i="1"/>
  <c r="H141" i="1"/>
  <c r="G141" i="1"/>
  <c r="K141" i="1"/>
  <c r="I141" i="1"/>
  <c r="I142" i="1"/>
  <c r="K38" i="1"/>
  <c r="I38" i="1"/>
  <c r="K142" i="1"/>
  <c r="F109" i="1"/>
  <c r="F7" i="1"/>
  <c r="H7" i="1"/>
  <c r="F114" i="1"/>
  <c r="F9" i="1"/>
  <c r="F115" i="1"/>
  <c r="F10" i="1"/>
  <c r="F116" i="1"/>
  <c r="F11" i="1"/>
  <c r="F12" i="1"/>
  <c r="F117" i="1"/>
  <c r="F13" i="1"/>
  <c r="F118" i="1"/>
  <c r="F14" i="1"/>
  <c r="F119" i="1"/>
  <c r="F15" i="1"/>
  <c r="F120" i="1"/>
  <c r="F16" i="1"/>
  <c r="F121" i="1"/>
  <c r="F17" i="1"/>
  <c r="F122" i="1"/>
  <c r="F18" i="1"/>
  <c r="F123" i="1"/>
  <c r="F19" i="1"/>
  <c r="F124" i="1"/>
  <c r="F20" i="1"/>
  <c r="F125" i="1"/>
  <c r="F21" i="1"/>
  <c r="F126" i="1"/>
  <c r="F22" i="1"/>
  <c r="F127" i="1"/>
  <c r="F23" i="1"/>
  <c r="F128" i="1"/>
  <c r="F24" i="1"/>
  <c r="F129" i="1"/>
  <c r="F25" i="1"/>
  <c r="F26" i="1"/>
  <c r="F130" i="1"/>
  <c r="F27" i="1"/>
  <c r="F28" i="1"/>
  <c r="F131" i="1"/>
  <c r="F29" i="1"/>
  <c r="J112" i="1"/>
  <c r="F111" i="1"/>
  <c r="F30" i="1"/>
  <c r="F132" i="1"/>
  <c r="F31" i="1"/>
  <c r="F133" i="1"/>
  <c r="F32" i="1"/>
  <c r="F134" i="1"/>
  <c r="F33" i="1"/>
  <c r="F135" i="1"/>
  <c r="F34" i="1"/>
  <c r="F136" i="1"/>
  <c r="F35" i="1"/>
  <c r="F137" i="1"/>
  <c r="F36" i="1"/>
  <c r="F138" i="1"/>
  <c r="F37" i="1"/>
  <c r="F139" i="1"/>
  <c r="F140" i="1"/>
  <c r="F143" i="1"/>
  <c r="F39" i="1"/>
  <c r="F144" i="1"/>
  <c r="F40" i="1"/>
  <c r="F145" i="1"/>
  <c r="F41" i="1"/>
  <c r="F146" i="1"/>
  <c r="F42" i="1"/>
  <c r="F147" i="1"/>
  <c r="F43" i="1"/>
  <c r="F148" i="1"/>
  <c r="F44" i="1"/>
  <c r="F149" i="1"/>
  <c r="F45" i="1"/>
  <c r="F150" i="1"/>
  <c r="F46" i="1"/>
  <c r="F151" i="1"/>
  <c r="F47" i="1"/>
  <c r="F152" i="1"/>
  <c r="F48" i="1"/>
  <c r="F153" i="1"/>
  <c r="F49" i="1"/>
  <c r="F154" i="1"/>
  <c r="F50" i="1"/>
  <c r="F155" i="1"/>
  <c r="F51" i="1"/>
  <c r="F156" i="1"/>
  <c r="F52" i="1"/>
  <c r="F157" i="1"/>
  <c r="F158" i="1"/>
  <c r="F53" i="1"/>
  <c r="F159" i="1"/>
  <c r="F54" i="1"/>
  <c r="F160" i="1"/>
  <c r="F5" i="1"/>
  <c r="F161" i="1"/>
  <c r="F55" i="1"/>
  <c r="F162" i="1"/>
  <c r="F56" i="1"/>
  <c r="F163" i="1"/>
  <c r="F57" i="1"/>
  <c r="F164" i="1"/>
  <c r="F58" i="1"/>
  <c r="F165" i="1"/>
  <c r="F59" i="1"/>
  <c r="F60" i="1"/>
  <c r="F166" i="1"/>
  <c r="F61" i="1"/>
  <c r="F167" i="1"/>
  <c r="F62" i="1"/>
  <c r="F168" i="1"/>
  <c r="F63" i="1"/>
  <c r="F110" i="1"/>
  <c r="F64" i="1"/>
  <c r="F65" i="1"/>
  <c r="F169" i="1"/>
  <c r="F66" i="1"/>
  <c r="F170" i="1"/>
  <c r="F67" i="1"/>
  <c r="F171" i="1"/>
  <c r="F68" i="1"/>
  <c r="F172" i="1"/>
  <c r="F69" i="1"/>
  <c r="F173" i="1"/>
  <c r="F70" i="1"/>
  <c r="F71" i="1"/>
  <c r="F72" i="1"/>
  <c r="F174" i="1"/>
  <c r="F73" i="1"/>
  <c r="F74" i="1"/>
  <c r="F175" i="1"/>
  <c r="F75" i="1"/>
  <c r="F176" i="1"/>
  <c r="F76" i="1"/>
  <c r="F177" i="1"/>
  <c r="F77" i="1"/>
  <c r="F178" i="1"/>
  <c r="F78" i="1"/>
  <c r="F179" i="1"/>
  <c r="F79" i="1"/>
  <c r="F180" i="1"/>
  <c r="F80" i="1"/>
  <c r="F181" i="1"/>
  <c r="F81" i="1"/>
  <c r="F182" i="1"/>
  <c r="F82" i="1"/>
  <c r="F183" i="1"/>
  <c r="F83" i="1"/>
  <c r="F84" i="1"/>
  <c r="F85" i="1"/>
  <c r="F184" i="1"/>
  <c r="F86" i="1"/>
  <c r="F185" i="1"/>
  <c r="F87" i="1"/>
  <c r="F186" i="1"/>
  <c r="F88" i="1"/>
  <c r="F187" i="1"/>
  <c r="F89" i="1"/>
  <c r="F188" i="1"/>
  <c r="F90" i="1"/>
  <c r="F189" i="1"/>
  <c r="F91" i="1"/>
  <c r="F190" i="1"/>
  <c r="F92" i="1"/>
  <c r="F191" i="1"/>
  <c r="F93" i="1"/>
  <c r="F94" i="1"/>
  <c r="F192" i="1"/>
  <c r="F95" i="1"/>
  <c r="F193" i="1"/>
  <c r="F96" i="1"/>
  <c r="F97" i="1"/>
  <c r="F98" i="1"/>
  <c r="F99" i="1"/>
  <c r="F194" i="1"/>
  <c r="F100" i="1"/>
  <c r="F195" i="1"/>
  <c r="F101" i="1"/>
  <c r="F6" i="1"/>
  <c r="F196" i="1"/>
  <c r="F197" i="1"/>
  <c r="F102" i="1"/>
  <c r="F198" i="1"/>
  <c r="F103" i="1"/>
  <c r="F199" i="1"/>
  <c r="F104" i="1"/>
  <c r="F200" i="1"/>
  <c r="F105" i="1"/>
  <c r="F201" i="1"/>
  <c r="F106" i="1"/>
  <c r="F202" i="1"/>
  <c r="F107" i="1"/>
  <c r="F203" i="1"/>
  <c r="F4" i="1"/>
  <c r="F204" i="1"/>
  <c r="F108" i="1"/>
  <c r="F8" i="1"/>
  <c r="J192" i="1"/>
  <c r="H192" i="1"/>
  <c r="G192" i="1"/>
  <c r="J174" i="1"/>
  <c r="H174" i="1"/>
  <c r="G174" i="1"/>
  <c r="J63" i="1"/>
  <c r="H63" i="1"/>
  <c r="G63" i="1"/>
  <c r="J48" i="1"/>
  <c r="H48" i="1"/>
  <c r="G48" i="1"/>
  <c r="J32" i="1"/>
  <c r="H32" i="1"/>
  <c r="G32" i="1"/>
  <c r="J128" i="1"/>
  <c r="H128" i="1"/>
  <c r="G128" i="1"/>
  <c r="J109" i="1"/>
  <c r="H109" i="1"/>
  <c r="G109" i="1"/>
  <c r="J94" i="1"/>
  <c r="H94" i="1"/>
  <c r="G94" i="1"/>
  <c r="J177" i="1"/>
  <c r="H177" i="1"/>
  <c r="G177" i="1"/>
  <c r="J58" i="1"/>
  <c r="H58" i="1"/>
  <c r="G58" i="1"/>
  <c r="J5" i="1"/>
  <c r="J144" i="1"/>
  <c r="H144" i="1"/>
  <c r="G144" i="1"/>
  <c r="J28" i="1"/>
  <c r="H28" i="1"/>
  <c r="G28" i="1"/>
  <c r="J15" i="1"/>
  <c r="H15" i="1"/>
  <c r="G15" i="1"/>
  <c r="J102" i="1"/>
  <c r="H102" i="1"/>
  <c r="G102" i="1"/>
  <c r="J85" i="1"/>
  <c r="H85" i="1"/>
  <c r="G85" i="1"/>
  <c r="J71" i="1"/>
  <c r="H71" i="1"/>
  <c r="G71" i="1"/>
  <c r="J164" i="1"/>
  <c r="H164" i="1"/>
  <c r="G164" i="1"/>
  <c r="J160" i="1"/>
  <c r="H160" i="1"/>
  <c r="G160" i="1"/>
  <c r="J51" i="1"/>
  <c r="H51" i="1"/>
  <c r="G51" i="1"/>
  <c r="J47" i="1"/>
  <c r="H47" i="1"/>
  <c r="G47" i="1"/>
  <c r="J43" i="1"/>
  <c r="H43" i="1"/>
  <c r="G43" i="1"/>
  <c r="J39" i="1"/>
  <c r="H39" i="1"/>
  <c r="G39" i="1"/>
  <c r="J35" i="1"/>
  <c r="H35" i="1"/>
  <c r="G35" i="1"/>
  <c r="J31" i="1"/>
  <c r="H31" i="1"/>
  <c r="G31" i="1"/>
  <c r="J27" i="1"/>
  <c r="H27" i="1"/>
  <c r="G27" i="1"/>
  <c r="J127" i="1"/>
  <c r="H127" i="1"/>
  <c r="G127" i="1"/>
  <c r="J123" i="1"/>
  <c r="H123" i="1"/>
  <c r="G123" i="1"/>
  <c r="J119" i="1"/>
  <c r="H119" i="1"/>
  <c r="G119" i="1"/>
  <c r="J10" i="1"/>
  <c r="H10" i="1"/>
  <c r="G10" i="1"/>
  <c r="J8" i="1"/>
  <c r="H8" i="1"/>
  <c r="G8" i="1"/>
  <c r="J201" i="1"/>
  <c r="H201" i="1"/>
  <c r="G201" i="1"/>
  <c r="J197" i="1"/>
  <c r="H197" i="1"/>
  <c r="G197" i="1"/>
  <c r="J98" i="1"/>
  <c r="H98" i="1"/>
  <c r="G98" i="1"/>
  <c r="J191" i="1"/>
  <c r="H191" i="1"/>
  <c r="G191" i="1"/>
  <c r="J187" i="1"/>
  <c r="H187" i="1"/>
  <c r="G187" i="1"/>
  <c r="J84" i="1"/>
  <c r="H84" i="1"/>
  <c r="G84" i="1"/>
  <c r="J180" i="1"/>
  <c r="H180" i="1"/>
  <c r="G180" i="1"/>
  <c r="J176" i="1"/>
  <c r="H176" i="1"/>
  <c r="G176" i="1"/>
  <c r="J70" i="1"/>
  <c r="H70" i="1"/>
  <c r="G70" i="1"/>
  <c r="J66" i="1"/>
  <c r="H66" i="1"/>
  <c r="G66" i="1"/>
  <c r="J167" i="1"/>
  <c r="H167" i="1"/>
  <c r="G167" i="1"/>
  <c r="J57" i="1"/>
  <c r="H57" i="1"/>
  <c r="G57" i="1"/>
  <c r="J54" i="1"/>
  <c r="H54" i="1"/>
  <c r="G54" i="1"/>
  <c r="J155" i="1"/>
  <c r="H155" i="1"/>
  <c r="G155" i="1"/>
  <c r="J151" i="1"/>
  <c r="H151" i="1"/>
  <c r="G151" i="1"/>
  <c r="J147" i="1"/>
  <c r="H147" i="1"/>
  <c r="G147" i="1"/>
  <c r="J143" i="1"/>
  <c r="H143" i="1"/>
  <c r="G143" i="1"/>
  <c r="J136" i="1"/>
  <c r="H136" i="1"/>
  <c r="G136" i="1"/>
  <c r="J132" i="1"/>
  <c r="H132" i="1"/>
  <c r="G132" i="1"/>
  <c r="J130" i="1"/>
  <c r="H130" i="1"/>
  <c r="G130" i="1"/>
  <c r="J22" i="1"/>
  <c r="H22" i="1"/>
  <c r="G22" i="1"/>
  <c r="J18" i="1"/>
  <c r="H18" i="1"/>
  <c r="G18" i="1"/>
  <c r="J14" i="1"/>
  <c r="H14" i="1"/>
  <c r="G14" i="1"/>
  <c r="J115" i="1"/>
  <c r="H115" i="1"/>
  <c r="G115" i="1"/>
  <c r="J100" i="1"/>
  <c r="H100" i="1"/>
  <c r="G100" i="1"/>
  <c r="J81" i="1"/>
  <c r="H81" i="1"/>
  <c r="G81" i="1"/>
  <c r="J165" i="1"/>
  <c r="H165" i="1"/>
  <c r="G165" i="1"/>
  <c r="J44" i="1"/>
  <c r="H44" i="1"/>
  <c r="G44" i="1"/>
  <c r="J131" i="1"/>
  <c r="H131" i="1"/>
  <c r="G131" i="1"/>
  <c r="J11" i="1"/>
  <c r="H11" i="1"/>
  <c r="G11" i="1"/>
  <c r="J194" i="1"/>
  <c r="H194" i="1"/>
  <c r="G194" i="1"/>
  <c r="J181" i="1"/>
  <c r="H181" i="1"/>
  <c r="G181" i="1"/>
  <c r="J67" i="1"/>
  <c r="H67" i="1"/>
  <c r="G67" i="1"/>
  <c r="J152" i="1"/>
  <c r="H152" i="1"/>
  <c r="J133" i="1"/>
  <c r="H133" i="1"/>
  <c r="G133" i="1"/>
  <c r="J19" i="1"/>
  <c r="H19" i="1"/>
  <c r="G19" i="1"/>
  <c r="J93" i="1"/>
  <c r="H93" i="1"/>
  <c r="G93" i="1"/>
  <c r="J80" i="1"/>
  <c r="H80" i="1"/>
  <c r="G80" i="1"/>
  <c r="J108" i="1"/>
  <c r="H108" i="1"/>
  <c r="G108" i="1"/>
  <c r="J97" i="1"/>
  <c r="H97" i="1"/>
  <c r="G97" i="1"/>
  <c r="J83" i="1"/>
  <c r="H83" i="1"/>
  <c r="G83" i="1"/>
  <c r="J169" i="1"/>
  <c r="H169" i="1"/>
  <c r="G169" i="1"/>
  <c r="J61" i="1"/>
  <c r="H61" i="1"/>
  <c r="G61" i="1"/>
  <c r="J50" i="1"/>
  <c r="H50" i="1"/>
  <c r="G50" i="1"/>
  <c r="J46" i="1"/>
  <c r="H46" i="1"/>
  <c r="G46" i="1"/>
  <c r="J34" i="1"/>
  <c r="H34" i="1"/>
  <c r="G34" i="1"/>
  <c r="J122" i="1"/>
  <c r="H122" i="1"/>
  <c r="G122" i="1"/>
  <c r="J118" i="1"/>
  <c r="H118" i="1"/>
  <c r="G118" i="1"/>
  <c r="J9" i="1"/>
  <c r="H9" i="1"/>
  <c r="G9" i="1"/>
  <c r="J204" i="1"/>
  <c r="H204" i="1"/>
  <c r="G204" i="1"/>
  <c r="J200" i="1"/>
  <c r="H200" i="1"/>
  <c r="G200" i="1"/>
  <c r="J6" i="1"/>
  <c r="H6" i="1"/>
  <c r="J96" i="1"/>
  <c r="H96" i="1"/>
  <c r="G96" i="1"/>
  <c r="J190" i="1"/>
  <c r="H190" i="1"/>
  <c r="G190" i="1"/>
  <c r="J186" i="1"/>
  <c r="H186" i="1"/>
  <c r="G186" i="1"/>
  <c r="J183" i="1"/>
  <c r="H183" i="1"/>
  <c r="G183" i="1"/>
  <c r="J179" i="1"/>
  <c r="H179" i="1"/>
  <c r="G179" i="1"/>
  <c r="J175" i="1"/>
  <c r="H175" i="1"/>
  <c r="G175" i="1"/>
  <c r="J69" i="1"/>
  <c r="H69" i="1"/>
  <c r="G69" i="1"/>
  <c r="J65" i="1"/>
  <c r="H65" i="1"/>
  <c r="G65" i="1"/>
  <c r="J166" i="1"/>
  <c r="H166" i="1"/>
  <c r="G166" i="1"/>
  <c r="J56" i="1"/>
  <c r="H56" i="1"/>
  <c r="G56" i="1"/>
  <c r="J53" i="1"/>
  <c r="H53" i="1"/>
  <c r="G53" i="1"/>
  <c r="J154" i="1"/>
  <c r="H154" i="1"/>
  <c r="G154" i="1"/>
  <c r="J150" i="1"/>
  <c r="H150" i="1"/>
  <c r="G150" i="1"/>
  <c r="J146" i="1"/>
  <c r="H146" i="1"/>
  <c r="G146" i="1"/>
  <c r="J139" i="1"/>
  <c r="H139" i="1"/>
  <c r="G139" i="1"/>
  <c r="J135" i="1"/>
  <c r="H135" i="1"/>
  <c r="G135" i="1"/>
  <c r="J111" i="1"/>
  <c r="H111" i="1"/>
  <c r="G111" i="1"/>
  <c r="J25" i="1"/>
  <c r="H25" i="1"/>
  <c r="G25" i="1"/>
  <c r="J21" i="1"/>
  <c r="H21" i="1"/>
  <c r="G21" i="1"/>
  <c r="J17" i="1"/>
  <c r="H17" i="1"/>
  <c r="G17" i="1"/>
  <c r="J13" i="1"/>
  <c r="H13" i="1"/>
  <c r="G13" i="1"/>
  <c r="J114" i="1"/>
  <c r="H114" i="1"/>
  <c r="G114" i="1"/>
  <c r="J107" i="1"/>
  <c r="H107" i="1"/>
  <c r="G107" i="1"/>
  <c r="J90" i="1"/>
  <c r="H90" i="1"/>
  <c r="G90" i="1"/>
  <c r="J77" i="1"/>
  <c r="H77" i="1"/>
  <c r="G77" i="1"/>
  <c r="J161" i="1"/>
  <c r="H161" i="1"/>
  <c r="G161" i="1"/>
  <c r="J40" i="1"/>
  <c r="H40" i="1"/>
  <c r="G40" i="1"/>
  <c r="J124" i="1"/>
  <c r="H124" i="1"/>
  <c r="G124" i="1"/>
  <c r="J202" i="1"/>
  <c r="H202" i="1"/>
  <c r="G202" i="1"/>
  <c r="J188" i="1"/>
  <c r="H188" i="1"/>
  <c r="G188" i="1"/>
  <c r="J168" i="1"/>
  <c r="H168" i="1"/>
  <c r="G168" i="1"/>
  <c r="J148" i="1"/>
  <c r="H148" i="1"/>
  <c r="G148" i="1"/>
  <c r="J116" i="1"/>
  <c r="H116" i="1"/>
  <c r="G116" i="1"/>
  <c r="J106" i="1"/>
  <c r="H106" i="1"/>
  <c r="G106" i="1"/>
  <c r="J89" i="1"/>
  <c r="H89" i="1"/>
  <c r="G89" i="1"/>
  <c r="J76" i="1"/>
  <c r="H76" i="1"/>
  <c r="G76" i="1"/>
  <c r="J62" i="1"/>
  <c r="H62" i="1"/>
  <c r="G62" i="1"/>
  <c r="J196" i="1"/>
  <c r="H196" i="1"/>
  <c r="G196" i="1"/>
  <c r="J88" i="1"/>
  <c r="H88" i="1"/>
  <c r="G88" i="1"/>
  <c r="J173" i="1"/>
  <c r="H173" i="1"/>
  <c r="G173" i="1"/>
  <c r="J163" i="1"/>
  <c r="H163" i="1"/>
  <c r="G163" i="1"/>
  <c r="J140" i="1"/>
  <c r="H140" i="1"/>
  <c r="G140" i="1"/>
  <c r="J30" i="1"/>
  <c r="H30" i="1"/>
  <c r="G30" i="1"/>
  <c r="J26" i="1"/>
  <c r="H26" i="1"/>
  <c r="G26" i="1"/>
  <c r="J4" i="1"/>
  <c r="H4" i="1"/>
  <c r="G4" i="1"/>
  <c r="J101" i="1"/>
  <c r="H101" i="1"/>
  <c r="G101" i="1"/>
  <c r="J91" i="1"/>
  <c r="H91" i="1"/>
  <c r="G91" i="1"/>
  <c r="J87" i="1"/>
  <c r="H87" i="1"/>
  <c r="G87" i="1"/>
  <c r="J82" i="1"/>
  <c r="H82" i="1"/>
  <c r="G82" i="1"/>
  <c r="J78" i="1"/>
  <c r="H78" i="1"/>
  <c r="G78" i="1"/>
  <c r="J74" i="1"/>
  <c r="H74" i="1"/>
  <c r="G74" i="1"/>
  <c r="J172" i="1"/>
  <c r="H172" i="1"/>
  <c r="G172" i="1"/>
  <c r="J64" i="1"/>
  <c r="H64" i="1"/>
  <c r="G64" i="1"/>
  <c r="J60" i="1"/>
  <c r="H60" i="1"/>
  <c r="G60" i="1"/>
  <c r="J162" i="1"/>
  <c r="H162" i="1"/>
  <c r="G162" i="1"/>
  <c r="J158" i="1"/>
  <c r="H158" i="1"/>
  <c r="G158" i="1"/>
  <c r="J49" i="1"/>
  <c r="H49" i="1"/>
  <c r="G49" i="1"/>
  <c r="J45" i="1"/>
  <c r="H45" i="1"/>
  <c r="G45" i="1"/>
  <c r="J41" i="1"/>
  <c r="H41" i="1"/>
  <c r="G41" i="1"/>
  <c r="J37" i="1"/>
  <c r="H37" i="1"/>
  <c r="G37" i="1"/>
  <c r="J33" i="1"/>
  <c r="H33" i="1"/>
  <c r="G33" i="1"/>
  <c r="H112" i="1"/>
  <c r="G112" i="1"/>
  <c r="J129" i="1"/>
  <c r="H129" i="1"/>
  <c r="G129" i="1"/>
  <c r="J125" i="1"/>
  <c r="H125" i="1"/>
  <c r="G125" i="1"/>
  <c r="J121" i="1"/>
  <c r="H121" i="1"/>
  <c r="G121" i="1"/>
  <c r="J117" i="1"/>
  <c r="H117" i="1"/>
  <c r="G117" i="1"/>
  <c r="J113" i="1"/>
  <c r="H113" i="1"/>
  <c r="G113" i="1"/>
  <c r="J103" i="1"/>
  <c r="H103" i="1"/>
  <c r="G103" i="1"/>
  <c r="J86" i="1"/>
  <c r="H86" i="1"/>
  <c r="G86" i="1"/>
  <c r="J171" i="1"/>
  <c r="H171" i="1"/>
  <c r="G171" i="1"/>
  <c r="J52" i="1"/>
  <c r="H52" i="1"/>
  <c r="G52" i="1"/>
  <c r="J36" i="1"/>
  <c r="H36" i="1"/>
  <c r="G36" i="1"/>
  <c r="J120" i="1"/>
  <c r="H120" i="1"/>
  <c r="G120" i="1"/>
  <c r="J198" i="1"/>
  <c r="H198" i="1"/>
  <c r="G198" i="1"/>
  <c r="J184" i="1"/>
  <c r="H184" i="1"/>
  <c r="G184" i="1"/>
  <c r="J72" i="1"/>
  <c r="H72" i="1"/>
  <c r="G72" i="1"/>
  <c r="J156" i="1"/>
  <c r="H156" i="1"/>
  <c r="G156" i="1"/>
  <c r="J137" i="1"/>
  <c r="H137" i="1"/>
  <c r="G137" i="1"/>
  <c r="J23" i="1"/>
  <c r="H23" i="1"/>
  <c r="G23" i="1"/>
  <c r="J99" i="1"/>
  <c r="H99" i="1"/>
  <c r="G99" i="1"/>
  <c r="J170" i="1"/>
  <c r="H170" i="1"/>
  <c r="G170" i="1"/>
  <c r="J105" i="1"/>
  <c r="H105" i="1"/>
  <c r="G105" i="1"/>
  <c r="J92" i="1"/>
  <c r="H92" i="1"/>
  <c r="G92" i="1"/>
  <c r="J79" i="1"/>
  <c r="H79" i="1"/>
  <c r="G79" i="1"/>
  <c r="J75" i="1"/>
  <c r="H75" i="1"/>
  <c r="G75" i="1"/>
  <c r="J159" i="1"/>
  <c r="H159" i="1"/>
  <c r="G159" i="1"/>
  <c r="J42" i="1"/>
  <c r="H42" i="1"/>
  <c r="G42" i="1"/>
  <c r="J126" i="1"/>
  <c r="H126" i="1"/>
  <c r="G126" i="1"/>
  <c r="J104" i="1"/>
  <c r="H104" i="1"/>
  <c r="G104" i="1"/>
  <c r="J193" i="1"/>
  <c r="H193" i="1"/>
  <c r="G193" i="1"/>
  <c r="J203" i="1"/>
  <c r="H203" i="1"/>
  <c r="G203" i="1"/>
  <c r="J199" i="1"/>
  <c r="H199" i="1"/>
  <c r="G199" i="1"/>
  <c r="J195" i="1"/>
  <c r="H195" i="1"/>
  <c r="G195" i="1"/>
  <c r="J95" i="1"/>
  <c r="H95" i="1"/>
  <c r="G95" i="1"/>
  <c r="J189" i="1"/>
  <c r="H189" i="1"/>
  <c r="G189" i="1"/>
  <c r="J185" i="1"/>
  <c r="H185" i="1"/>
  <c r="G185" i="1"/>
  <c r="J182" i="1"/>
  <c r="H182" i="1"/>
  <c r="G182" i="1"/>
  <c r="J178" i="1"/>
  <c r="H178" i="1"/>
  <c r="G178" i="1"/>
  <c r="J73" i="1"/>
  <c r="H73" i="1"/>
  <c r="G73" i="1"/>
  <c r="J68" i="1"/>
  <c r="H68" i="1"/>
  <c r="G68" i="1"/>
  <c r="J110" i="1"/>
  <c r="H110" i="1"/>
  <c r="G110" i="1"/>
  <c r="J59" i="1"/>
  <c r="H59" i="1"/>
  <c r="G59" i="1"/>
  <c r="J55" i="1"/>
  <c r="H55" i="1"/>
  <c r="G55" i="1"/>
  <c r="J157" i="1"/>
  <c r="H157" i="1"/>
  <c r="G157" i="1"/>
  <c r="J153" i="1"/>
  <c r="H153" i="1"/>
  <c r="G153" i="1"/>
  <c r="J149" i="1"/>
  <c r="H149" i="1"/>
  <c r="G149" i="1"/>
  <c r="J145" i="1"/>
  <c r="H145" i="1"/>
  <c r="G145" i="1"/>
  <c r="J138" i="1"/>
  <c r="H138" i="1"/>
  <c r="G138" i="1"/>
  <c r="J134" i="1"/>
  <c r="H134" i="1"/>
  <c r="G134" i="1"/>
  <c r="J29" i="1"/>
  <c r="H29" i="1"/>
  <c r="G29" i="1"/>
  <c r="J24" i="1"/>
  <c r="H24" i="1"/>
  <c r="G24" i="1"/>
  <c r="J20" i="1"/>
  <c r="H20" i="1"/>
  <c r="G20" i="1"/>
  <c r="J16" i="1"/>
  <c r="H16" i="1"/>
  <c r="G16" i="1"/>
  <c r="J12" i="1"/>
  <c r="H12" i="1"/>
  <c r="G12" i="1"/>
  <c r="K7" i="1"/>
  <c r="J7" i="1"/>
  <c r="I99" i="1"/>
  <c r="I80" i="1"/>
  <c r="I164" i="1"/>
  <c r="I43" i="1"/>
  <c r="I127" i="1"/>
  <c r="I10" i="1"/>
  <c r="I8" i="1"/>
  <c r="I191" i="1"/>
  <c r="I176" i="1"/>
  <c r="I57" i="1"/>
  <c r="I151" i="1"/>
  <c r="I132" i="1"/>
  <c r="I14" i="1"/>
  <c r="I105" i="1"/>
  <c r="I92" i="1"/>
  <c r="I83" i="1"/>
  <c r="I75" i="1"/>
  <c r="I169" i="1"/>
  <c r="I163" i="1"/>
  <c r="K50" i="1"/>
  <c r="I50" i="1"/>
  <c r="I140" i="1"/>
  <c r="I30" i="1"/>
  <c r="I26" i="1"/>
  <c r="I122" i="1"/>
  <c r="I9" i="1"/>
  <c r="I204" i="1"/>
  <c r="I200" i="1"/>
  <c r="I6" i="1"/>
  <c r="I96" i="1"/>
  <c r="I190" i="1"/>
  <c r="I186" i="1"/>
  <c r="I183" i="1"/>
  <c r="I179" i="1"/>
  <c r="I175" i="1"/>
  <c r="I69" i="1"/>
  <c r="I65" i="1"/>
  <c r="I166" i="1"/>
  <c r="I56" i="1"/>
  <c r="I53" i="1"/>
  <c r="I154" i="1"/>
  <c r="I150" i="1"/>
  <c r="I146" i="1"/>
  <c r="I139" i="1"/>
  <c r="I135" i="1"/>
  <c r="I111" i="1"/>
  <c r="I25" i="1"/>
  <c r="I21" i="1"/>
  <c r="I17" i="1"/>
  <c r="I13" i="1"/>
  <c r="I114" i="1"/>
  <c r="I102" i="1"/>
  <c r="I85" i="1"/>
  <c r="I71" i="1"/>
  <c r="I62" i="1"/>
  <c r="I47" i="1"/>
  <c r="I119" i="1"/>
  <c r="I197" i="1"/>
  <c r="I84" i="1"/>
  <c r="I167" i="1"/>
  <c r="I147" i="1"/>
  <c r="I130" i="1"/>
  <c r="I18" i="1"/>
  <c r="I97" i="1"/>
  <c r="I88" i="1"/>
  <c r="I79" i="1"/>
  <c r="I173" i="1"/>
  <c r="I61" i="1"/>
  <c r="I159" i="1"/>
  <c r="I46" i="1"/>
  <c r="I42" i="1"/>
  <c r="I34" i="1"/>
  <c r="I126" i="1"/>
  <c r="I118" i="1"/>
  <c r="K4" i="1"/>
  <c r="I104" i="1"/>
  <c r="I101" i="1"/>
  <c r="I193" i="1"/>
  <c r="I91" i="1"/>
  <c r="I87" i="1"/>
  <c r="I82" i="1"/>
  <c r="I78" i="1"/>
  <c r="I74" i="1"/>
  <c r="I172" i="1"/>
  <c r="I64" i="1"/>
  <c r="I60" i="1"/>
  <c r="I162" i="1"/>
  <c r="I158" i="1"/>
  <c r="I49" i="1"/>
  <c r="I45" i="1"/>
  <c r="I41" i="1"/>
  <c r="I37" i="1"/>
  <c r="I33" i="1"/>
  <c r="I112" i="1"/>
  <c r="I129" i="1"/>
  <c r="I125" i="1"/>
  <c r="I121" i="1"/>
  <c r="I117" i="1"/>
  <c r="I113" i="1"/>
  <c r="I93" i="1"/>
  <c r="I76" i="1"/>
  <c r="I160" i="1"/>
  <c r="I39" i="1"/>
  <c r="I35" i="1"/>
  <c r="I31" i="1"/>
  <c r="I27" i="1"/>
  <c r="I98" i="1"/>
  <c r="I180" i="1"/>
  <c r="I66" i="1"/>
  <c r="I54" i="1"/>
  <c r="I143" i="1"/>
  <c r="I115" i="1"/>
  <c r="K196" i="1"/>
  <c r="I196" i="1"/>
  <c r="I199" i="1"/>
  <c r="I95" i="1"/>
  <c r="I185" i="1"/>
  <c r="I178" i="1"/>
  <c r="I68" i="1"/>
  <c r="I59" i="1"/>
  <c r="I157" i="1"/>
  <c r="I149" i="1"/>
  <c r="I138" i="1"/>
  <c r="I29" i="1"/>
  <c r="I20" i="1"/>
  <c r="I12" i="1"/>
  <c r="I107" i="1"/>
  <c r="I103" i="1"/>
  <c r="I100" i="1"/>
  <c r="I192" i="1"/>
  <c r="I90" i="1"/>
  <c r="I86" i="1"/>
  <c r="I81" i="1"/>
  <c r="I77" i="1"/>
  <c r="I174" i="1"/>
  <c r="I171" i="1"/>
  <c r="I63" i="1"/>
  <c r="I165" i="1"/>
  <c r="I161" i="1"/>
  <c r="I52" i="1"/>
  <c r="I48" i="1"/>
  <c r="I44" i="1"/>
  <c r="I40" i="1"/>
  <c r="I36" i="1"/>
  <c r="I32" i="1"/>
  <c r="I131" i="1"/>
  <c r="I128" i="1"/>
  <c r="I124" i="1"/>
  <c r="I120" i="1"/>
  <c r="I11" i="1"/>
  <c r="K109" i="1"/>
  <c r="I109" i="1"/>
  <c r="I106" i="1"/>
  <c r="I89" i="1"/>
  <c r="I170" i="1"/>
  <c r="I51" i="1"/>
  <c r="I123" i="1"/>
  <c r="I201" i="1"/>
  <c r="I187" i="1"/>
  <c r="I70" i="1"/>
  <c r="I155" i="1"/>
  <c r="I136" i="1"/>
  <c r="I22" i="1"/>
  <c r="I108" i="1"/>
  <c r="I203" i="1"/>
  <c r="I195" i="1"/>
  <c r="I189" i="1"/>
  <c r="I182" i="1"/>
  <c r="I73" i="1"/>
  <c r="I110" i="1"/>
  <c r="I55" i="1"/>
  <c r="I153" i="1"/>
  <c r="I145" i="1"/>
  <c r="I134" i="1"/>
  <c r="I24" i="1"/>
  <c r="I16" i="1"/>
  <c r="I7" i="1"/>
  <c r="G7" i="1"/>
  <c r="I202" i="1"/>
  <c r="I198" i="1"/>
  <c r="I194" i="1"/>
  <c r="I94" i="1"/>
  <c r="I188" i="1"/>
  <c r="I184" i="1"/>
  <c r="I181" i="1"/>
  <c r="I177" i="1"/>
  <c r="I72" i="1"/>
  <c r="I67" i="1"/>
  <c r="I168" i="1"/>
  <c r="I58" i="1"/>
  <c r="I5" i="1"/>
  <c r="I156" i="1"/>
  <c r="I152" i="1"/>
  <c r="G152" i="1"/>
  <c r="I148" i="1"/>
  <c r="I144" i="1"/>
  <c r="I137" i="1"/>
  <c r="I133" i="1"/>
  <c r="I28" i="1"/>
  <c r="I23" i="1"/>
  <c r="I19" i="1"/>
  <c r="I15" i="1"/>
  <c r="I116" i="1"/>
  <c r="K105" i="1"/>
  <c r="K92" i="1"/>
  <c r="K79" i="1"/>
  <c r="K75" i="1"/>
  <c r="K169" i="1"/>
  <c r="K61" i="1"/>
  <c r="K163" i="1"/>
  <c r="K159" i="1"/>
  <c r="K46" i="1"/>
  <c r="K42" i="1"/>
  <c r="K137" i="1"/>
  <c r="K133" i="1"/>
  <c r="K28" i="1"/>
  <c r="K23" i="1"/>
  <c r="K19" i="1"/>
  <c r="K15" i="1"/>
  <c r="K116" i="1"/>
  <c r="K204" i="1"/>
  <c r="K200" i="1"/>
  <c r="K6" i="1"/>
  <c r="K96" i="1"/>
  <c r="K190" i="1"/>
  <c r="K186" i="1"/>
  <c r="K183" i="1"/>
  <c r="K179" i="1"/>
  <c r="K175" i="1"/>
  <c r="K69" i="1"/>
  <c r="K65" i="1"/>
  <c r="K166" i="1"/>
  <c r="K56" i="1"/>
  <c r="K53" i="1"/>
  <c r="K154" i="1"/>
  <c r="K150" i="1"/>
  <c r="K146" i="1"/>
  <c r="K35" i="1"/>
  <c r="K31" i="1"/>
  <c r="K27" i="1"/>
  <c r="K127" i="1"/>
  <c r="K123" i="1"/>
  <c r="K119" i="1"/>
  <c r="K10" i="1"/>
  <c r="K104" i="1"/>
  <c r="K101" i="1"/>
  <c r="K193" i="1"/>
  <c r="K91" i="1"/>
  <c r="K87" i="1"/>
  <c r="K82" i="1"/>
  <c r="K78" i="1"/>
  <c r="K74" i="1"/>
  <c r="K172" i="1"/>
  <c r="K64" i="1"/>
  <c r="K60" i="1"/>
  <c r="K162" i="1"/>
  <c r="K158" i="1"/>
  <c r="K49" i="1"/>
  <c r="K45" i="1"/>
  <c r="K41" i="1"/>
  <c r="K136" i="1"/>
  <c r="K132" i="1"/>
  <c r="K130" i="1"/>
  <c r="K22" i="1"/>
  <c r="K18" i="1"/>
  <c r="K14" i="1"/>
  <c r="K115" i="1"/>
  <c r="K108" i="1"/>
  <c r="K97" i="1"/>
  <c r="K83" i="1"/>
  <c r="K203" i="1"/>
  <c r="K195" i="1"/>
  <c r="K189" i="1"/>
  <c r="K182" i="1"/>
  <c r="K73" i="1"/>
  <c r="K110" i="1"/>
  <c r="K157" i="1"/>
  <c r="K149" i="1"/>
  <c r="K140" i="1"/>
  <c r="K34" i="1"/>
  <c r="K30" i="1"/>
  <c r="K26" i="1"/>
  <c r="K122" i="1"/>
  <c r="K9" i="1"/>
  <c r="K103" i="1"/>
  <c r="K192" i="1"/>
  <c r="K86" i="1"/>
  <c r="K77" i="1"/>
  <c r="K171" i="1"/>
  <c r="K165" i="1"/>
  <c r="K52" i="1"/>
  <c r="K139" i="1"/>
  <c r="K114" i="1"/>
  <c r="K198" i="1"/>
  <c r="K94" i="1"/>
  <c r="K184" i="1"/>
  <c r="K177" i="1"/>
  <c r="K168" i="1"/>
  <c r="K5" i="1"/>
  <c r="K152" i="1"/>
  <c r="K144" i="1"/>
  <c r="K33" i="1"/>
  <c r="K129" i="1"/>
  <c r="K125" i="1"/>
  <c r="K121" i="1"/>
  <c r="K117" i="1"/>
  <c r="K113" i="1"/>
  <c r="K106" i="1"/>
  <c r="K102" i="1"/>
  <c r="K99" i="1"/>
  <c r="K93" i="1"/>
  <c r="K89" i="1"/>
  <c r="K85" i="1"/>
  <c r="K80" i="1"/>
  <c r="K76" i="1"/>
  <c r="K71" i="1"/>
  <c r="K170" i="1"/>
  <c r="K62" i="1"/>
  <c r="K164" i="1"/>
  <c r="K160" i="1"/>
  <c r="K51" i="1"/>
  <c r="K47" i="1"/>
  <c r="K43" i="1"/>
  <c r="K39" i="1"/>
  <c r="K138" i="1"/>
  <c r="K134" i="1"/>
  <c r="K29" i="1"/>
  <c r="K24" i="1"/>
  <c r="K20" i="1"/>
  <c r="K16" i="1"/>
  <c r="K12" i="1"/>
  <c r="K88" i="1"/>
  <c r="K173" i="1"/>
  <c r="K199" i="1"/>
  <c r="K95" i="1"/>
  <c r="K185" i="1"/>
  <c r="K178" i="1"/>
  <c r="K68" i="1"/>
  <c r="K59" i="1"/>
  <c r="K55" i="1"/>
  <c r="K153" i="1"/>
  <c r="K145" i="1"/>
  <c r="K126" i="1"/>
  <c r="K118" i="1"/>
  <c r="K107" i="1"/>
  <c r="K100" i="1"/>
  <c r="K90" i="1"/>
  <c r="K81" i="1"/>
  <c r="K174" i="1"/>
  <c r="K63" i="1"/>
  <c r="K161" i="1"/>
  <c r="K48" i="1"/>
  <c r="K44" i="1"/>
  <c r="K40" i="1"/>
  <c r="K135" i="1"/>
  <c r="K25" i="1"/>
  <c r="K21" i="1"/>
  <c r="K17" i="1"/>
  <c r="K13" i="1"/>
  <c r="K202" i="1"/>
  <c r="K194" i="1"/>
  <c r="K188" i="1"/>
  <c r="K181" i="1"/>
  <c r="K72" i="1"/>
  <c r="K67" i="1"/>
  <c r="K58" i="1"/>
  <c r="K156" i="1"/>
  <c r="K148" i="1"/>
  <c r="K37" i="1"/>
  <c r="K112" i="1"/>
  <c r="K8" i="1"/>
  <c r="K201" i="1"/>
  <c r="K197" i="1"/>
  <c r="K98" i="1"/>
  <c r="K191" i="1"/>
  <c r="K187" i="1"/>
  <c r="K84" i="1"/>
  <c r="K180" i="1"/>
  <c r="K176" i="1"/>
  <c r="K70" i="1"/>
  <c r="K66" i="1"/>
  <c r="K167" i="1"/>
  <c r="K57" i="1"/>
  <c r="K54" i="1"/>
  <c r="K155" i="1"/>
  <c r="K151" i="1"/>
  <c r="K147" i="1"/>
  <c r="K143" i="1"/>
  <c r="K36" i="1"/>
  <c r="K32" i="1"/>
  <c r="K131" i="1"/>
  <c r="K128" i="1"/>
  <c r="K124" i="1"/>
  <c r="K120" i="1"/>
  <c r="K11" i="1"/>
</calcChain>
</file>

<file path=xl/comments1.xml><?xml version="1.0" encoding="utf-8"?>
<comments xmlns="http://schemas.openxmlformats.org/spreadsheetml/2006/main">
  <authors>
    <author>Bluez, Grai Peace - (gpbluez)</author>
  </authors>
  <commentList>
    <comment ref="H6" authorId="0">
      <text>
        <r>
          <rPr>
            <b/>
            <sz val="9"/>
            <color indexed="81"/>
            <rFont val="Tahoma"/>
            <charset val="1"/>
          </rPr>
          <t>Bluez, Grai Peace - (gpbluez):</t>
        </r>
        <r>
          <rPr>
            <sz val="9"/>
            <color indexed="81"/>
            <rFont val="Tahoma"/>
            <charset val="1"/>
          </rPr>
          <t xml:space="preserve">
Baseline week was extended. Acti and psg dates confirmed </t>
        </r>
      </text>
    </comment>
    <comment ref="H62" authorId="0">
      <text>
        <r>
          <rPr>
            <b/>
            <sz val="9"/>
            <color indexed="81"/>
            <rFont val="Tahoma"/>
            <charset val="1"/>
          </rPr>
          <t>Bluez, Grai Peace - (gpbluez):</t>
        </r>
        <r>
          <rPr>
            <sz val="9"/>
            <color indexed="81"/>
            <rFont val="Tahoma"/>
            <charset val="1"/>
          </rPr>
          <t xml:space="preserve">
Date Year Error. Confirmed that these should all be the same month/day but in year 2015. </t>
        </r>
      </text>
    </comment>
    <comment ref="H112" authorId="0">
      <text>
        <r>
          <rPr>
            <b/>
            <sz val="9"/>
            <color indexed="81"/>
            <rFont val="Tahoma"/>
            <charset val="1"/>
          </rPr>
          <t>Bluez, Grai Peace - (gpbluez):</t>
        </r>
        <r>
          <rPr>
            <sz val="9"/>
            <color indexed="81"/>
            <rFont val="Tahoma"/>
            <charset val="1"/>
          </rPr>
          <t xml:space="preserve">
Dates for acti and psg confirmed </t>
        </r>
      </text>
    </comment>
  </commentList>
</comments>
</file>

<file path=xl/comments2.xml><?xml version="1.0" encoding="utf-8"?>
<comments xmlns="http://schemas.openxmlformats.org/spreadsheetml/2006/main">
  <authors>
    <author>Windows User</author>
  </authors>
  <commentList>
    <comment ref="A36" authorId="0">
      <text>
        <r>
          <rPr>
            <b/>
            <sz val="9"/>
            <color indexed="81"/>
            <rFont val="Tahoma"/>
            <charset val="1"/>
          </rPr>
          <t>Windows User:</t>
        </r>
        <r>
          <rPr>
            <sz val="9"/>
            <color indexed="81"/>
            <rFont val="Tahoma"/>
            <charset val="1"/>
          </rPr>
          <t xml:space="preserve">
in actigraphy database, listed as 434, 434n2</t>
        </r>
      </text>
    </comment>
  </commentList>
</comments>
</file>

<file path=xl/sharedStrings.xml><?xml version="1.0" encoding="utf-8"?>
<sst xmlns="http://schemas.openxmlformats.org/spreadsheetml/2006/main" count="595" uniqueCount="266">
  <si>
    <t>111_$</t>
  </si>
  <si>
    <t>111_&amp;</t>
  </si>
  <si>
    <t>112_$</t>
  </si>
  <si>
    <t>112_&amp;</t>
  </si>
  <si>
    <t>113_$</t>
  </si>
  <si>
    <t>113_&amp;</t>
  </si>
  <si>
    <t>114_$</t>
  </si>
  <si>
    <t>114_&amp;</t>
  </si>
  <si>
    <t>115_@</t>
  </si>
  <si>
    <t>116_$</t>
  </si>
  <si>
    <t>116_&amp;</t>
  </si>
  <si>
    <t>117_$</t>
  </si>
  <si>
    <t>117_&amp;</t>
  </si>
  <si>
    <t>118_$</t>
  </si>
  <si>
    <t>118_&amp;</t>
  </si>
  <si>
    <t>119_$</t>
  </si>
  <si>
    <t>119_&amp;</t>
  </si>
  <si>
    <t>120_$</t>
  </si>
  <si>
    <t>120_&amp;</t>
  </si>
  <si>
    <t>121_$</t>
  </si>
  <si>
    <t>121_&amp;</t>
  </si>
  <si>
    <t>122_$</t>
  </si>
  <si>
    <t>122_&amp;</t>
  </si>
  <si>
    <t>123_$</t>
  </si>
  <si>
    <t>123_&amp;</t>
  </si>
  <si>
    <t>124_$</t>
  </si>
  <si>
    <t>124_&amp;</t>
  </si>
  <si>
    <t>125_$</t>
  </si>
  <si>
    <t>125_&amp;</t>
  </si>
  <si>
    <t>126_$</t>
  </si>
  <si>
    <t>126_&amp;</t>
  </si>
  <si>
    <t>127_$</t>
  </si>
  <si>
    <t>127_&amp;</t>
  </si>
  <si>
    <t>128_$</t>
  </si>
  <si>
    <t>128_&amp;</t>
  </si>
  <si>
    <t>129_@</t>
  </si>
  <si>
    <t>130_$</t>
  </si>
  <si>
    <t>130_&amp;</t>
  </si>
  <si>
    <t>131_@</t>
  </si>
  <si>
    <t>132_$</t>
  </si>
  <si>
    <t>132_&amp;</t>
  </si>
  <si>
    <t>133_@</t>
  </si>
  <si>
    <t>134_$</t>
  </si>
  <si>
    <t>134_&amp;</t>
  </si>
  <si>
    <t>135_$</t>
  </si>
  <si>
    <t>135_&amp;</t>
  </si>
  <si>
    <t>136_$</t>
  </si>
  <si>
    <t>136_&amp;</t>
  </si>
  <si>
    <t>137_$</t>
  </si>
  <si>
    <t>137_&amp;</t>
  </si>
  <si>
    <t>138_$</t>
  </si>
  <si>
    <t>138_&amp;</t>
  </si>
  <si>
    <t>139_$</t>
  </si>
  <si>
    <t>139_&amp;</t>
  </si>
  <si>
    <t>140_$</t>
  </si>
  <si>
    <t>140_&amp;</t>
  </si>
  <si>
    <t>141_$</t>
  </si>
  <si>
    <t>141_&amp;</t>
  </si>
  <si>
    <t>142_$</t>
  </si>
  <si>
    <t>142_a</t>
  </si>
  <si>
    <t>142_b</t>
  </si>
  <si>
    <t>143_$</t>
  </si>
  <si>
    <t>143_&amp;</t>
  </si>
  <si>
    <t>144_&amp;</t>
  </si>
  <si>
    <t>145_$</t>
  </si>
  <si>
    <t>145_&amp;</t>
  </si>
  <si>
    <t>146_$</t>
  </si>
  <si>
    <t>146_&amp;</t>
  </si>
  <si>
    <t>147_$</t>
  </si>
  <si>
    <t>147_&amp;</t>
  </si>
  <si>
    <t>148_$</t>
  </si>
  <si>
    <t>148_&amp;</t>
  </si>
  <si>
    <t>149_$</t>
  </si>
  <si>
    <t>149_&amp;</t>
  </si>
  <si>
    <t>150_$</t>
  </si>
  <si>
    <t>150_&amp;</t>
  </si>
  <si>
    <t>151_$</t>
  </si>
  <si>
    <t>151_&amp;</t>
  </si>
  <si>
    <t>152_$</t>
  </si>
  <si>
    <t>152_&amp;</t>
  </si>
  <si>
    <t>153_$</t>
  </si>
  <si>
    <t>153_&amp;</t>
  </si>
  <si>
    <t>154_$</t>
  </si>
  <si>
    <t>154_&amp;</t>
  </si>
  <si>
    <t>155_$</t>
  </si>
  <si>
    <t>155_&amp;</t>
  </si>
  <si>
    <t>156_$</t>
  </si>
  <si>
    <t>156_&amp;</t>
  </si>
  <si>
    <t>157_$</t>
  </si>
  <si>
    <t>157_&amp;</t>
  </si>
  <si>
    <t>158_$</t>
  </si>
  <si>
    <t>158_&amp;</t>
  </si>
  <si>
    <t>159_$</t>
  </si>
  <si>
    <t>159_&amp;</t>
  </si>
  <si>
    <t>160_&amp;</t>
  </si>
  <si>
    <t>161_$</t>
  </si>
  <si>
    <t>161_&amp;</t>
  </si>
  <si>
    <t>162_$</t>
  </si>
  <si>
    <t>162_&amp;</t>
  </si>
  <si>
    <t>163_$</t>
  </si>
  <si>
    <t>163_&amp;</t>
  </si>
  <si>
    <t>164_$</t>
  </si>
  <si>
    <t>164_&amp;</t>
  </si>
  <si>
    <t>165_$</t>
  </si>
  <si>
    <t>165_&amp;</t>
  </si>
  <si>
    <t>166_$</t>
  </si>
  <si>
    <t>166_&amp;</t>
  </si>
  <si>
    <t>167_$</t>
  </si>
  <si>
    <t>167_&amp;</t>
  </si>
  <si>
    <t>168_@</t>
  </si>
  <si>
    <t>169_$</t>
  </si>
  <si>
    <t>169_&amp;</t>
  </si>
  <si>
    <t>170_$</t>
  </si>
  <si>
    <t>170_&amp;</t>
  </si>
  <si>
    <t>171_$</t>
  </si>
  <si>
    <t>171_&amp;</t>
  </si>
  <si>
    <t>172_@</t>
  </si>
  <si>
    <t>173_@</t>
  </si>
  <si>
    <t>174_@</t>
  </si>
  <si>
    <t>175_$</t>
  </si>
  <si>
    <t>175_&amp;</t>
  </si>
  <si>
    <t>176_$</t>
  </si>
  <si>
    <t>176_&amp;</t>
  </si>
  <si>
    <t>177_$</t>
  </si>
  <si>
    <t>177_&amp;</t>
  </si>
  <si>
    <t>178_$</t>
  </si>
  <si>
    <t>178_&amp;</t>
  </si>
  <si>
    <t>179_$</t>
  </si>
  <si>
    <t>179_&amp;</t>
  </si>
  <si>
    <t>180_$</t>
  </si>
  <si>
    <t>181_@</t>
  </si>
  <si>
    <t>182_$</t>
  </si>
  <si>
    <t>182_&amp;</t>
  </si>
  <si>
    <t>183_@</t>
  </si>
  <si>
    <t>184_$</t>
  </si>
  <si>
    <t>184_&amp;</t>
  </si>
  <si>
    <t>185_$</t>
  </si>
  <si>
    <t>185_&amp;</t>
  </si>
  <si>
    <t>186_$</t>
  </si>
  <si>
    <t>186_&amp;</t>
  </si>
  <si>
    <t>187_$</t>
  </si>
  <si>
    <t>187_&amp;</t>
  </si>
  <si>
    <t>188_$</t>
  </si>
  <si>
    <t>188_&amp;</t>
  </si>
  <si>
    <t>189_$</t>
  </si>
  <si>
    <t>189_&amp;</t>
  </si>
  <si>
    <t>190_$</t>
  </si>
  <si>
    <t>190_&amp;</t>
  </si>
  <si>
    <t>191_$</t>
  </si>
  <si>
    <t>191_&amp;</t>
  </si>
  <si>
    <t>192_$</t>
  </si>
  <si>
    <t>192_&amp;</t>
  </si>
  <si>
    <t>193_$</t>
  </si>
  <si>
    <t>194_@</t>
  </si>
  <si>
    <t>195_$</t>
  </si>
  <si>
    <t>195_&amp;</t>
  </si>
  <si>
    <t>196_$</t>
  </si>
  <si>
    <t>196_&amp;</t>
  </si>
  <si>
    <t>197_$</t>
  </si>
  <si>
    <t>197_&amp;</t>
  </si>
  <si>
    <t>198_$</t>
  </si>
  <si>
    <t>198_&amp;</t>
  </si>
  <si>
    <t>199_$</t>
  </si>
  <si>
    <t>199_&amp;</t>
  </si>
  <si>
    <t>200_$</t>
  </si>
  <si>
    <t>200_&amp;</t>
  </si>
  <si>
    <t>201_$</t>
  </si>
  <si>
    <t>201_&amp;</t>
  </si>
  <si>
    <t>202_$</t>
  </si>
  <si>
    <t>202_&amp;</t>
  </si>
  <si>
    <t>203_@</t>
  </si>
  <si>
    <t>204_$</t>
  </si>
  <si>
    <t>204_&amp;</t>
  </si>
  <si>
    <t>205_$</t>
  </si>
  <si>
    <t>205_&amp;</t>
  </si>
  <si>
    <t>206_@</t>
  </si>
  <si>
    <t>207_@</t>
  </si>
  <si>
    <t>208_$</t>
  </si>
  <si>
    <t>209_$</t>
  </si>
  <si>
    <t>209_&amp;</t>
  </si>
  <si>
    <t>210_$</t>
  </si>
  <si>
    <t>210_&amp;</t>
  </si>
  <si>
    <t>211_$</t>
  </si>
  <si>
    <t>212_$</t>
  </si>
  <si>
    <t>212_&amp;</t>
  </si>
  <si>
    <t>213_&amp;</t>
  </si>
  <si>
    <t>214_$</t>
  </si>
  <si>
    <t>214_&amp;</t>
  </si>
  <si>
    <t>215_$</t>
  </si>
  <si>
    <t>215_&amp;</t>
  </si>
  <si>
    <t>216_$</t>
  </si>
  <si>
    <t>216_&amp;</t>
  </si>
  <si>
    <t>217_$</t>
  </si>
  <si>
    <t>217_&amp;</t>
  </si>
  <si>
    <t>218_$</t>
  </si>
  <si>
    <t>218_&amp;</t>
  </si>
  <si>
    <t>219_$</t>
  </si>
  <si>
    <t>219_&amp;</t>
  </si>
  <si>
    <t>220_$</t>
  </si>
  <si>
    <t>220_&amp;</t>
  </si>
  <si>
    <t>221_$</t>
  </si>
  <si>
    <t>original ID</t>
  </si>
  <si>
    <t>142_&amp;</t>
  </si>
  <si>
    <t>ADA Participant ID</t>
  </si>
  <si>
    <t>Acti Scoring ID</t>
  </si>
  <si>
    <t xml:space="preserve">PSG Date </t>
  </si>
  <si>
    <t xml:space="preserve">Lights Out </t>
  </si>
  <si>
    <t>No PSG</t>
  </si>
  <si>
    <t>144_$</t>
  </si>
  <si>
    <t>Onset of sleep (according to acti) but light appear to be on for entire night</t>
  </si>
  <si>
    <r>
      <t xml:space="preserve">Stated Lights out was 10:06 but recording didn't start until </t>
    </r>
    <r>
      <rPr>
        <b/>
        <sz val="11"/>
        <color rgb="FFFF0000"/>
        <rFont val="Calibri"/>
        <family val="2"/>
        <scheme val="minor"/>
      </rPr>
      <t>10:30 PM</t>
    </r>
    <r>
      <rPr>
        <sz val="11"/>
        <color rgb="FFFF0000"/>
        <rFont val="Calibri"/>
        <family val="2"/>
        <scheme val="minor"/>
      </rPr>
      <t xml:space="preserve">. Recording starts at N1.  </t>
    </r>
  </si>
  <si>
    <t>160_$</t>
  </si>
  <si>
    <t>No Acti Data for night of PSG</t>
  </si>
  <si>
    <t xml:space="preserve">No Acti Data for PSG Night </t>
  </si>
  <si>
    <r>
      <t>Actigraph shows 8:44 - but this is shortly after set-up started. DSD indicates 9:48 LO. LO changed to</t>
    </r>
    <r>
      <rPr>
        <b/>
        <sz val="11"/>
        <color rgb="FFFF0000"/>
        <rFont val="Calibri"/>
        <family val="2"/>
        <scheme val="minor"/>
      </rPr>
      <t xml:space="preserve"> 9:44 </t>
    </r>
    <r>
      <rPr>
        <sz val="11"/>
        <color rgb="FFFF0000"/>
        <rFont val="Calibri"/>
        <family val="2"/>
        <scheme val="minor"/>
      </rPr>
      <t>because this is when recording started. DSD indicates &gt;60 minute SOL, as does actigrahy.</t>
    </r>
  </si>
  <si>
    <r>
      <t xml:space="preserve">LO listed as 9:13 pm. Recording started at </t>
    </r>
    <r>
      <rPr>
        <b/>
        <sz val="11"/>
        <color rgb="FFFF0000"/>
        <rFont val="Calibri"/>
        <family val="2"/>
        <scheme val="minor"/>
      </rPr>
      <t>9:44 pm</t>
    </r>
  </si>
  <si>
    <t xml:space="preserve">Starts recording at 9:29 pm and N3 </t>
  </si>
  <si>
    <t>10:23PM</t>
  </si>
  <si>
    <t>9:29PM</t>
  </si>
  <si>
    <t>9:03PM</t>
  </si>
  <si>
    <r>
      <t>Subject asleep by 10:05. LO changed to</t>
    </r>
    <r>
      <rPr>
        <b/>
        <sz val="11"/>
        <color rgb="FFFF0000"/>
        <rFont val="Calibri"/>
        <family val="2"/>
        <scheme val="minor"/>
      </rPr>
      <t xml:space="preserve"> 10:04 pm. </t>
    </r>
  </si>
  <si>
    <r>
      <t xml:space="preserve">Recording started at </t>
    </r>
    <r>
      <rPr>
        <b/>
        <sz val="11"/>
        <color rgb="FFFF0000"/>
        <rFont val="Calibri"/>
        <family val="2"/>
        <scheme val="minor"/>
      </rPr>
      <t>10:23 pm</t>
    </r>
    <r>
      <rPr>
        <sz val="11"/>
        <color rgb="FFFF0000"/>
        <rFont val="Calibri"/>
        <family val="2"/>
        <scheme val="minor"/>
      </rPr>
      <t xml:space="preserve">. </t>
    </r>
  </si>
  <si>
    <t>12:00AM</t>
  </si>
  <si>
    <r>
      <t xml:space="preserve">Subject asleep by 10:50 pm. Lights out chaned to </t>
    </r>
    <r>
      <rPr>
        <b/>
        <sz val="11"/>
        <color rgb="FFFF0000"/>
        <rFont val="Calibri"/>
        <family val="2"/>
        <scheme val="minor"/>
      </rPr>
      <t>9:07 pm</t>
    </r>
    <r>
      <rPr>
        <sz val="11"/>
        <color rgb="FFFF0000"/>
        <rFont val="Calibri"/>
        <family val="2"/>
        <scheme val="minor"/>
      </rPr>
      <t>. LO determined when movement diminished and alpha noted in EEG</t>
    </r>
  </si>
  <si>
    <r>
      <t xml:space="preserve">Subject asleep by 10:12 pm so LO changed to </t>
    </r>
    <r>
      <rPr>
        <b/>
        <sz val="11"/>
        <color rgb="FFFF0000"/>
        <rFont val="Calibri"/>
        <family val="2"/>
        <scheme val="minor"/>
      </rPr>
      <t xml:space="preserve">10:04 pm. </t>
    </r>
    <r>
      <rPr>
        <sz val="11"/>
        <color rgb="FFFF0000"/>
        <rFont val="Calibri"/>
        <family val="2"/>
        <scheme val="minor"/>
      </rPr>
      <t>LO determined when movement diminished and alpha noted in EEG</t>
    </r>
  </si>
  <si>
    <t>213_$</t>
  </si>
  <si>
    <t xml:space="preserve">Recording started at 9:01 pm. </t>
  </si>
  <si>
    <t xml:space="preserve">No PSG </t>
  </si>
  <si>
    <t>11:30PM</t>
  </si>
  <si>
    <r>
      <t>Subject was alseep by 11:30 pm so lights out changed to</t>
    </r>
    <r>
      <rPr>
        <b/>
        <sz val="11"/>
        <color rgb="FFFF0000"/>
        <rFont val="Calibri"/>
        <family val="2"/>
        <scheme val="minor"/>
      </rPr>
      <t xml:space="preserve"> 10:56 pm</t>
    </r>
    <r>
      <rPr>
        <sz val="11"/>
        <color rgb="FFFF0000"/>
        <rFont val="Calibri"/>
        <family val="2"/>
        <scheme val="minor"/>
      </rPr>
      <t>. Lights on throughout actigraphy.  LO determined when movement diminished and alpha noted in EEG</t>
    </r>
  </si>
  <si>
    <t>PSG code</t>
  </si>
  <si>
    <t>actigraphy notes</t>
  </si>
  <si>
    <t>No actigraphy data</t>
  </si>
  <si>
    <t>Actigraphy data is not during PSG</t>
  </si>
  <si>
    <t>434n2</t>
  </si>
  <si>
    <t>Actigraphy files/identity shows 434 or 434n2 but Grai confirmed that these correspond to 144$</t>
  </si>
  <si>
    <t>Buxton Lab notes</t>
  </si>
  <si>
    <t>identity (updated ID in actigraphy)</t>
  </si>
  <si>
    <t>start of actigraphy recording</t>
  </si>
  <si>
    <t>actigraphy valid days</t>
  </si>
  <si>
    <t>142_&amp; was used for two different records; therefore, "identity" was changed to 142_a and 142_b to distinguish between them</t>
  </si>
  <si>
    <t>Has PSG night in actigraphy file?</t>
  </si>
  <si>
    <t xml:space="preserve">Original Notes </t>
  </si>
  <si>
    <t xml:space="preserve">Subject ID </t>
  </si>
  <si>
    <t xml:space="preserve">Date </t>
  </si>
  <si>
    <t xml:space="preserve">Recording Start Time </t>
  </si>
  <si>
    <t>10:15PM</t>
  </si>
  <si>
    <t xml:space="preserve">This PSG was Redone because the first attempt failed. Corresponding Acti data is during the second week of participation. They were in the control condition, so no sleep extension instructions were provided. </t>
  </si>
  <si>
    <t>Not a full 4 hours of PSG</t>
  </si>
  <si>
    <t>no acti; based on self report</t>
  </si>
  <si>
    <t>PSG FAIL</t>
  </si>
  <si>
    <t>Study card was configured for 476</t>
  </si>
  <si>
    <t>Study card was configured for 479</t>
  </si>
  <si>
    <t>Study card was configured for 504</t>
  </si>
  <si>
    <t>-</t>
  </si>
  <si>
    <t>11:08PM</t>
  </si>
  <si>
    <t>PSG Date</t>
  </si>
  <si>
    <t>Updated Notes</t>
  </si>
  <si>
    <t>Notes</t>
  </si>
  <si>
    <t>This is likely for PSG recording 424</t>
  </si>
  <si>
    <t>Verify that participant 424 (PSG code) matches with actigraphy recording 134_&amp;</t>
  </si>
  <si>
    <t>Updated PSG Notes 4/2018</t>
  </si>
  <si>
    <t>Subject wore actigraph for 11 valid days, so PSG date is consistent.</t>
  </si>
  <si>
    <t>LM revised to 2015 on 4/16</t>
  </si>
  <si>
    <t xml:space="preserve">PSG code was originally matched with 134_$ but was redone to span actigraphy night during 134_&amp; </t>
  </si>
  <si>
    <t>OLD PSG 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</si>
</sst>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h:mm:ss;@"/>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0"/>
      <name val="Arial"/>
      <family val="2"/>
    </font>
    <font>
      <u/>
      <sz val="11"/>
      <color theme="10"/>
      <name val="Calibri"/>
      <family val="2"/>
      <scheme val="minor"/>
    </font>
    <font>
      <b/>
      <sz val="11"/>
      <color rgb="FFFF0000"/>
      <name val="Calibri"/>
      <family val="2"/>
      <scheme val="minor"/>
    </font>
    <font>
      <sz val="9"/>
      <color indexed="81"/>
      <name val="Tahoma"/>
      <charset val="1"/>
    </font>
    <font>
      <b/>
      <sz val="9"/>
      <color indexed="81"/>
      <name val="Tahoma"/>
      <charset val="1"/>
    </font>
    <font>
      <u/>
      <sz val="11"/>
      <color theme="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rgb="FF92D05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applyNumberFormat="0" applyFill="0" applyBorder="0" applyAlignment="0" applyProtection="0"/>
    <xf numFmtId="0" fontId="9" fillId="0" borderId="0" applyNumberFormat="0" applyFill="0" applyBorder="0" applyAlignment="0" applyProtection="0"/>
  </cellStyleXfs>
  <cellXfs count="53">
    <xf numFmtId="0" fontId="0" fillId="0" borderId="0" xfId="0"/>
    <xf numFmtId="0" fontId="0" fillId="2" borderId="0" xfId="0" applyFill="1"/>
    <xf numFmtId="0" fontId="0" fillId="0" borderId="0" xfId="0" applyAlignment="1">
      <alignment horizontal="right" vertical="center"/>
    </xf>
    <xf numFmtId="0" fontId="3" fillId="0" borderId="0" xfId="0" applyFont="1" applyAlignment="1">
      <alignment horizontal="right" vertical="center"/>
    </xf>
    <xf numFmtId="14" fontId="0" fillId="0" borderId="0" xfId="0" applyNumberFormat="1" applyAlignment="1">
      <alignment horizontal="right" vertical="center"/>
    </xf>
    <xf numFmtId="0" fontId="0" fillId="0" borderId="0" xfId="0" applyAlignment="1">
      <alignment horizontal="left" vertical="center"/>
    </xf>
    <xf numFmtId="0" fontId="4" fillId="0" borderId="1" xfId="0" applyFont="1" applyBorder="1" applyAlignment="1">
      <alignment horizontal="right" vertical="center" wrapText="1"/>
    </xf>
    <xf numFmtId="0" fontId="0" fillId="2" borderId="0" xfId="0" applyFill="1" applyAlignment="1">
      <alignment horizontal="right" vertical="center"/>
    </xf>
    <xf numFmtId="0" fontId="3" fillId="2" borderId="1" xfId="1" applyFont="1" applyFill="1" applyBorder="1" applyAlignment="1">
      <alignment horizontal="right" vertical="center" wrapText="1"/>
    </xf>
    <xf numFmtId="0" fontId="0" fillId="0" borderId="0" xfId="0" applyFill="1"/>
    <xf numFmtId="0" fontId="4" fillId="3" borderId="1" xfId="0" applyFont="1" applyFill="1" applyBorder="1" applyAlignment="1">
      <alignment horizontal="right" vertical="center" wrapText="1"/>
    </xf>
    <xf numFmtId="0" fontId="0" fillId="3" borderId="0" xfId="0" applyFill="1" applyAlignment="1">
      <alignment horizontal="right" vertical="center"/>
    </xf>
    <xf numFmtId="0" fontId="0" fillId="0" borderId="0" xfId="0" applyFill="1" applyAlignment="1">
      <alignment horizontal="right" vertical="center"/>
    </xf>
    <xf numFmtId="0" fontId="4" fillId="0" borderId="1" xfId="0" applyFont="1" applyFill="1" applyBorder="1" applyAlignment="1">
      <alignment horizontal="right" vertical="center" wrapText="1"/>
    </xf>
    <xf numFmtId="0" fontId="0" fillId="0" borderId="0" xfId="0" applyFill="1" applyAlignment="1">
      <alignment horizontal="left"/>
    </xf>
    <xf numFmtId="14" fontId="0" fillId="0" borderId="0" xfId="0" applyNumberFormat="1" applyFill="1"/>
    <xf numFmtId="14" fontId="0" fillId="0" borderId="0" xfId="0" applyNumberFormat="1" applyFill="1" applyAlignment="1">
      <alignment horizontal="left"/>
    </xf>
    <xf numFmtId="49" fontId="0" fillId="0" borderId="0" xfId="0" applyNumberFormat="1" applyFill="1" applyAlignment="1">
      <alignment horizontal="left"/>
    </xf>
    <xf numFmtId="0" fontId="0" fillId="4" borderId="0" xfId="0" applyFill="1"/>
    <xf numFmtId="0" fontId="1" fillId="0" borderId="0" xfId="0" applyFont="1" applyFill="1" applyAlignment="1">
      <alignment horizontal="left"/>
    </xf>
    <xf numFmtId="14" fontId="1" fillId="0" borderId="0" xfId="0" applyNumberFormat="1" applyFont="1" applyFill="1" applyAlignment="1">
      <alignment horizontal="left" vertical="center"/>
    </xf>
    <xf numFmtId="49" fontId="0" fillId="0" borderId="0" xfId="0" applyNumberFormat="1" applyFill="1"/>
    <xf numFmtId="0" fontId="1" fillId="4" borderId="0" xfId="0" applyFont="1" applyFill="1" applyAlignment="1">
      <alignment horizontal="left"/>
    </xf>
    <xf numFmtId="164" fontId="0" fillId="5" borderId="0" xfId="0" applyNumberFormat="1" applyFill="1" applyAlignment="1">
      <alignment horizontal="right" vertical="center"/>
    </xf>
    <xf numFmtId="14" fontId="0" fillId="5" borderId="0" xfId="0" applyNumberFormat="1" applyFill="1" applyAlignment="1">
      <alignment horizontal="right" vertical="center"/>
    </xf>
    <xf numFmtId="0" fontId="0" fillId="0" borderId="0" xfId="0" applyFont="1" applyFill="1"/>
    <xf numFmtId="14" fontId="0" fillId="0" borderId="0" xfId="0" applyNumberFormat="1" applyFont="1" applyFill="1"/>
    <xf numFmtId="164" fontId="0" fillId="0" borderId="0" xfId="0" applyNumberFormat="1" applyFont="1" applyFill="1"/>
    <xf numFmtId="21" fontId="0" fillId="0" borderId="0" xfId="0" applyNumberFormat="1" applyFont="1" applyFill="1"/>
    <xf numFmtId="18" fontId="0" fillId="0" borderId="0" xfId="0" applyNumberFormat="1"/>
    <xf numFmtId="0" fontId="0" fillId="5" borderId="0" xfId="0" applyFill="1" applyAlignment="1">
      <alignment horizontal="right" vertical="center"/>
    </xf>
    <xf numFmtId="165" fontId="0" fillId="0" borderId="0" xfId="0" applyNumberFormat="1" applyAlignment="1">
      <alignment horizontal="right" vertical="center"/>
    </xf>
    <xf numFmtId="165" fontId="0" fillId="5" borderId="0" xfId="0" applyNumberFormat="1" applyFill="1" applyAlignment="1">
      <alignment horizontal="right" vertical="center"/>
    </xf>
    <xf numFmtId="165" fontId="1" fillId="0" borderId="0" xfId="0" applyNumberFormat="1" applyFont="1" applyFill="1"/>
    <xf numFmtId="165" fontId="0" fillId="0" borderId="0" xfId="0" applyNumberFormat="1" applyFill="1" applyAlignment="1">
      <alignment horizontal="left"/>
    </xf>
    <xf numFmtId="165" fontId="0" fillId="0" borderId="0" xfId="0" applyNumberFormat="1" applyFill="1"/>
    <xf numFmtId="0" fontId="1" fillId="0" borderId="0" xfId="0" applyNumberFormat="1" applyFont="1" applyFill="1"/>
    <xf numFmtId="0" fontId="0" fillId="0" borderId="0" xfId="0" applyNumberFormat="1" applyFill="1" applyAlignment="1">
      <alignment horizontal="left"/>
    </xf>
    <xf numFmtId="0" fontId="0" fillId="0" borderId="0" xfId="0" applyNumberFormat="1" applyFill="1"/>
    <xf numFmtId="0" fontId="0" fillId="5" borderId="0" xfId="0" applyFill="1" applyAlignment="1">
      <alignment horizontal="left" vertical="center"/>
    </xf>
    <xf numFmtId="18" fontId="0" fillId="5" borderId="0" xfId="0" applyNumberFormat="1" applyFill="1" applyAlignment="1">
      <alignment horizontal="left" vertical="center" wrapText="1"/>
    </xf>
    <xf numFmtId="0" fontId="0" fillId="5" borderId="0" xfId="0" applyFill="1" applyAlignment="1">
      <alignment horizontal="left" vertical="center" wrapText="1"/>
    </xf>
    <xf numFmtId="14" fontId="0" fillId="5" borderId="0" xfId="0" applyNumberFormat="1" applyFill="1" applyAlignment="1">
      <alignment horizontal="left" vertical="center" wrapText="1"/>
    </xf>
    <xf numFmtId="0" fontId="2" fillId="5" borderId="0" xfId="0" applyFont="1" applyFill="1" applyAlignment="1">
      <alignment horizontal="left" vertical="center" wrapText="1"/>
    </xf>
    <xf numFmtId="164" fontId="0" fillId="5" borderId="0" xfId="0" applyNumberFormat="1" applyFill="1" applyAlignment="1">
      <alignment horizontal="left" vertical="center" wrapText="1"/>
    </xf>
    <xf numFmtId="0" fontId="0" fillId="6" borderId="0" xfId="0" applyFill="1" applyAlignment="1">
      <alignment horizontal="left"/>
    </xf>
    <xf numFmtId="14" fontId="0" fillId="6" borderId="0" xfId="0" applyNumberFormat="1" applyFill="1"/>
    <xf numFmtId="0" fontId="0" fillId="6" borderId="0" xfId="0" applyFill="1"/>
    <xf numFmtId="14" fontId="0" fillId="6" borderId="0" xfId="0" applyNumberFormat="1" applyFill="1" applyAlignment="1">
      <alignment horizontal="left"/>
    </xf>
    <xf numFmtId="165" fontId="0" fillId="6" borderId="0" xfId="0" applyNumberFormat="1" applyFill="1" applyAlignment="1">
      <alignment horizontal="left"/>
    </xf>
    <xf numFmtId="0" fontId="0" fillId="6" borderId="0" xfId="0" applyNumberFormat="1" applyFill="1" applyAlignment="1">
      <alignment horizontal="left"/>
    </xf>
    <xf numFmtId="49" fontId="0" fillId="6" borderId="0" xfId="0" applyNumberFormat="1" applyFill="1" applyAlignment="1">
      <alignment horizontal="left"/>
    </xf>
    <xf numFmtId="165" fontId="0" fillId="7" borderId="0" xfId="0" applyNumberFormat="1" applyFill="1" applyAlignment="1">
      <alignment horizontal="left"/>
    </xf>
  </cellXfs>
  <cellStyles count="3">
    <cellStyle name="Followed Hyperlink" xfId="2"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9</xdr:col>
      <xdr:colOff>1438275</xdr:colOff>
      <xdr:row>12</xdr:row>
      <xdr:rowOff>57152</xdr:rowOff>
    </xdr:from>
    <xdr:to>
      <xdr:col>17</xdr:col>
      <xdr:colOff>104775</xdr:colOff>
      <xdr:row>27</xdr:row>
      <xdr:rowOff>19050</xdr:rowOff>
    </xdr:to>
    <xdr:sp macro="" textlink="">
      <xdr:nvSpPr>
        <xdr:cNvPr id="2" name="TextBox 1"/>
        <xdr:cNvSpPr txBox="1"/>
      </xdr:nvSpPr>
      <xdr:spPr>
        <a:xfrm>
          <a:off x="15297150" y="1581152"/>
          <a:ext cx="8115300" cy="2819398"/>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Important</a:t>
          </a:r>
          <a:r>
            <a:rPr lang="en-US" sz="1800" b="1" baseline="0"/>
            <a:t> </a:t>
          </a:r>
          <a:r>
            <a:rPr lang="en-US" sz="1800" b="1"/>
            <a:t>Notes</a:t>
          </a:r>
          <a:r>
            <a:rPr lang="en-US" sz="1100" b="1"/>
            <a:t/>
          </a:r>
          <a:br>
            <a:rPr lang="en-US" sz="1100" b="1"/>
          </a:br>
          <a:r>
            <a:rPr lang="en-US" sz="1100" b="1"/>
            <a:t>-</a:t>
          </a:r>
          <a:r>
            <a:rPr lang="en-US" sz="1100" b="0" u="none"/>
            <a:t>Each</a:t>
          </a:r>
          <a:r>
            <a:rPr lang="en-US" sz="1100" b="0" u="none" baseline="0"/>
            <a:t> row in this spreadsheet corresponds to an actigraphy file</a:t>
          </a:r>
          <a:r>
            <a:rPr lang="en-US" sz="1100" b="1"/>
            <a:t/>
          </a:r>
          <a:br>
            <a:rPr lang="en-US" sz="1100" b="1"/>
          </a:br>
          <a:r>
            <a:rPr lang="en-US" sz="1100" b="0"/>
            <a:t>-Each</a:t>
          </a:r>
          <a:r>
            <a:rPr lang="en-US" sz="1100" b="0" baseline="0"/>
            <a:t> subject should have 1 night of baseline PSG (concurrent with first week of actigraphy) and 2 weeks of actigraphy</a:t>
          </a:r>
          <a:br>
            <a:rPr lang="en-US" sz="1100" b="0" baseline="0"/>
          </a:br>
          <a:r>
            <a:rPr lang="en-US" sz="1100" b="0" baseline="0"/>
            <a:t>-Most of actigraphy files are split: one week for each recording, but should approximately be back-to-back weeks</a:t>
          </a:r>
          <a:r>
            <a:rPr lang="en-US" sz="1100" b="1" baseline="0"/>
            <a:t/>
          </a:r>
          <a:br>
            <a:rPr lang="en-US" sz="1100" b="1" baseline="0"/>
          </a:br>
          <a:r>
            <a:rPr lang="en-US" sz="1100" b="0" baseline="0"/>
            <a:t>-If the numeric digits in the "identity" variable are the same, then these files correspond to the same person and actigraphy weeks are most likely split</a:t>
          </a:r>
          <a:br>
            <a:rPr lang="en-US" sz="1100" b="0" baseline="0"/>
          </a:br>
          <a:r>
            <a:rPr lang="en-US" sz="1100" b="0" baseline="0"/>
            <a:t>-Some subjects have no corresponding PSG (either missing or not during an actigraphy night) n=3 (434-2 weeks, 220_$, 163_$)</a:t>
          </a:r>
          <a:br>
            <a:rPr lang="en-US" sz="1100" b="0" baseline="0"/>
          </a:br>
          <a:r>
            <a:rPr lang="en-US" sz="1100" b="0" baseline="0"/>
            <a:t>-Some subjects have no corresponding actigraphy, but have PSG</a:t>
          </a:r>
        </a:p>
        <a:p>
          <a:endParaRPr lang="en-US" sz="1100" b="1"/>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n=106 PSG recordings (1 night) that correspond to an actigraphy file</a:t>
          </a:r>
          <a:endParaRPr lang="en-US" sz="1100" b="1"/>
        </a:p>
        <a:p>
          <a:r>
            <a:rPr lang="en-US" sz="1100" b="1"/>
            <a:t>n=203 actigraphy recordings,</a:t>
          </a:r>
          <a:r>
            <a:rPr lang="en-US" sz="1100" b="1" baseline="0"/>
            <a:t> </a:t>
          </a:r>
          <a:r>
            <a:rPr lang="en-US" sz="1100" b="1"/>
            <a:t>either</a:t>
          </a:r>
          <a:r>
            <a:rPr lang="en-US" sz="1100" b="1" baseline="0"/>
            <a:t> as 2 week or 1 week files</a:t>
          </a:r>
          <a:r>
            <a:rPr lang="en-US" sz="1100" b="1"/>
            <a:t/>
          </a:r>
          <a:br>
            <a:rPr lang="en-US" sz="1100" b="1"/>
          </a:b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xdr:colOff>
      <xdr:row>2</xdr:row>
      <xdr:rowOff>85725</xdr:rowOff>
    </xdr:from>
    <xdr:to>
      <xdr:col>13</xdr:col>
      <xdr:colOff>57150</xdr:colOff>
      <xdr:row>7</xdr:row>
      <xdr:rowOff>190500</xdr:rowOff>
    </xdr:to>
    <xdr:sp macro="" textlink="">
      <xdr:nvSpPr>
        <xdr:cNvPr id="2" name="TextBox 1"/>
        <xdr:cNvSpPr txBox="1"/>
      </xdr:nvSpPr>
      <xdr:spPr>
        <a:xfrm>
          <a:off x="18697575" y="485775"/>
          <a:ext cx="2943225"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Most of</a:t>
          </a:r>
          <a:r>
            <a:rPr lang="en-US" sz="1100" baseline="0"/>
            <a:t> the PSG night actigraphy recordings are in the database PerfectADA_$</a:t>
          </a:r>
        </a:p>
        <a:p>
          <a:r>
            <a:rPr lang="en-US" sz="1100" baseline="0">
              <a:solidFill>
                <a:sysClr val="windowText" lastClr="000000"/>
              </a:solidFill>
            </a:rPr>
            <a:t>Participants highlighted in yellow have two weeks of merged data. Their PSG data is in PerfectADA_@, within the first recorded week. </a:t>
          </a:r>
        </a:p>
      </xdr:txBody>
    </xdr:sp>
    <xdr:clientData/>
  </xdr:twoCellAnchor>
  <xdr:twoCellAnchor>
    <xdr:from>
      <xdr:col>10</xdr:col>
      <xdr:colOff>209550</xdr:colOff>
      <xdr:row>8</xdr:row>
      <xdr:rowOff>133350</xdr:rowOff>
    </xdr:from>
    <xdr:to>
      <xdr:col>13</xdr:col>
      <xdr:colOff>104775</xdr:colOff>
      <xdr:row>14</xdr:row>
      <xdr:rowOff>180975</xdr:rowOff>
    </xdr:to>
    <xdr:sp macro="" textlink="">
      <xdr:nvSpPr>
        <xdr:cNvPr id="3" name="TextBox 2"/>
        <xdr:cNvSpPr txBox="1"/>
      </xdr:nvSpPr>
      <xdr:spPr>
        <a:xfrm>
          <a:off x="18897600" y="1733550"/>
          <a:ext cx="2790825"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LM 12/4/17:</a:t>
          </a:r>
          <a:r>
            <a:rPr lang="en-US" sz="1100" baseline="0"/>
            <a:t> </a:t>
          </a:r>
          <a:r>
            <a:rPr lang="en-US" sz="1100"/>
            <a:t>4</a:t>
          </a:r>
          <a:r>
            <a:rPr lang="en-US" sz="1100" baseline="0"/>
            <a:t> subjects highlighted in orange do not have actigraphy data in the "$" database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194_@" TargetMode="External"/><Relationship Id="rId12" Type="http://schemas.openxmlformats.org/officeDocument/2006/relationships/hyperlink" Target="mailto:203_@" TargetMode="External"/><Relationship Id="rId13" Type="http://schemas.openxmlformats.org/officeDocument/2006/relationships/hyperlink" Target="mailto:207_@" TargetMode="External"/><Relationship Id="rId14" Type="http://schemas.openxmlformats.org/officeDocument/2006/relationships/printerSettings" Target="../printerSettings/printerSettings2.bin"/><Relationship Id="rId15" Type="http://schemas.openxmlformats.org/officeDocument/2006/relationships/drawing" Target="../drawings/drawing2.xml"/><Relationship Id="rId16" Type="http://schemas.openxmlformats.org/officeDocument/2006/relationships/vmlDrawing" Target="../drawings/vmlDrawing2.vml"/><Relationship Id="rId17" Type="http://schemas.openxmlformats.org/officeDocument/2006/relationships/comments" Target="../comments2.xml"/><Relationship Id="rId1" Type="http://schemas.openxmlformats.org/officeDocument/2006/relationships/hyperlink" Target="mailto:115_@" TargetMode="External"/><Relationship Id="rId2" Type="http://schemas.openxmlformats.org/officeDocument/2006/relationships/hyperlink" Target="mailto:129_@" TargetMode="External"/><Relationship Id="rId3" Type="http://schemas.openxmlformats.org/officeDocument/2006/relationships/hyperlink" Target="mailto:131_@" TargetMode="External"/><Relationship Id="rId4" Type="http://schemas.openxmlformats.org/officeDocument/2006/relationships/hyperlink" Target="mailto:133_@" TargetMode="External"/><Relationship Id="rId5" Type="http://schemas.openxmlformats.org/officeDocument/2006/relationships/hyperlink" Target="mailto:168_@" TargetMode="External"/><Relationship Id="rId6" Type="http://schemas.openxmlformats.org/officeDocument/2006/relationships/hyperlink" Target="mailto:172_@" TargetMode="External"/><Relationship Id="rId7" Type="http://schemas.openxmlformats.org/officeDocument/2006/relationships/hyperlink" Target="mailto:173_@" TargetMode="External"/><Relationship Id="rId8" Type="http://schemas.openxmlformats.org/officeDocument/2006/relationships/hyperlink" Target="mailto:174_@" TargetMode="External"/><Relationship Id="rId9" Type="http://schemas.openxmlformats.org/officeDocument/2006/relationships/hyperlink" Target="mailto:181_@" TargetMode="External"/><Relationship Id="rId10" Type="http://schemas.openxmlformats.org/officeDocument/2006/relationships/hyperlink" Target="mailto:183_@"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Q204"/>
  <sheetViews>
    <sheetView tabSelected="1" topLeftCell="C56" workbookViewId="0">
      <selection activeCell="I104" sqref="I104"/>
    </sheetView>
  </sheetViews>
  <sheetFormatPr baseColWidth="10" defaultColWidth="8.83203125" defaultRowHeight="15" x14ac:dyDescent="0.2"/>
  <cols>
    <col min="1" max="1" width="14.6640625" style="18" customWidth="1"/>
    <col min="2" max="2" width="31.33203125" style="9" customWidth="1"/>
    <col min="3" max="3" width="28.33203125" style="9" customWidth="1"/>
    <col min="4" max="5" width="23.5" style="9" customWidth="1"/>
    <col min="6" max="6" width="12" style="14" customWidth="1"/>
    <col min="7" max="7" width="33.6640625" style="14" customWidth="1"/>
    <col min="8" max="8" width="17.6640625" style="9" customWidth="1"/>
    <col min="9" max="9" width="23.33203125" style="35" customWidth="1"/>
    <col min="10" max="10" width="27.33203125" style="38" customWidth="1"/>
    <col min="11" max="11" width="24.1640625" style="21" customWidth="1"/>
    <col min="12" max="12" width="44.5" style="9" customWidth="1"/>
    <col min="13" max="14" width="8.83203125" style="9"/>
  </cols>
  <sheetData>
    <row r="1" spans="1:12" x14ac:dyDescent="0.2">
      <c r="A1" s="22" t="s">
        <v>201</v>
      </c>
      <c r="B1" s="19" t="s">
        <v>237</v>
      </c>
      <c r="C1" s="19" t="s">
        <v>238</v>
      </c>
      <c r="D1" s="19" t="s">
        <v>239</v>
      </c>
      <c r="E1" s="19" t="s">
        <v>231</v>
      </c>
      <c r="F1" s="19" t="s">
        <v>230</v>
      </c>
      <c r="G1" s="19" t="s">
        <v>241</v>
      </c>
      <c r="H1" s="20" t="s">
        <v>205</v>
      </c>
      <c r="I1" s="33" t="s">
        <v>245</v>
      </c>
      <c r="J1" s="36" t="s">
        <v>261</v>
      </c>
      <c r="K1" s="19" t="s">
        <v>265</v>
      </c>
      <c r="L1" s="19" t="s">
        <v>236</v>
      </c>
    </row>
    <row r="2" spans="1:12" hidden="1" x14ac:dyDescent="0.2">
      <c r="A2" s="18" t="s">
        <v>208</v>
      </c>
      <c r="B2" s="45">
        <v>434</v>
      </c>
      <c r="C2" s="46">
        <v>41852</v>
      </c>
      <c r="D2" s="47">
        <v>2</v>
      </c>
      <c r="E2" s="47" t="s">
        <v>235</v>
      </c>
      <c r="F2" s="45">
        <f>IFERROR(VLOOKUP(A2,PSG!A:B,2,FALSE),".")</f>
        <v>434</v>
      </c>
      <c r="G2" s="45">
        <f>IF(AND(H2&gt;=C2,H2&lt;=(C2+7)),1,0)</f>
        <v>0</v>
      </c>
      <c r="H2" s="48">
        <f>VLOOKUP(F2,ADA!A:E,2,)</f>
        <v>41850</v>
      </c>
      <c r="I2" s="49">
        <f>VLOOKUP(F2,PSG!B:D,3,)</f>
        <v>0.87238425925925922</v>
      </c>
      <c r="J2" s="50">
        <f>VLOOKUP(F2,ADA!A:E,5,)</f>
        <v>0</v>
      </c>
      <c r="K2" s="51" t="str">
        <f>IFERROR(VLOOKUP(F2,PSG!I:J,2,FALSE),".")</f>
        <v>Actigraphy data is not during PSG</v>
      </c>
      <c r="L2" s="47"/>
    </row>
    <row r="3" spans="1:12" hidden="1" x14ac:dyDescent="0.2">
      <c r="A3" s="18" t="s">
        <v>208</v>
      </c>
      <c r="B3" s="45" t="s">
        <v>234</v>
      </c>
      <c r="C3" s="46">
        <v>41861</v>
      </c>
      <c r="D3" s="47">
        <v>7</v>
      </c>
      <c r="E3" s="47" t="s">
        <v>235</v>
      </c>
      <c r="F3" s="45">
        <f>IFERROR(VLOOKUP(A3,PSG!A:B,2,FALSE),".")</f>
        <v>434</v>
      </c>
      <c r="G3" s="45">
        <f>IF(AND(H3&gt;=C3,H3&lt;=(C3+7)),1,0)</f>
        <v>0</v>
      </c>
      <c r="H3" s="48">
        <f>VLOOKUP(F3,ADA!A:E,2,)</f>
        <v>41850</v>
      </c>
      <c r="I3" s="49">
        <f>VLOOKUP(F3,PSG!B:D,3,)</f>
        <v>0.87238425925925922</v>
      </c>
      <c r="J3" s="50">
        <f>VLOOKUP(F3,ADA!A:E,5,)</f>
        <v>0</v>
      </c>
      <c r="K3" s="51" t="str">
        <f>IFERROR(VLOOKUP(F3,PSG!I:J,2,FALSE),".")</f>
        <v>Actigraphy data is not during PSG</v>
      </c>
      <c r="L3" s="47"/>
    </row>
    <row r="4" spans="1:12" hidden="1" x14ac:dyDescent="0.2">
      <c r="A4" s="18" t="s">
        <v>198</v>
      </c>
      <c r="B4" s="47" t="s">
        <v>198</v>
      </c>
      <c r="C4" s="46">
        <v>42485</v>
      </c>
      <c r="D4" s="47">
        <v>7</v>
      </c>
      <c r="E4" s="47"/>
      <c r="F4" s="45">
        <f>IFERROR(VLOOKUP(A4,PSG!A:B,2,FALSE),".")</f>
        <v>510</v>
      </c>
      <c r="G4" s="45">
        <f>IF(AND(H4&gt;=C4,H4&lt;=(C4+7)),1,0)</f>
        <v>0</v>
      </c>
      <c r="H4" s="48" t="str">
        <f>VLOOKUP(F4,ADA!A:E,2,)</f>
        <v>-</v>
      </c>
      <c r="I4" s="49"/>
      <c r="J4" s="50">
        <f>VLOOKUP(F4,ADA!A:E,5,)</f>
        <v>0</v>
      </c>
      <c r="K4" s="51" t="str">
        <f>IFERROR(VLOOKUP(F4,PSG!I:J,2,FALSE),".")</f>
        <v xml:space="preserve">No PSG </v>
      </c>
      <c r="L4" s="47"/>
    </row>
    <row r="5" spans="1:12" hidden="1" x14ac:dyDescent="0.2">
      <c r="A5" s="18" t="s">
        <v>99</v>
      </c>
      <c r="B5" s="45" t="s">
        <v>99</v>
      </c>
      <c r="C5" s="46">
        <v>41926</v>
      </c>
      <c r="D5" s="47">
        <v>5</v>
      </c>
      <c r="E5" s="45"/>
      <c r="F5" s="45">
        <f>IFERROR(VLOOKUP(A5,PSG!A:B,2,FALSE),".")</f>
        <v>453</v>
      </c>
      <c r="G5" s="45">
        <v>0</v>
      </c>
      <c r="H5" s="45" t="e">
        <f>VLOOKUP(E5,PSG!A:C,3,)</f>
        <v>#N/A</v>
      </c>
      <c r="I5" s="45" t="str">
        <f>VLOOKUP(F5,PSG!B:D,3,)</f>
        <v>PSG FAIL</v>
      </c>
      <c r="J5" s="45" t="str">
        <f>VLOOKUP(F5,ADA!A:E,5,)</f>
        <v>PSG FAIL</v>
      </c>
      <c r="K5" s="45">
        <f>IFERROR(VLOOKUP(F5,PSG!I:J,2,FALSE),".")</f>
        <v>0</v>
      </c>
      <c r="L5" s="45"/>
    </row>
    <row r="6" spans="1:12" x14ac:dyDescent="0.2">
      <c r="A6" s="18" t="s">
        <v>183</v>
      </c>
      <c r="B6" s="9" t="s">
        <v>183</v>
      </c>
      <c r="C6" s="15">
        <v>42388</v>
      </c>
      <c r="D6" s="9">
        <v>11</v>
      </c>
      <c r="F6" s="14">
        <f>IFERROR(VLOOKUP(A6,PSG!A:B,2,FALSE),".")</f>
        <v>502</v>
      </c>
      <c r="G6" s="14">
        <v>1</v>
      </c>
      <c r="H6" s="16">
        <f>VLOOKUP(F6,ADA!A:E,2,)</f>
        <v>42396</v>
      </c>
      <c r="I6" s="34">
        <f>VLOOKUP(F6,PSG!B:D,3,)</f>
        <v>0.90523148148148147</v>
      </c>
      <c r="J6" s="37">
        <f>VLOOKUP(F6,ADA!A:E,5,)</f>
        <v>0</v>
      </c>
      <c r="K6" s="17" t="str">
        <f>IFERROR(VLOOKUP(F6,PSG!I:J,2,FALSE),".")</f>
        <v>Subject asleep by 10:12 pm so LO changed to 10:04 pm. LO determined when movement diminished and alpha noted in EEG</v>
      </c>
      <c r="L6" s="9" t="s">
        <v>262</v>
      </c>
    </row>
    <row r="7" spans="1:12" x14ac:dyDescent="0.2">
      <c r="A7" s="18" t="s">
        <v>0</v>
      </c>
      <c r="B7" s="9" t="s">
        <v>0</v>
      </c>
      <c r="C7" s="15">
        <v>41568</v>
      </c>
      <c r="D7" s="9">
        <v>6</v>
      </c>
      <c r="F7" s="14">
        <f>IFERROR(VLOOKUP(A7,PSG!A:B,2,FALSE),".")</f>
        <v>401</v>
      </c>
      <c r="G7" s="14">
        <f t="shared" ref="G7:G38" si="0">IF(AND(H7&gt;=C7,H7&lt;=(C7+7)),1,0)</f>
        <v>1</v>
      </c>
      <c r="H7" s="16">
        <f>VLOOKUP(F7,ADA!A:E,2,)</f>
        <v>41572</v>
      </c>
      <c r="I7" s="52">
        <f>VLOOKUP(F7,PSG!B:D,3,)</f>
        <v>0.81701388888888893</v>
      </c>
      <c r="J7" s="37">
        <f>VLOOKUP(F7,ADA!A:E,5,)</f>
        <v>0</v>
      </c>
      <c r="K7" s="17">
        <f>IFERROR(VLOOKUP(F7,PSG!I:J,2,FALSE),".")</f>
        <v>0</v>
      </c>
    </row>
    <row r="8" spans="1:12" x14ac:dyDescent="0.2">
      <c r="A8" s="18" t="s">
        <v>2</v>
      </c>
      <c r="B8" s="9" t="s">
        <v>2</v>
      </c>
      <c r="C8" s="15">
        <v>41568</v>
      </c>
      <c r="D8" s="9">
        <v>6</v>
      </c>
      <c r="F8" s="14">
        <f>IFERROR(VLOOKUP(A8,PSG!A:B,2,FALSE),".")</f>
        <v>402</v>
      </c>
      <c r="G8" s="14">
        <f t="shared" si="0"/>
        <v>1</v>
      </c>
      <c r="H8" s="16">
        <f>VLOOKUP(F8,ADA!A:E,2,)</f>
        <v>41571</v>
      </c>
      <c r="I8" s="34">
        <f>VLOOKUP(F8,PSG!B:D,3,)</f>
        <v>0.85219907407407414</v>
      </c>
      <c r="J8" s="37">
        <f>VLOOKUP(F8,ADA!A:E,5,)</f>
        <v>0</v>
      </c>
      <c r="K8" s="17">
        <f>IFERROR(VLOOKUP(F8,PSG!I:J,2,FALSE),".")</f>
        <v>0</v>
      </c>
    </row>
    <row r="9" spans="1:12" x14ac:dyDescent="0.2">
      <c r="A9" s="18" t="s">
        <v>4</v>
      </c>
      <c r="B9" s="9" t="s">
        <v>4</v>
      </c>
      <c r="C9" s="15">
        <v>41576</v>
      </c>
      <c r="D9" s="9">
        <v>5</v>
      </c>
      <c r="F9" s="14">
        <f>IFERROR(VLOOKUP(A9,PSG!A:B,2,FALSE),".")</f>
        <v>403</v>
      </c>
      <c r="G9" s="14">
        <f t="shared" si="0"/>
        <v>1</v>
      </c>
      <c r="H9" s="16">
        <f>VLOOKUP(F9,ADA!A:E,2,)</f>
        <v>41577</v>
      </c>
      <c r="I9" s="34">
        <f>VLOOKUP(F9,PSG!B:D,3,)</f>
        <v>0.88236111111111104</v>
      </c>
      <c r="J9" s="37">
        <f>VLOOKUP(F9,ADA!A:E,5,)</f>
        <v>0</v>
      </c>
      <c r="K9" s="17">
        <f>IFERROR(VLOOKUP(F9,PSG!I:J,2,FALSE),".")</f>
        <v>0</v>
      </c>
    </row>
    <row r="10" spans="1:12" x14ac:dyDescent="0.2">
      <c r="A10" s="18" t="s">
        <v>6</v>
      </c>
      <c r="B10" s="9" t="s">
        <v>6</v>
      </c>
      <c r="C10" s="15">
        <v>41576</v>
      </c>
      <c r="D10" s="9">
        <v>5</v>
      </c>
      <c r="F10" s="14">
        <f>IFERROR(VLOOKUP(A10,PSG!A:B,2,FALSE),".")</f>
        <v>404</v>
      </c>
      <c r="G10" s="14">
        <f t="shared" si="0"/>
        <v>1</v>
      </c>
      <c r="H10" s="16">
        <f>VLOOKUP(F10,ADA!A:E,2,)</f>
        <v>41580</v>
      </c>
      <c r="I10" s="34">
        <f>VLOOKUP(F10,PSG!B:D,3,)</f>
        <v>0.84870370370370374</v>
      </c>
      <c r="J10" s="37">
        <f>VLOOKUP(F10,ADA!A:E,5,)</f>
        <v>0</v>
      </c>
      <c r="K10" s="17">
        <f>IFERROR(VLOOKUP(F10,PSG!I:J,2,FALSE),".")</f>
        <v>0</v>
      </c>
    </row>
    <row r="11" spans="1:12" x14ac:dyDescent="0.2">
      <c r="A11" s="18" t="s">
        <v>8</v>
      </c>
      <c r="B11" s="9" t="s">
        <v>8</v>
      </c>
      <c r="C11" s="15">
        <v>41582</v>
      </c>
      <c r="D11" s="9">
        <v>12</v>
      </c>
      <c r="F11" s="14">
        <f>IFERROR(VLOOKUP(A11,PSG!A:B,2,FALSE),".")</f>
        <v>405</v>
      </c>
      <c r="G11" s="14">
        <f t="shared" si="0"/>
        <v>1</v>
      </c>
      <c r="H11" s="16">
        <f>VLOOKUP(F11,ADA!A:E,2,)</f>
        <v>41583</v>
      </c>
      <c r="I11" s="34">
        <f>VLOOKUP(F11,PSG!B:D,3,)</f>
        <v>0.84892361111111114</v>
      </c>
      <c r="J11" s="37">
        <f>VLOOKUP(F11,ADA!A:E,5,)</f>
        <v>0</v>
      </c>
      <c r="K11" s="17">
        <f>IFERROR(VLOOKUP(F11,PSG!I:J,2,FALSE),".")</f>
        <v>0</v>
      </c>
    </row>
    <row r="12" spans="1:12" x14ac:dyDescent="0.2">
      <c r="A12" s="18" t="s">
        <v>9</v>
      </c>
      <c r="B12" s="9" t="s">
        <v>9</v>
      </c>
      <c r="C12" s="15">
        <v>41583</v>
      </c>
      <c r="D12" s="9">
        <v>5</v>
      </c>
      <c r="F12" s="14">
        <f>IFERROR(VLOOKUP(A12,PSG!A:B,2,FALSE),".")</f>
        <v>406</v>
      </c>
      <c r="G12" s="14">
        <f t="shared" si="0"/>
        <v>1</v>
      </c>
      <c r="H12" s="16">
        <f>VLOOKUP(F12,ADA!A:E,2,)</f>
        <v>41586</v>
      </c>
      <c r="I12" s="34">
        <f>VLOOKUP(F12,PSG!B:D,3,)</f>
        <v>0.89258101851851857</v>
      </c>
      <c r="J12" s="37">
        <f>VLOOKUP(F12,ADA!A:E,5,)</f>
        <v>0</v>
      </c>
      <c r="K12" s="17">
        <f>IFERROR(VLOOKUP(F12,PSG!I:J,2,FALSE),".")</f>
        <v>0</v>
      </c>
    </row>
    <row r="13" spans="1:12" x14ac:dyDescent="0.2">
      <c r="A13" s="18" t="s">
        <v>11</v>
      </c>
      <c r="B13" s="9" t="s">
        <v>11</v>
      </c>
      <c r="C13" s="15">
        <v>41589</v>
      </c>
      <c r="D13" s="9">
        <v>6</v>
      </c>
      <c r="F13" s="14">
        <f>IFERROR(VLOOKUP(A13,PSG!A:B,2,FALSE),".")</f>
        <v>407</v>
      </c>
      <c r="G13" s="14">
        <f t="shared" si="0"/>
        <v>1</v>
      </c>
      <c r="H13" s="16">
        <f>VLOOKUP(F13,ADA!A:E,2,)</f>
        <v>41591</v>
      </c>
      <c r="I13" s="34">
        <f>VLOOKUP(F13,PSG!B:D,3,)</f>
        <v>0.84783564814814805</v>
      </c>
      <c r="J13" s="37">
        <f>VLOOKUP(F13,ADA!A:E,5,)</f>
        <v>0</v>
      </c>
      <c r="K13" s="17">
        <f>IFERROR(VLOOKUP(F13,PSG!I:J,2,FALSE),".")</f>
        <v>0</v>
      </c>
    </row>
    <row r="14" spans="1:12" x14ac:dyDescent="0.2">
      <c r="A14" s="18" t="s">
        <v>13</v>
      </c>
      <c r="B14" s="9" t="s">
        <v>13</v>
      </c>
      <c r="C14" s="15">
        <v>41610</v>
      </c>
      <c r="D14" s="9">
        <v>6</v>
      </c>
      <c r="F14" s="14">
        <f>IFERROR(VLOOKUP(A14,PSG!A:B,2,FALSE),".")</f>
        <v>408</v>
      </c>
      <c r="G14" s="14">
        <f t="shared" si="0"/>
        <v>1</v>
      </c>
      <c r="H14" s="16">
        <f>VLOOKUP(F14,ADA!A:E,2,)</f>
        <v>41613</v>
      </c>
      <c r="I14" s="52">
        <f>VLOOKUP(F14,PSG!B:D,3,)</f>
        <v>0.88402777777777775</v>
      </c>
      <c r="J14" s="37">
        <f>VLOOKUP(F14,ADA!A:E,5,)</f>
        <v>0</v>
      </c>
      <c r="K14" s="17">
        <f>IFERROR(VLOOKUP(F14,PSG!I:J,2,FALSE),".")</f>
        <v>0</v>
      </c>
    </row>
    <row r="15" spans="1:12" x14ac:dyDescent="0.2">
      <c r="A15" s="18" t="s">
        <v>15</v>
      </c>
      <c r="B15" s="9" t="s">
        <v>15</v>
      </c>
      <c r="C15" s="15">
        <v>41611</v>
      </c>
      <c r="D15" s="9">
        <v>5</v>
      </c>
      <c r="F15" s="14">
        <f>IFERROR(VLOOKUP(A15,PSG!A:B,2,FALSE),".")</f>
        <v>409</v>
      </c>
      <c r="G15" s="14">
        <f t="shared" si="0"/>
        <v>1</v>
      </c>
      <c r="H15" s="16">
        <f>VLOOKUP(F15,ADA!A:E,2,)</f>
        <v>41614</v>
      </c>
      <c r="I15" s="34">
        <f>VLOOKUP(F15,PSG!B:D,3,)</f>
        <v>0.84873842592592597</v>
      </c>
      <c r="J15" s="37">
        <f>VLOOKUP(F15,ADA!A:E,5,)</f>
        <v>0</v>
      </c>
      <c r="K15" s="17">
        <f>IFERROR(VLOOKUP(F15,PSG!I:J,2,FALSE),".")</f>
        <v>0</v>
      </c>
    </row>
    <row r="16" spans="1:12" x14ac:dyDescent="0.2">
      <c r="A16" s="18" t="s">
        <v>17</v>
      </c>
      <c r="B16" s="9" t="s">
        <v>17</v>
      </c>
      <c r="C16" s="15">
        <v>41617</v>
      </c>
      <c r="D16" s="9">
        <v>5</v>
      </c>
      <c r="F16" s="14">
        <f>IFERROR(VLOOKUP(A16,PSG!A:B,2,FALSE),".")</f>
        <v>410</v>
      </c>
      <c r="G16" s="14">
        <f t="shared" si="0"/>
        <v>1</v>
      </c>
      <c r="H16" s="16">
        <f>VLOOKUP(F16,ADA!A:E,2,)</f>
        <v>41619</v>
      </c>
      <c r="I16" s="34">
        <f>VLOOKUP(F16,PSG!B:D,3,)</f>
        <v>0.84893518518518529</v>
      </c>
      <c r="J16" s="37">
        <f>VLOOKUP(F16,ADA!A:E,5,)</f>
        <v>0</v>
      </c>
      <c r="K16" s="17">
        <f>IFERROR(VLOOKUP(F16,PSG!I:J,2,FALSE),".")</f>
        <v>0</v>
      </c>
    </row>
    <row r="17" spans="1:11" x14ac:dyDescent="0.2">
      <c r="A17" s="18" t="s">
        <v>19</v>
      </c>
      <c r="B17" s="9" t="s">
        <v>19</v>
      </c>
      <c r="C17" s="15">
        <v>41645</v>
      </c>
      <c r="D17" s="9">
        <v>6</v>
      </c>
      <c r="F17" s="14">
        <f>IFERROR(VLOOKUP(A17,PSG!A:B,2,FALSE),".")</f>
        <v>411</v>
      </c>
      <c r="G17" s="14">
        <f t="shared" si="0"/>
        <v>1</v>
      </c>
      <c r="H17" s="16">
        <f>VLOOKUP(F17,ADA!A:E,2,)</f>
        <v>41647</v>
      </c>
      <c r="I17" s="34">
        <f>VLOOKUP(F17,PSG!B:D,3,)</f>
        <v>0.88667824074074064</v>
      </c>
      <c r="J17" s="37">
        <f>VLOOKUP(F17,ADA!A:E,5,)</f>
        <v>0</v>
      </c>
      <c r="K17" s="17">
        <f>IFERROR(VLOOKUP(F17,PSG!I:J,2,FALSE),".")</f>
        <v>0</v>
      </c>
    </row>
    <row r="18" spans="1:11" x14ac:dyDescent="0.2">
      <c r="A18" s="18" t="s">
        <v>21</v>
      </c>
      <c r="B18" s="9" t="s">
        <v>21</v>
      </c>
      <c r="C18" s="15">
        <v>41645</v>
      </c>
      <c r="D18" s="9">
        <v>6</v>
      </c>
      <c r="F18" s="14">
        <f>IFERROR(VLOOKUP(A18,PSG!A:B,2,FALSE),".")</f>
        <v>412</v>
      </c>
      <c r="G18" s="14">
        <f t="shared" si="0"/>
        <v>1</v>
      </c>
      <c r="H18" s="16">
        <f>VLOOKUP(F18,ADA!A:E,2,)</f>
        <v>41649</v>
      </c>
      <c r="I18" s="34">
        <f>VLOOKUP(F18,PSG!B:D,3,)</f>
        <v>0.87689814814814815</v>
      </c>
      <c r="J18" s="37">
        <f>VLOOKUP(F18,ADA!A:E,5,)</f>
        <v>0</v>
      </c>
      <c r="K18" s="17">
        <f>IFERROR(VLOOKUP(F18,PSG!I:J,2,FALSE),".")</f>
        <v>0</v>
      </c>
    </row>
    <row r="19" spans="1:11" x14ac:dyDescent="0.2">
      <c r="A19" s="18" t="s">
        <v>23</v>
      </c>
      <c r="B19" s="9" t="s">
        <v>23</v>
      </c>
      <c r="C19" s="15">
        <v>41652</v>
      </c>
      <c r="D19" s="9">
        <v>4</v>
      </c>
      <c r="F19" s="14">
        <f>IFERROR(VLOOKUP(A19,PSG!A:B,2,FALSE),".")</f>
        <v>413</v>
      </c>
      <c r="G19" s="14">
        <f t="shared" si="0"/>
        <v>1</v>
      </c>
      <c r="H19" s="16">
        <f>VLOOKUP(F19,ADA!A:E,2,)</f>
        <v>41656</v>
      </c>
      <c r="I19" s="34">
        <f>VLOOKUP(F19,PSG!B:D,3,)</f>
        <v>0.92108796296296302</v>
      </c>
      <c r="J19" s="37">
        <f>VLOOKUP(F19,ADA!A:E,5,)</f>
        <v>0</v>
      </c>
      <c r="K19" s="17">
        <f>IFERROR(VLOOKUP(F19,PSG!I:J,2,FALSE),".")</f>
        <v>0</v>
      </c>
    </row>
    <row r="20" spans="1:11" x14ac:dyDescent="0.2">
      <c r="A20" s="18" t="s">
        <v>25</v>
      </c>
      <c r="B20" s="9" t="s">
        <v>25</v>
      </c>
      <c r="C20" s="15">
        <v>41659</v>
      </c>
      <c r="D20" s="9">
        <v>6</v>
      </c>
      <c r="F20" s="14">
        <f>IFERROR(VLOOKUP(A20,PSG!A:B,2,FALSE),".")</f>
        <v>414</v>
      </c>
      <c r="G20" s="14">
        <f t="shared" si="0"/>
        <v>1</v>
      </c>
      <c r="H20" s="16">
        <f>VLOOKUP(F20,ADA!A:E,2,)</f>
        <v>41663</v>
      </c>
      <c r="I20" s="52">
        <f>VLOOKUP(F20,PSG!B:D,3,)</f>
        <v>0.92812499999999998</v>
      </c>
      <c r="J20" s="37">
        <f>VLOOKUP(F20,ADA!A:E,5,)</f>
        <v>0</v>
      </c>
      <c r="K20" s="17">
        <f>IFERROR(VLOOKUP(F20,PSG!I:J,2,FALSE),".")</f>
        <v>0</v>
      </c>
    </row>
    <row r="21" spans="1:11" x14ac:dyDescent="0.2">
      <c r="A21" s="18" t="s">
        <v>27</v>
      </c>
      <c r="B21" s="9" t="s">
        <v>27</v>
      </c>
      <c r="C21" s="15">
        <v>41659</v>
      </c>
      <c r="D21" s="9">
        <v>6</v>
      </c>
      <c r="F21" s="14">
        <f>IFERROR(VLOOKUP(A21,PSG!A:B,2,FALSE),".")</f>
        <v>415</v>
      </c>
      <c r="G21" s="14">
        <f t="shared" si="0"/>
        <v>1</v>
      </c>
      <c r="H21" s="16">
        <f>VLOOKUP(F21,ADA!A:E,2,)</f>
        <v>41664</v>
      </c>
      <c r="I21" s="34">
        <f>VLOOKUP(F21,PSG!B:D,3,)</f>
        <v>0.88995370370370364</v>
      </c>
      <c r="J21" s="37">
        <f>VLOOKUP(F21,ADA!A:E,5,)</f>
        <v>0</v>
      </c>
      <c r="K21" s="17">
        <f>IFERROR(VLOOKUP(F21,PSG!I:J,2,FALSE),".")</f>
        <v>0</v>
      </c>
    </row>
    <row r="22" spans="1:11" x14ac:dyDescent="0.2">
      <c r="A22" s="18" t="s">
        <v>29</v>
      </c>
      <c r="B22" s="9" t="s">
        <v>29</v>
      </c>
      <c r="C22" s="15">
        <v>41666</v>
      </c>
      <c r="D22" s="9">
        <v>6</v>
      </c>
      <c r="F22" s="14">
        <f>IFERROR(VLOOKUP(A22,PSG!A:B,2,FALSE),".")</f>
        <v>416</v>
      </c>
      <c r="G22" s="14">
        <f t="shared" si="0"/>
        <v>1</v>
      </c>
      <c r="H22" s="16">
        <f>VLOOKUP(F22,ADA!A:E,2,)</f>
        <v>41672</v>
      </c>
      <c r="I22" s="34">
        <f>VLOOKUP(F22,PSG!B:D,3,)</f>
        <v>0.85192129629629632</v>
      </c>
      <c r="J22" s="37">
        <f>VLOOKUP(F22,ADA!A:E,5,)</f>
        <v>0</v>
      </c>
      <c r="K22" s="17">
        <f>IFERROR(VLOOKUP(F22,PSG!I:J,2,FALSE),".")</f>
        <v>0</v>
      </c>
    </row>
    <row r="23" spans="1:11" x14ac:dyDescent="0.2">
      <c r="A23" s="18" t="s">
        <v>31</v>
      </c>
      <c r="B23" s="9" t="s">
        <v>31</v>
      </c>
      <c r="C23" s="15">
        <v>41674</v>
      </c>
      <c r="D23" s="9">
        <v>5</v>
      </c>
      <c r="F23" s="14">
        <f>IFERROR(VLOOKUP(A23,PSG!A:B,2,FALSE),".")</f>
        <v>417</v>
      </c>
      <c r="G23" s="14">
        <f t="shared" si="0"/>
        <v>1</v>
      </c>
      <c r="H23" s="16">
        <f>VLOOKUP(F23,ADA!A:E,2,)</f>
        <v>41677</v>
      </c>
      <c r="I23" s="34">
        <f>VLOOKUP(F23,PSG!B:D,3,)</f>
        <v>0.81996527777777783</v>
      </c>
      <c r="J23" s="37">
        <f>VLOOKUP(F23,ADA!A:E,5,)</f>
        <v>0</v>
      </c>
      <c r="K23" s="17">
        <f>IFERROR(VLOOKUP(F23,PSG!I:J,2,FALSE),".")</f>
        <v>0</v>
      </c>
    </row>
    <row r="24" spans="1:11" x14ac:dyDescent="0.2">
      <c r="A24" s="18" t="s">
        <v>33</v>
      </c>
      <c r="B24" s="9" t="s">
        <v>33</v>
      </c>
      <c r="C24" s="15">
        <v>41680</v>
      </c>
      <c r="D24" s="9">
        <v>6</v>
      </c>
      <c r="F24" s="14">
        <f>IFERROR(VLOOKUP(A24,PSG!A:B,2,FALSE),".")</f>
        <v>418</v>
      </c>
      <c r="G24" s="14">
        <f t="shared" si="0"/>
        <v>1</v>
      </c>
      <c r="H24" s="16">
        <f>VLOOKUP(F24,ADA!A:E,2,)</f>
        <v>41684</v>
      </c>
      <c r="I24" s="34">
        <f>VLOOKUP(F24,PSG!B:D,3,)</f>
        <v>0.88663194444444438</v>
      </c>
      <c r="J24" s="37">
        <f>VLOOKUP(F24,ADA!A:E,5,)</f>
        <v>0</v>
      </c>
      <c r="K24" s="17">
        <f>IFERROR(VLOOKUP(F24,PSG!I:J,2,FALSE),".")</f>
        <v>0</v>
      </c>
    </row>
    <row r="25" spans="1:11" s="9" customFormat="1" x14ac:dyDescent="0.2">
      <c r="A25" s="18" t="s">
        <v>35</v>
      </c>
      <c r="B25" s="9" t="s">
        <v>35</v>
      </c>
      <c r="C25" s="15">
        <v>41687</v>
      </c>
      <c r="D25" s="9">
        <v>10</v>
      </c>
      <c r="F25" s="14">
        <f>IFERROR(VLOOKUP(A25,PSG!A:B,2,FALSE),".")</f>
        <v>419</v>
      </c>
      <c r="G25" s="14">
        <f t="shared" si="0"/>
        <v>1</v>
      </c>
      <c r="H25" s="16">
        <f>VLOOKUP(F25,ADA!A:E,2,)</f>
        <v>41689</v>
      </c>
      <c r="I25" s="34">
        <f>VLOOKUP(F25,PSG!B:D,3,)</f>
        <v>0.83187500000000003</v>
      </c>
      <c r="J25" s="37">
        <f>VLOOKUP(F25,ADA!A:E,5,)</f>
        <v>0</v>
      </c>
      <c r="K25" s="17">
        <f>IFERROR(VLOOKUP(F25,PSG!I:J,2,FALSE),".")</f>
        <v>0</v>
      </c>
    </row>
    <row r="26" spans="1:11" x14ac:dyDescent="0.2">
      <c r="A26" s="18" t="s">
        <v>36</v>
      </c>
      <c r="B26" s="9" t="s">
        <v>36</v>
      </c>
      <c r="C26" s="15">
        <v>41694</v>
      </c>
      <c r="D26" s="9">
        <v>6</v>
      </c>
      <c r="F26" s="14">
        <f>IFERROR(VLOOKUP(A26,PSG!A:B,2,FALSE),".")</f>
        <v>420</v>
      </c>
      <c r="G26" s="14">
        <f t="shared" si="0"/>
        <v>1</v>
      </c>
      <c r="H26" s="16">
        <f>VLOOKUP(F26,ADA!A:E,2,)</f>
        <v>41696</v>
      </c>
      <c r="I26" s="34">
        <f>VLOOKUP(F26,PSG!B:D,3,)</f>
        <v>0.83458333333333334</v>
      </c>
      <c r="J26" s="37">
        <f>VLOOKUP(F26,ADA!A:E,5,)</f>
        <v>0</v>
      </c>
      <c r="K26" s="17">
        <f>IFERROR(VLOOKUP(F26,PSG!I:J,2,FALSE),".")</f>
        <v>0</v>
      </c>
    </row>
    <row r="27" spans="1:11" x14ac:dyDescent="0.2">
      <c r="A27" s="18" t="s">
        <v>38</v>
      </c>
      <c r="B27" s="9" t="s">
        <v>38</v>
      </c>
      <c r="C27" s="15">
        <v>41694</v>
      </c>
      <c r="D27" s="9">
        <v>12</v>
      </c>
      <c r="F27" s="14">
        <f>IFERROR(VLOOKUP(A27,PSG!A:B,2,FALSE),".")</f>
        <v>421</v>
      </c>
      <c r="G27" s="14">
        <f t="shared" si="0"/>
        <v>1</v>
      </c>
      <c r="H27" s="16">
        <f>VLOOKUP(F27,ADA!A:E,2,)</f>
        <v>41698</v>
      </c>
      <c r="I27" s="34">
        <f>VLOOKUP(F27,PSG!B:D,3,)</f>
        <v>0.85847222222222219</v>
      </c>
      <c r="J27" s="37">
        <f>VLOOKUP(F27,ADA!A:E,5,)</f>
        <v>0</v>
      </c>
      <c r="K27" s="17">
        <f>IFERROR(VLOOKUP(F27,PSG!I:J,2,FALSE),".")</f>
        <v>0</v>
      </c>
    </row>
    <row r="28" spans="1:11" x14ac:dyDescent="0.2">
      <c r="A28" s="18" t="s">
        <v>39</v>
      </c>
      <c r="B28" s="9" t="s">
        <v>39</v>
      </c>
      <c r="C28" s="15">
        <v>41701</v>
      </c>
      <c r="D28" s="9">
        <v>5</v>
      </c>
      <c r="F28" s="14">
        <f>IFERROR(VLOOKUP(A28,PSG!A:B,2,FALSE),".")</f>
        <v>422</v>
      </c>
      <c r="G28" s="14">
        <f t="shared" si="0"/>
        <v>1</v>
      </c>
      <c r="H28" s="16">
        <f>VLOOKUP(F28,ADA!A:E,2,)</f>
        <v>41705</v>
      </c>
      <c r="I28" s="34">
        <f>VLOOKUP(F28,PSG!B:D,3,)</f>
        <v>0.88064814814814818</v>
      </c>
      <c r="J28" s="37">
        <f>VLOOKUP(F28,ADA!A:E,5,)</f>
        <v>0</v>
      </c>
      <c r="K28" s="17">
        <f>IFERROR(VLOOKUP(F28,PSG!I:J,2,FALSE),".")</f>
        <v>0</v>
      </c>
    </row>
    <row r="29" spans="1:11" x14ac:dyDescent="0.2">
      <c r="A29" s="18" t="s">
        <v>41</v>
      </c>
      <c r="B29" s="9" t="s">
        <v>41</v>
      </c>
      <c r="C29" s="15">
        <v>41715</v>
      </c>
      <c r="D29" s="9">
        <v>12</v>
      </c>
      <c r="F29" s="14">
        <f>IFERROR(VLOOKUP(A29,PSG!A:B,2,FALSE),".")</f>
        <v>423</v>
      </c>
      <c r="G29" s="14">
        <f t="shared" si="0"/>
        <v>1</v>
      </c>
      <c r="H29" s="16">
        <f>VLOOKUP(F29,ADA!A:E,2,)</f>
        <v>41717</v>
      </c>
      <c r="I29" s="34">
        <f>VLOOKUP(F29,PSG!B:D,3,)</f>
        <v>0.84851851851851856</v>
      </c>
      <c r="J29" s="37">
        <f>VLOOKUP(F29,ADA!A:E,5,)</f>
        <v>0</v>
      </c>
      <c r="K29" s="17">
        <f>IFERROR(VLOOKUP(F29,PSG!I:J,2,FALSE),".")</f>
        <v>0</v>
      </c>
    </row>
    <row r="30" spans="1:11" x14ac:dyDescent="0.2">
      <c r="A30" s="18" t="s">
        <v>44</v>
      </c>
      <c r="B30" s="9" t="s">
        <v>44</v>
      </c>
      <c r="C30" s="15">
        <v>41729</v>
      </c>
      <c r="D30" s="9">
        <v>6</v>
      </c>
      <c r="F30" s="14">
        <f>IFERROR(VLOOKUP(A30,PSG!A:B,2,FALSE),".")</f>
        <v>425</v>
      </c>
      <c r="G30" s="14">
        <f t="shared" si="0"/>
        <v>1</v>
      </c>
      <c r="H30" s="16">
        <f>VLOOKUP(F30,ADA!A:E,2,)</f>
        <v>41733</v>
      </c>
      <c r="I30" s="34">
        <f>VLOOKUP(F30,PSG!B:D,3,)</f>
        <v>0.88692129629629635</v>
      </c>
      <c r="J30" s="37">
        <f>VLOOKUP(F30,ADA!A:E,5,)</f>
        <v>0</v>
      </c>
      <c r="K30" s="17">
        <f>IFERROR(VLOOKUP(F30,PSG!I:J,2,FALSE),".")</f>
        <v>0</v>
      </c>
    </row>
    <row r="31" spans="1:11" x14ac:dyDescent="0.2">
      <c r="A31" s="18" t="s">
        <v>46</v>
      </c>
      <c r="B31" s="9" t="s">
        <v>46</v>
      </c>
      <c r="C31" s="15">
        <v>41730</v>
      </c>
      <c r="D31" s="9">
        <v>5</v>
      </c>
      <c r="F31" s="14">
        <f>IFERROR(VLOOKUP(A31,PSG!A:B,2,FALSE),".")</f>
        <v>426</v>
      </c>
      <c r="G31" s="14">
        <f t="shared" si="0"/>
        <v>1</v>
      </c>
      <c r="H31" s="16">
        <f>VLOOKUP(F31,ADA!A:E,2,)</f>
        <v>41731</v>
      </c>
      <c r="I31" s="34">
        <f>VLOOKUP(F31,PSG!B:D,3,)</f>
        <v>0.84090277777777789</v>
      </c>
      <c r="J31" s="37">
        <f>VLOOKUP(F31,ADA!A:E,5,)</f>
        <v>0</v>
      </c>
      <c r="K31" s="17">
        <f>IFERROR(VLOOKUP(F31,PSG!I:J,2,FALSE),".")</f>
        <v>0</v>
      </c>
    </row>
    <row r="32" spans="1:11" x14ac:dyDescent="0.2">
      <c r="A32" s="18" t="s">
        <v>48</v>
      </c>
      <c r="B32" s="9" t="s">
        <v>48</v>
      </c>
      <c r="C32" s="15">
        <v>41743</v>
      </c>
      <c r="D32" s="9">
        <v>6</v>
      </c>
      <c r="F32" s="14">
        <f>IFERROR(VLOOKUP(A32,PSG!A:B,2,FALSE),".")</f>
        <v>427</v>
      </c>
      <c r="G32" s="14">
        <f t="shared" si="0"/>
        <v>1</v>
      </c>
      <c r="H32" s="16">
        <f>VLOOKUP(F32,ADA!A:E,2,)</f>
        <v>41748</v>
      </c>
      <c r="I32" s="34">
        <f>VLOOKUP(F32,PSG!B:D,3,)</f>
        <v>0.897974537037037</v>
      </c>
      <c r="J32" s="37">
        <f>VLOOKUP(F32,ADA!A:E,5,)</f>
        <v>0</v>
      </c>
      <c r="K32" s="17">
        <f>IFERROR(VLOOKUP(F32,PSG!I:J,2,FALSE),".")</f>
        <v>0</v>
      </c>
    </row>
    <row r="33" spans="1:11" x14ac:dyDescent="0.2">
      <c r="A33" s="18" t="s">
        <v>50</v>
      </c>
      <c r="B33" s="9" t="s">
        <v>50</v>
      </c>
      <c r="C33" s="15">
        <v>41750</v>
      </c>
      <c r="D33" s="9">
        <v>6</v>
      </c>
      <c r="F33" s="14">
        <f>IFERROR(VLOOKUP(A33,PSG!A:B,2,FALSE),".")</f>
        <v>428</v>
      </c>
      <c r="G33" s="14">
        <f t="shared" si="0"/>
        <v>1</v>
      </c>
      <c r="H33" s="16">
        <f>VLOOKUP(F33,ADA!A:E,2,)</f>
        <v>41754</v>
      </c>
      <c r="I33" s="34">
        <f>VLOOKUP(F33,PSG!B:D,3,)</f>
        <v>0.8627893518518519</v>
      </c>
      <c r="J33" s="37">
        <f>VLOOKUP(F33,ADA!A:E,5,)</f>
        <v>0</v>
      </c>
      <c r="K33" s="17">
        <f>IFERROR(VLOOKUP(F33,PSG!I:J,2,FALSE),".")</f>
        <v>0</v>
      </c>
    </row>
    <row r="34" spans="1:11" x14ac:dyDescent="0.2">
      <c r="A34" s="18" t="s">
        <v>52</v>
      </c>
      <c r="B34" s="9" t="s">
        <v>52</v>
      </c>
      <c r="C34" s="15">
        <v>41750</v>
      </c>
      <c r="D34" s="9">
        <v>6</v>
      </c>
      <c r="F34" s="14">
        <f>IFERROR(VLOOKUP(A34,PSG!A:B,2,FALSE),".")</f>
        <v>429</v>
      </c>
      <c r="G34" s="14">
        <f t="shared" si="0"/>
        <v>1</v>
      </c>
      <c r="H34" s="16">
        <f>VLOOKUP(F34,ADA!A:E,2,)</f>
        <v>41752</v>
      </c>
      <c r="I34" s="34">
        <f>VLOOKUP(F34,PSG!B:D,3,)</f>
        <v>0.91877314814814814</v>
      </c>
      <c r="J34" s="37">
        <f>VLOOKUP(F34,ADA!A:E,5,)</f>
        <v>0</v>
      </c>
      <c r="K34" s="17">
        <f>IFERROR(VLOOKUP(F34,PSG!I:J,2,FALSE),".")</f>
        <v>0</v>
      </c>
    </row>
    <row r="35" spans="1:11" x14ac:dyDescent="0.2">
      <c r="A35" s="18" t="s">
        <v>54</v>
      </c>
      <c r="B35" s="9" t="s">
        <v>54</v>
      </c>
      <c r="C35" s="15">
        <v>41757</v>
      </c>
      <c r="D35" s="9">
        <v>4</v>
      </c>
      <c r="F35" s="14">
        <f>IFERROR(VLOOKUP(A35,PSG!A:B,2,FALSE),".")</f>
        <v>430</v>
      </c>
      <c r="G35" s="14">
        <f t="shared" si="0"/>
        <v>1</v>
      </c>
      <c r="H35" s="16">
        <f>VLOOKUP(F35,ADA!A:E,2,)</f>
        <v>41759</v>
      </c>
      <c r="I35" s="34">
        <f>VLOOKUP(F35,PSG!B:D,3,)</f>
        <v>0.81859953703703703</v>
      </c>
      <c r="J35" s="37">
        <f>VLOOKUP(F35,ADA!A:E,5,)</f>
        <v>0</v>
      </c>
      <c r="K35" s="17">
        <f>IFERROR(VLOOKUP(F35,PSG!I:J,2,FALSE),".")</f>
        <v>0</v>
      </c>
    </row>
    <row r="36" spans="1:11" x14ac:dyDescent="0.2">
      <c r="A36" s="18" t="s">
        <v>56</v>
      </c>
      <c r="B36" s="9" t="s">
        <v>56</v>
      </c>
      <c r="C36" s="15">
        <v>41764</v>
      </c>
      <c r="D36" s="9">
        <v>6</v>
      </c>
      <c r="F36" s="14">
        <f>IFERROR(VLOOKUP(A36,PSG!A:B,2,FALSE),".")</f>
        <v>431</v>
      </c>
      <c r="G36" s="14">
        <f t="shared" si="0"/>
        <v>1</v>
      </c>
      <c r="H36" s="16">
        <f>VLOOKUP(F36,ADA!A:E,2,)</f>
        <v>41769</v>
      </c>
      <c r="I36" s="34">
        <f>VLOOKUP(F36,PSG!B:D,3,)</f>
        <v>0.92756944444444445</v>
      </c>
      <c r="J36" s="37">
        <f>VLOOKUP(F36,ADA!A:E,5,)</f>
        <v>0</v>
      </c>
      <c r="K36" s="17">
        <f>IFERROR(VLOOKUP(F36,PSG!I:J,2,FALSE),".")</f>
        <v>0</v>
      </c>
    </row>
    <row r="37" spans="1:11" x14ac:dyDescent="0.2">
      <c r="A37" s="18" t="s">
        <v>58</v>
      </c>
      <c r="B37" s="9" t="s">
        <v>58</v>
      </c>
      <c r="C37" s="15">
        <v>41764</v>
      </c>
      <c r="D37" s="9">
        <v>6</v>
      </c>
      <c r="F37" s="14">
        <f>IFERROR(VLOOKUP(A37,PSG!A:B,2,FALSE),".")</f>
        <v>432</v>
      </c>
      <c r="G37" s="14">
        <f t="shared" si="0"/>
        <v>1</v>
      </c>
      <c r="H37" s="16">
        <f>VLOOKUP(F37,ADA!A:E,2,)</f>
        <v>41766</v>
      </c>
      <c r="I37" s="34">
        <f>VLOOKUP(F37,PSG!B:D,3,)</f>
        <v>0.85089120370370364</v>
      </c>
      <c r="J37" s="37">
        <f>VLOOKUP(F37,ADA!A:E,5,)</f>
        <v>0</v>
      </c>
      <c r="K37" s="17">
        <f>IFERROR(VLOOKUP(F37,PSG!I:J,2,FALSE),".")</f>
        <v>0</v>
      </c>
    </row>
    <row r="38" spans="1:11" x14ac:dyDescent="0.2">
      <c r="A38" s="18" t="s">
        <v>64</v>
      </c>
      <c r="B38" s="9" t="s">
        <v>64</v>
      </c>
      <c r="C38" s="15">
        <v>41848</v>
      </c>
      <c r="D38" s="9">
        <v>6</v>
      </c>
      <c r="F38" s="14">
        <f>IFERROR(VLOOKUP(A38,PSG!A:B,2,FALSE),".")</f>
        <v>435</v>
      </c>
      <c r="G38" s="14">
        <f t="shared" si="0"/>
        <v>1</v>
      </c>
      <c r="H38" s="16">
        <f>VLOOKUP(F38,ADA!A:E,2,)</f>
        <v>41852</v>
      </c>
      <c r="I38" s="34">
        <f>VLOOKUP(F38,PSG!B:D,3,)</f>
        <v>0.92215277777777782</v>
      </c>
      <c r="J38" s="37">
        <f>VLOOKUP(F38,ADA!A:E,5,)</f>
        <v>0</v>
      </c>
      <c r="K38" s="17">
        <f>IFERROR(VLOOKUP(F38,PSG!I:J,2,FALSE),".")</f>
        <v>0</v>
      </c>
    </row>
    <row r="39" spans="1:11" x14ac:dyDescent="0.2">
      <c r="A39" s="18" t="s">
        <v>66</v>
      </c>
      <c r="B39" s="9" t="s">
        <v>66</v>
      </c>
      <c r="C39" s="15">
        <v>41855</v>
      </c>
      <c r="D39" s="9">
        <v>6</v>
      </c>
      <c r="F39" s="14">
        <f>IFERROR(VLOOKUP(A39,PSG!A:B,2,FALSE),".")</f>
        <v>436</v>
      </c>
      <c r="G39" s="14">
        <f t="shared" ref="G39:G70" si="1">IF(AND(H39&gt;=C39,H39&lt;=(C39+7)),1,0)</f>
        <v>1</v>
      </c>
      <c r="H39" s="16">
        <f>VLOOKUP(F39,ADA!A:E,2,)</f>
        <v>41860</v>
      </c>
      <c r="I39" s="34">
        <f>VLOOKUP(F39,PSG!B:D,3,)</f>
        <v>0.9119328703703703</v>
      </c>
      <c r="J39" s="37">
        <f>VLOOKUP(F39,ADA!A:E,5,)</f>
        <v>0</v>
      </c>
      <c r="K39" s="17">
        <f>IFERROR(VLOOKUP(F39,PSG!I:J,2,FALSE),".")</f>
        <v>0</v>
      </c>
    </row>
    <row r="40" spans="1:11" x14ac:dyDescent="0.2">
      <c r="A40" s="18" t="s">
        <v>68</v>
      </c>
      <c r="B40" s="9" t="s">
        <v>68</v>
      </c>
      <c r="C40" s="15">
        <v>41862</v>
      </c>
      <c r="D40" s="9">
        <v>6</v>
      </c>
      <c r="F40" s="14">
        <f>IFERROR(VLOOKUP(A40,PSG!A:B,2,FALSE),".")</f>
        <v>437</v>
      </c>
      <c r="G40" s="14">
        <f t="shared" si="1"/>
        <v>1</v>
      </c>
      <c r="H40" s="16">
        <f>VLOOKUP(F40,ADA!A:E,2,)</f>
        <v>41866</v>
      </c>
      <c r="I40" s="34">
        <f>VLOOKUP(F40,PSG!B:D,3,)</f>
        <v>0.87834490740740734</v>
      </c>
      <c r="J40" s="37">
        <f>VLOOKUP(F40,ADA!A:E,5,)</f>
        <v>0</v>
      </c>
      <c r="K40" s="17">
        <f>IFERROR(VLOOKUP(F40,PSG!I:J,2,FALSE),".")</f>
        <v>0</v>
      </c>
    </row>
    <row r="41" spans="1:11" x14ac:dyDescent="0.2">
      <c r="A41" s="18" t="s">
        <v>70</v>
      </c>
      <c r="B41" s="9" t="s">
        <v>70</v>
      </c>
      <c r="C41" s="15">
        <v>41864</v>
      </c>
      <c r="D41" s="9">
        <v>3</v>
      </c>
      <c r="F41" s="14">
        <f>IFERROR(VLOOKUP(A41,PSG!A:B,2,FALSE),".")</f>
        <v>438</v>
      </c>
      <c r="G41" s="14">
        <f t="shared" si="1"/>
        <v>1</v>
      </c>
      <c r="H41" s="16">
        <f>VLOOKUP(F41,ADA!A:E,2,)</f>
        <v>41864</v>
      </c>
      <c r="I41" s="34">
        <f>VLOOKUP(F41,PSG!B:D,3,)</f>
        <v>0.85483796296296299</v>
      </c>
      <c r="J41" s="37">
        <f>VLOOKUP(F41,ADA!A:E,5,)</f>
        <v>0</v>
      </c>
      <c r="K41" s="17">
        <f>IFERROR(VLOOKUP(F41,PSG!I:J,2,FALSE),".")</f>
        <v>0</v>
      </c>
    </row>
    <row r="42" spans="1:11" x14ac:dyDescent="0.2">
      <c r="A42" s="18" t="s">
        <v>72</v>
      </c>
      <c r="B42" s="9" t="s">
        <v>72</v>
      </c>
      <c r="C42" s="15">
        <v>41869</v>
      </c>
      <c r="D42" s="9">
        <v>5</v>
      </c>
      <c r="F42" s="14">
        <f>IFERROR(VLOOKUP(A42,PSG!A:B,2,FALSE),".")</f>
        <v>439</v>
      </c>
      <c r="G42" s="14">
        <f t="shared" si="1"/>
        <v>1</v>
      </c>
      <c r="H42" s="16">
        <f>VLOOKUP(F42,ADA!A:E,2,)</f>
        <v>41871</v>
      </c>
      <c r="I42" s="34">
        <f>VLOOKUP(F42,PSG!B:D,3,)</f>
        <v>0.86042824074074076</v>
      </c>
      <c r="J42" s="37">
        <f>VLOOKUP(F42,ADA!A:E,5,)</f>
        <v>0</v>
      </c>
      <c r="K42" s="17">
        <f>IFERROR(VLOOKUP(F42,PSG!I:J,2,FALSE),".")</f>
        <v>0</v>
      </c>
    </row>
    <row r="43" spans="1:11" x14ac:dyDescent="0.2">
      <c r="A43" s="18" t="s">
        <v>74</v>
      </c>
      <c r="B43" s="9" t="s">
        <v>74</v>
      </c>
      <c r="C43" s="15">
        <v>41870</v>
      </c>
      <c r="D43" s="9">
        <v>5</v>
      </c>
      <c r="F43" s="14">
        <f>IFERROR(VLOOKUP(A43,PSG!A:B,2,FALSE),".")</f>
        <v>440</v>
      </c>
      <c r="G43" s="14">
        <f t="shared" si="1"/>
        <v>1</v>
      </c>
      <c r="H43" s="16">
        <f>VLOOKUP(F43,ADA!A:E,2,)</f>
        <v>41873</v>
      </c>
      <c r="I43" s="34">
        <f>VLOOKUP(F43,PSG!B:D,3,)</f>
        <v>0.87692129629629623</v>
      </c>
      <c r="J43" s="37">
        <f>VLOOKUP(F43,ADA!A:E,5,)</f>
        <v>0</v>
      </c>
      <c r="K43" s="17">
        <f>IFERROR(VLOOKUP(F43,PSG!I:J,2,FALSE),".")</f>
        <v>0</v>
      </c>
    </row>
    <row r="44" spans="1:11" x14ac:dyDescent="0.2">
      <c r="A44" s="18" t="s">
        <v>76</v>
      </c>
      <c r="B44" s="9" t="s">
        <v>76</v>
      </c>
      <c r="C44" s="15">
        <v>41876</v>
      </c>
      <c r="D44" s="9">
        <v>6</v>
      </c>
      <c r="F44" s="14">
        <f>IFERROR(VLOOKUP(A44,PSG!A:B,2,FALSE),".")</f>
        <v>441</v>
      </c>
      <c r="G44" s="14">
        <f t="shared" si="1"/>
        <v>1</v>
      </c>
      <c r="H44" s="16">
        <f>VLOOKUP(F44,ADA!A:E,2,)</f>
        <v>41878</v>
      </c>
      <c r="I44" s="34">
        <f>VLOOKUP(F44,PSG!B:D,3,)</f>
        <v>0.86011574074074071</v>
      </c>
      <c r="J44" s="37">
        <f>VLOOKUP(F44,ADA!A:E,5,)</f>
        <v>0</v>
      </c>
      <c r="K44" s="17">
        <f>IFERROR(VLOOKUP(F44,PSG!I:J,2,FALSE),".")</f>
        <v>0</v>
      </c>
    </row>
    <row r="45" spans="1:11" x14ac:dyDescent="0.2">
      <c r="A45" s="18" t="s">
        <v>78</v>
      </c>
      <c r="B45" s="9" t="s">
        <v>78</v>
      </c>
      <c r="C45" s="15">
        <v>41884</v>
      </c>
      <c r="D45" s="9">
        <v>5</v>
      </c>
      <c r="F45" s="14">
        <f>IFERROR(VLOOKUP(A45,PSG!A:B,2,FALSE),".")</f>
        <v>442</v>
      </c>
      <c r="G45" s="14">
        <f t="shared" si="1"/>
        <v>1</v>
      </c>
      <c r="H45" s="16">
        <f>VLOOKUP(F45,ADA!A:E,2,)</f>
        <v>41887</v>
      </c>
      <c r="I45" s="34">
        <f>VLOOKUP(F45,PSG!B:D,3,)</f>
        <v>0.92292824074074076</v>
      </c>
      <c r="J45" s="37">
        <f>VLOOKUP(F45,ADA!A:E,5,)</f>
        <v>0</v>
      </c>
      <c r="K45" s="17">
        <f>IFERROR(VLOOKUP(F45,PSG!I:J,2,FALSE),".")</f>
        <v>0</v>
      </c>
    </row>
    <row r="46" spans="1:11" x14ac:dyDescent="0.2">
      <c r="A46" s="18" t="s">
        <v>80</v>
      </c>
      <c r="B46" s="9" t="s">
        <v>80</v>
      </c>
      <c r="C46" s="15">
        <v>41885</v>
      </c>
      <c r="D46" s="9">
        <v>4</v>
      </c>
      <c r="F46" s="14">
        <f>IFERROR(VLOOKUP(A46,PSG!A:B,2,FALSE),".")</f>
        <v>443</v>
      </c>
      <c r="G46" s="14">
        <f t="shared" si="1"/>
        <v>1</v>
      </c>
      <c r="H46" s="16">
        <f>VLOOKUP(F46,ADA!A:E,2,)</f>
        <v>41885</v>
      </c>
      <c r="I46" s="34">
        <f>VLOOKUP(F46,PSG!B:D,3,)</f>
        <v>0.87913194444444442</v>
      </c>
      <c r="J46" s="37" t="str">
        <f>VLOOKUP(F46,ADA!A:E,5,)</f>
        <v>Onset of sleep (according to acti) but light appear to be on for entire night</v>
      </c>
      <c r="K46" s="17" t="str">
        <f>IFERROR(VLOOKUP(F46,PSG!I:J,2,FALSE),".")</f>
        <v>Onset of sleep (according to acti) but light appear to be on for entire night</v>
      </c>
    </row>
    <row r="47" spans="1:11" x14ac:dyDescent="0.2">
      <c r="A47" s="18" t="s">
        <v>82</v>
      </c>
      <c r="B47" s="9" t="s">
        <v>82</v>
      </c>
      <c r="C47" s="15">
        <v>41890</v>
      </c>
      <c r="D47" s="9">
        <v>6</v>
      </c>
      <c r="F47" s="14">
        <f>IFERROR(VLOOKUP(A47,PSG!A:B,2,FALSE),".")</f>
        <v>444</v>
      </c>
      <c r="G47" s="14">
        <f t="shared" si="1"/>
        <v>1</v>
      </c>
      <c r="H47" s="16">
        <f>VLOOKUP(F47,ADA!A:E,2,)</f>
        <v>41892</v>
      </c>
      <c r="I47" s="34">
        <f>VLOOKUP(F47,PSG!B:D,3,)</f>
        <v>0.9294675925925926</v>
      </c>
      <c r="J47" s="37">
        <f>VLOOKUP(F47,ADA!A:E,5,)</f>
        <v>0</v>
      </c>
      <c r="K47" s="17">
        <f>IFERROR(VLOOKUP(F47,PSG!I:J,2,FALSE),".")</f>
        <v>0</v>
      </c>
    </row>
    <row r="48" spans="1:11" x14ac:dyDescent="0.2">
      <c r="A48" s="18" t="s">
        <v>84</v>
      </c>
      <c r="B48" s="9" t="s">
        <v>84</v>
      </c>
      <c r="C48" s="15">
        <v>41890</v>
      </c>
      <c r="D48" s="9">
        <v>6</v>
      </c>
      <c r="F48" s="14">
        <f>IFERROR(VLOOKUP(A48,PSG!A:B,2,FALSE),".")</f>
        <v>445</v>
      </c>
      <c r="G48" s="14">
        <f t="shared" si="1"/>
        <v>1</v>
      </c>
      <c r="H48" s="16">
        <f>VLOOKUP(F48,ADA!A:E,2,)</f>
        <v>41894</v>
      </c>
      <c r="I48" s="34">
        <f>VLOOKUP(F48,PSG!B:D,3,)</f>
        <v>0.93859953703703702</v>
      </c>
      <c r="J48" s="37">
        <f>VLOOKUP(F48,ADA!A:E,5,)</f>
        <v>0</v>
      </c>
      <c r="K48" s="17">
        <f>IFERROR(VLOOKUP(F48,PSG!I:J,2,FALSE),".")</f>
        <v>0</v>
      </c>
    </row>
    <row r="49" spans="1:11" x14ac:dyDescent="0.2">
      <c r="A49" s="18" t="s">
        <v>86</v>
      </c>
      <c r="B49" s="9" t="s">
        <v>86</v>
      </c>
      <c r="C49" s="15">
        <v>41897</v>
      </c>
      <c r="D49" s="9">
        <v>6</v>
      </c>
      <c r="F49" s="14">
        <f>IFERROR(VLOOKUP(A49,PSG!A:B,2,FALSE),".")</f>
        <v>446</v>
      </c>
      <c r="G49" s="14">
        <f t="shared" si="1"/>
        <v>1</v>
      </c>
      <c r="H49" s="16">
        <f>VLOOKUP(F49,ADA!A:E,2,)</f>
        <v>41902</v>
      </c>
      <c r="I49" s="52">
        <f>VLOOKUP(F49,PSG!B:D,3,)</f>
        <v>0.89583333333333337</v>
      </c>
      <c r="J49" s="37">
        <f>VLOOKUP(F49,ADA!A:E,5,)</f>
        <v>0</v>
      </c>
      <c r="K49" s="17">
        <f>IFERROR(VLOOKUP(F49,PSG!I:J,2,FALSE),".")</f>
        <v>0</v>
      </c>
    </row>
    <row r="50" spans="1:11" x14ac:dyDescent="0.2">
      <c r="A50" s="18" t="s">
        <v>88</v>
      </c>
      <c r="B50" s="9" t="s">
        <v>88</v>
      </c>
      <c r="C50" s="15">
        <v>41899</v>
      </c>
      <c r="D50" s="9">
        <v>4</v>
      </c>
      <c r="F50" s="14">
        <f>IFERROR(VLOOKUP(A50,PSG!A:B,2,FALSE),".")</f>
        <v>447</v>
      </c>
      <c r="G50" s="14">
        <f t="shared" si="1"/>
        <v>1</v>
      </c>
      <c r="H50" s="16">
        <f>VLOOKUP(F50,ADA!A:E,2,)</f>
        <v>41901</v>
      </c>
      <c r="I50" s="34">
        <f>VLOOKUP(F50,PSG!B:D,3,)</f>
        <v>0.84171296296296294</v>
      </c>
      <c r="J50" s="37">
        <f>VLOOKUP(F50,ADA!A:E,5,)</f>
        <v>0</v>
      </c>
      <c r="K50" s="17">
        <f>IFERROR(VLOOKUP(F50,PSG!I:J,2,FALSE),".")</f>
        <v>0</v>
      </c>
    </row>
    <row r="51" spans="1:11" x14ac:dyDescent="0.2">
      <c r="A51" s="18" t="s">
        <v>90</v>
      </c>
      <c r="B51" s="9" t="s">
        <v>90</v>
      </c>
      <c r="C51" s="15">
        <v>41904</v>
      </c>
      <c r="D51" s="9">
        <v>6</v>
      </c>
      <c r="F51" s="14">
        <f>IFERROR(VLOOKUP(A51,PSG!A:B,2,FALSE),".")</f>
        <v>448</v>
      </c>
      <c r="G51" s="14">
        <f t="shared" si="1"/>
        <v>1</v>
      </c>
      <c r="H51" s="16">
        <f>VLOOKUP(F51,ADA!A:E,2,)</f>
        <v>41907</v>
      </c>
      <c r="I51" s="34">
        <f>VLOOKUP(F51,PSG!B:D,3,)</f>
        <v>0.90657407407407409</v>
      </c>
      <c r="J51" s="37">
        <f>VLOOKUP(F51,ADA!A:E,5,)</f>
        <v>0</v>
      </c>
      <c r="K51" s="17">
        <f>IFERROR(VLOOKUP(F51,PSG!I:J,2,FALSE),".")</f>
        <v>0</v>
      </c>
    </row>
    <row r="52" spans="1:11" x14ac:dyDescent="0.2">
      <c r="A52" s="18" t="s">
        <v>92</v>
      </c>
      <c r="B52" s="9" t="s">
        <v>92</v>
      </c>
      <c r="C52" s="15">
        <v>41904</v>
      </c>
      <c r="D52" s="9">
        <v>4</v>
      </c>
      <c r="F52" s="14">
        <f>IFERROR(VLOOKUP(A52,PSG!A:B,2,FALSE),".")</f>
        <v>449</v>
      </c>
      <c r="G52" s="14">
        <f t="shared" si="1"/>
        <v>1</v>
      </c>
      <c r="H52" s="16">
        <f>VLOOKUP(F52,ADA!A:E,2,)</f>
        <v>41906</v>
      </c>
      <c r="I52" s="52">
        <f>VLOOKUP(F52,PSG!B:D,3,)</f>
        <v>0.9375</v>
      </c>
      <c r="J52" s="37">
        <f>VLOOKUP(F52,ADA!A:E,5,)</f>
        <v>0</v>
      </c>
      <c r="K52" s="17" t="str">
        <f>IFERROR(VLOOKUP(F52,PSG!I:J,2,FALSE),".")</f>
        <v xml:space="preserve">Stated Lights out was 10:06 but recording didn't start until 10:30 PM. Recording starts at N1.  </v>
      </c>
    </row>
    <row r="53" spans="1:11" x14ac:dyDescent="0.2">
      <c r="A53" s="18" t="s">
        <v>95</v>
      </c>
      <c r="B53" s="9" t="s">
        <v>95</v>
      </c>
      <c r="C53" s="15">
        <v>41918</v>
      </c>
      <c r="D53" s="9">
        <v>6</v>
      </c>
      <c r="F53" s="14">
        <f>IFERROR(VLOOKUP(A53,PSG!A:B,2,FALSE),".")</f>
        <v>451</v>
      </c>
      <c r="G53" s="14">
        <f t="shared" si="1"/>
        <v>1</v>
      </c>
      <c r="H53" s="16">
        <f>VLOOKUP(F53,ADA!A:E,2,)</f>
        <v>41923</v>
      </c>
      <c r="I53" s="34">
        <f>VLOOKUP(F53,PSG!B:D,3,)</f>
        <v>0.88824074074074078</v>
      </c>
      <c r="J53" s="37">
        <f>VLOOKUP(F53,ADA!A:E,5,)</f>
        <v>0</v>
      </c>
      <c r="K53" s="17">
        <f>IFERROR(VLOOKUP(F53,PSG!I:J,2,FALSE),".")</f>
        <v>0</v>
      </c>
    </row>
    <row r="54" spans="1:11" s="9" customFormat="1" x14ac:dyDescent="0.2">
      <c r="A54" s="18" t="s">
        <v>97</v>
      </c>
      <c r="B54" s="9" t="s">
        <v>97</v>
      </c>
      <c r="C54" s="15">
        <v>41925</v>
      </c>
      <c r="D54" s="9">
        <v>6</v>
      </c>
      <c r="F54" s="14">
        <f>IFERROR(VLOOKUP(A54,PSG!A:B,2,FALSE),".")</f>
        <v>452</v>
      </c>
      <c r="G54" s="14">
        <f t="shared" si="1"/>
        <v>1</v>
      </c>
      <c r="H54" s="16">
        <f>VLOOKUP(F54,ADA!A:E,2,)</f>
        <v>41927</v>
      </c>
      <c r="I54" s="34">
        <f>VLOOKUP(F54,PSG!B:D,3,)</f>
        <v>0.89197916666666666</v>
      </c>
      <c r="J54" s="37">
        <f>VLOOKUP(F54,ADA!A:E,5,)</f>
        <v>0</v>
      </c>
      <c r="K54" s="17">
        <f>IFERROR(VLOOKUP(F54,PSG!I:J,2,FALSE),".")</f>
        <v>0</v>
      </c>
    </row>
    <row r="55" spans="1:11" s="9" customFormat="1" x14ac:dyDescent="0.2">
      <c r="A55" s="18" t="s">
        <v>101</v>
      </c>
      <c r="B55" s="9" t="s">
        <v>101</v>
      </c>
      <c r="C55" s="15">
        <v>41932</v>
      </c>
      <c r="D55" s="9">
        <v>6</v>
      </c>
      <c r="F55" s="14">
        <f>IFERROR(VLOOKUP(A55,PSG!A:B,2,FALSE),".")</f>
        <v>454</v>
      </c>
      <c r="G55" s="14">
        <f t="shared" si="1"/>
        <v>1</v>
      </c>
      <c r="H55" s="16">
        <f>VLOOKUP(F55,ADA!A:E,2,)</f>
        <v>41934</v>
      </c>
      <c r="I55" s="34">
        <f>VLOOKUP(F55,PSG!B:D,3,)</f>
        <v>0.89582175925925922</v>
      </c>
      <c r="J55" s="37">
        <f>VLOOKUP(F55,ADA!A:E,5,)</f>
        <v>0</v>
      </c>
      <c r="K55" s="17">
        <f>IFERROR(VLOOKUP(F55,PSG!I:J,2,FALSE),".")</f>
        <v>0</v>
      </c>
    </row>
    <row r="56" spans="1:11" s="9" customFormat="1" x14ac:dyDescent="0.2">
      <c r="A56" s="18" t="s">
        <v>103</v>
      </c>
      <c r="B56" s="9" t="s">
        <v>103</v>
      </c>
      <c r="C56" s="15">
        <v>41934</v>
      </c>
      <c r="D56" s="9">
        <v>4</v>
      </c>
      <c r="F56" s="14">
        <f>IFERROR(VLOOKUP(A56,PSG!A:B,2,FALSE),".")</f>
        <v>455</v>
      </c>
      <c r="G56" s="14">
        <f t="shared" si="1"/>
        <v>1</v>
      </c>
      <c r="H56" s="16">
        <f>VLOOKUP(F56,ADA!A:E,2,)</f>
        <v>41936</v>
      </c>
      <c r="I56" s="34">
        <f>VLOOKUP(F56,PSG!B:D,3,)</f>
        <v>0.90762731481481485</v>
      </c>
      <c r="J56" s="37">
        <f>VLOOKUP(F56,ADA!A:E,5,)</f>
        <v>0</v>
      </c>
      <c r="K56" s="17">
        <f>IFERROR(VLOOKUP(F56,PSG!I:J,2,FALSE),".")</f>
        <v>0</v>
      </c>
    </row>
    <row r="57" spans="1:11" s="9" customFormat="1" x14ac:dyDescent="0.2">
      <c r="A57" s="18" t="s">
        <v>105</v>
      </c>
      <c r="B57" s="9" t="s">
        <v>105</v>
      </c>
      <c r="C57" s="15">
        <v>41941</v>
      </c>
      <c r="D57" s="9">
        <v>2</v>
      </c>
      <c r="F57" s="14">
        <f>IFERROR(VLOOKUP(A57,PSG!A:B,2,FALSE),".")</f>
        <v>456</v>
      </c>
      <c r="G57" s="14">
        <f t="shared" si="1"/>
        <v>1</v>
      </c>
      <c r="H57" s="16">
        <f>VLOOKUP(F57,ADA!A:E,2,)</f>
        <v>41941</v>
      </c>
      <c r="I57" s="34">
        <f>VLOOKUP(F57,PSG!B:D,3,)</f>
        <v>0.89149305555555547</v>
      </c>
      <c r="J57" s="37">
        <f>VLOOKUP(F57,ADA!A:E,5,)</f>
        <v>0</v>
      </c>
      <c r="K57" s="17">
        <f>IFERROR(VLOOKUP(F57,PSG!I:J,2,FALSE),".")</f>
        <v>0</v>
      </c>
    </row>
    <row r="58" spans="1:11" s="9" customFormat="1" x14ac:dyDescent="0.2">
      <c r="A58" s="18" t="s">
        <v>107</v>
      </c>
      <c r="B58" s="9" t="s">
        <v>107</v>
      </c>
      <c r="C58" s="15">
        <v>41946</v>
      </c>
      <c r="D58" s="9">
        <v>6</v>
      </c>
      <c r="F58" s="14">
        <f>IFERROR(VLOOKUP(A58,PSG!A:B,2,FALSE),".")</f>
        <v>457</v>
      </c>
      <c r="G58" s="14">
        <f t="shared" si="1"/>
        <v>1</v>
      </c>
      <c r="H58" s="16">
        <f>VLOOKUP(F58,ADA!A:E,2,)</f>
        <v>41950</v>
      </c>
      <c r="I58" s="34">
        <f>VLOOKUP(F58,PSG!B:D,3,)</f>
        <v>0.84442129629629636</v>
      </c>
      <c r="J58" s="37">
        <f>VLOOKUP(F58,ADA!A:E,5,)</f>
        <v>0</v>
      </c>
      <c r="K58" s="17">
        <f>IFERROR(VLOOKUP(F58,PSG!I:J,2,FALSE),".")</f>
        <v>0</v>
      </c>
    </row>
    <row r="59" spans="1:11" s="9" customFormat="1" x14ac:dyDescent="0.2">
      <c r="A59" s="18" t="s">
        <v>109</v>
      </c>
      <c r="B59" s="9" t="s">
        <v>109</v>
      </c>
      <c r="C59" s="15">
        <v>41953</v>
      </c>
      <c r="D59" s="9">
        <v>12</v>
      </c>
      <c r="F59" s="14">
        <f>IFERROR(VLOOKUP(A59,PSG!A:B,2,FALSE),".")</f>
        <v>458</v>
      </c>
      <c r="G59" s="14">
        <f t="shared" si="1"/>
        <v>1</v>
      </c>
      <c r="H59" s="16">
        <f>VLOOKUP(F59,ADA!A:E,2,)</f>
        <v>41958</v>
      </c>
      <c r="I59" s="52">
        <f>VLOOKUP(F59,PSG!B:D,3,)</f>
        <v>0.875</v>
      </c>
      <c r="J59" s="37">
        <f>VLOOKUP(F59,ADA!A:E,5,)</f>
        <v>0</v>
      </c>
      <c r="K59" s="17">
        <f>IFERROR(VLOOKUP(F59,PSG!I:J,2,FALSE),".")</f>
        <v>0</v>
      </c>
    </row>
    <row r="60" spans="1:11" s="9" customFormat="1" x14ac:dyDescent="0.2">
      <c r="A60" s="18" t="s">
        <v>110</v>
      </c>
      <c r="B60" s="9" t="s">
        <v>110</v>
      </c>
      <c r="C60" s="15">
        <v>41981</v>
      </c>
      <c r="D60" s="9">
        <v>6</v>
      </c>
      <c r="F60" s="14">
        <f>IFERROR(VLOOKUP(A60,PSG!A:B,2,FALSE),".")</f>
        <v>459</v>
      </c>
      <c r="G60" s="14">
        <f t="shared" si="1"/>
        <v>1</v>
      </c>
      <c r="H60" s="16">
        <f>VLOOKUP(F60,ADA!A:E,2,)</f>
        <v>41983</v>
      </c>
      <c r="I60" s="52">
        <f>VLOOKUP(F60,PSG!B:D,3,)</f>
        <v>0.875</v>
      </c>
      <c r="J60" s="37">
        <f>VLOOKUP(F60,ADA!A:E,5,)</f>
        <v>0</v>
      </c>
      <c r="K60" s="17">
        <f>IFERROR(VLOOKUP(F60,PSG!I:J,2,FALSE),".")</f>
        <v>0</v>
      </c>
    </row>
    <row r="61" spans="1:11" s="9" customFormat="1" x14ac:dyDescent="0.2">
      <c r="A61" s="18" t="s">
        <v>112</v>
      </c>
      <c r="B61" s="9" t="s">
        <v>112</v>
      </c>
      <c r="C61" s="15">
        <v>41981</v>
      </c>
      <c r="D61" s="9">
        <v>6</v>
      </c>
      <c r="F61" s="14">
        <f>IFERROR(VLOOKUP(A61,PSG!A:B,2,FALSE),".")</f>
        <v>460</v>
      </c>
      <c r="G61" s="14">
        <f t="shared" si="1"/>
        <v>1</v>
      </c>
      <c r="H61" s="16">
        <f>VLOOKUP(F61,ADA!A:E,2,)</f>
        <v>41986</v>
      </c>
      <c r="I61" s="52">
        <f>VLOOKUP(F61,PSG!B:D,3,)</f>
        <v>0.89583333333333337</v>
      </c>
      <c r="J61" s="37">
        <f>VLOOKUP(F61,ADA!A:E,5,)</f>
        <v>0</v>
      </c>
      <c r="K61" s="17">
        <f>IFERROR(VLOOKUP(F61,PSG!I:J,2,FALSE),".")</f>
        <v>0</v>
      </c>
    </row>
    <row r="62" spans="1:11" s="9" customFormat="1" x14ac:dyDescent="0.2">
      <c r="A62" s="18" t="s">
        <v>114</v>
      </c>
      <c r="B62" s="9" t="s">
        <v>114</v>
      </c>
      <c r="C62" s="15">
        <v>42009</v>
      </c>
      <c r="D62" s="9">
        <v>6</v>
      </c>
      <c r="F62" s="14">
        <f>IFERROR(VLOOKUP(A62,PSG!A:B,2,FALSE),".")</f>
        <v>461</v>
      </c>
      <c r="G62" s="14">
        <f t="shared" si="1"/>
        <v>1</v>
      </c>
      <c r="H62" s="16">
        <f>VLOOKUP(F62,ADA!A:E,2,)</f>
        <v>42013</v>
      </c>
      <c r="I62" s="34">
        <f>VLOOKUP(F62,PSG!B:D,3,)</f>
        <v>0.93748842592592585</v>
      </c>
      <c r="J62" s="37" t="str">
        <f>VLOOKUP(F62,ADA!A:E,5,)</f>
        <v>LM revised to 2015 on 4/16</v>
      </c>
      <c r="K62" s="17">
        <f>IFERROR(VLOOKUP(F62,PSG!I:J,2,FALSE),".")</f>
        <v>0</v>
      </c>
    </row>
    <row r="63" spans="1:11" s="9" customFormat="1" x14ac:dyDescent="0.2">
      <c r="A63" s="18" t="s">
        <v>116</v>
      </c>
      <c r="B63" s="9" t="s">
        <v>116</v>
      </c>
      <c r="C63" s="15">
        <v>42011</v>
      </c>
      <c r="D63" s="9">
        <v>12</v>
      </c>
      <c r="F63" s="14">
        <f>IFERROR(VLOOKUP(A63,PSG!A:B,2,FALSE),".")</f>
        <v>462</v>
      </c>
      <c r="G63" s="14">
        <f t="shared" si="1"/>
        <v>1</v>
      </c>
      <c r="H63" s="16">
        <f>VLOOKUP(F63,ADA!A:E,2,)</f>
        <v>42015</v>
      </c>
      <c r="I63" s="52">
        <f>VLOOKUP(F63,PSG!B:D,3,)</f>
        <v>0.89583333333333337</v>
      </c>
      <c r="J63" s="37">
        <f>VLOOKUP(F63,ADA!A:E,5,)</f>
        <v>0</v>
      </c>
      <c r="K63" s="17">
        <f>IFERROR(VLOOKUP(F63,PSG!I:J,2,FALSE),".")</f>
        <v>0</v>
      </c>
    </row>
    <row r="64" spans="1:11" s="9" customFormat="1" x14ac:dyDescent="0.2">
      <c r="A64" s="18" t="s">
        <v>118</v>
      </c>
      <c r="B64" s="9" t="s">
        <v>118</v>
      </c>
      <c r="C64" s="15">
        <v>42023</v>
      </c>
      <c r="D64" s="9">
        <v>13</v>
      </c>
      <c r="F64" s="14">
        <f>IFERROR(VLOOKUP(A64,PSG!A:B,2,FALSE),".")</f>
        <v>464</v>
      </c>
      <c r="G64" s="14">
        <f t="shared" si="1"/>
        <v>1</v>
      </c>
      <c r="H64" s="16">
        <f>VLOOKUP(F64,ADA!A:E,2,)</f>
        <v>42028</v>
      </c>
      <c r="I64" s="34">
        <f>VLOOKUP(F64,PSG!B:D,3,)</f>
        <v>0.90623842592592585</v>
      </c>
      <c r="J64" s="37">
        <f>VLOOKUP(F64,ADA!A:E,5,)</f>
        <v>0</v>
      </c>
      <c r="K64" s="17" t="str">
        <f>IFERROR(VLOOKUP(F64,PSG!I:J,2,FALSE),".")</f>
        <v>Actigraph shows 8:44 - but this is shortly after set-up started. DSD indicates 9:48 LO. LO changed to 9:44 because this is when recording started. DSD indicates &gt;60 minute SOL, as does actigrahy.</v>
      </c>
    </row>
    <row r="65" spans="1:11" s="9" customFormat="1" x14ac:dyDescent="0.2">
      <c r="A65" s="18" t="s">
        <v>119</v>
      </c>
      <c r="B65" s="9" t="s">
        <v>119</v>
      </c>
      <c r="C65" s="15">
        <v>42037</v>
      </c>
      <c r="D65" s="9">
        <v>6</v>
      </c>
      <c r="F65" s="14">
        <f>IFERROR(VLOOKUP(A65,PSG!A:B,2,FALSE),".")</f>
        <v>465</v>
      </c>
      <c r="G65" s="14">
        <f t="shared" si="1"/>
        <v>1</v>
      </c>
      <c r="H65" s="16">
        <f>VLOOKUP(F65,ADA!A:E,2,)</f>
        <v>42042</v>
      </c>
      <c r="I65" s="34">
        <f>VLOOKUP(F65,PSG!B:D,3,)</f>
        <v>0.90623842592592585</v>
      </c>
      <c r="J65" s="37">
        <f>VLOOKUP(F65,ADA!A:E,5,)</f>
        <v>0</v>
      </c>
      <c r="K65" s="17">
        <f>IFERROR(VLOOKUP(F65,PSG!I:J,2,FALSE),".")</f>
        <v>0</v>
      </c>
    </row>
    <row r="66" spans="1:11" s="9" customFormat="1" x14ac:dyDescent="0.2">
      <c r="A66" s="18" t="s">
        <v>121</v>
      </c>
      <c r="B66" s="9" t="s">
        <v>121</v>
      </c>
      <c r="C66" s="15">
        <v>42044</v>
      </c>
      <c r="D66" s="9">
        <v>6</v>
      </c>
      <c r="F66" s="14">
        <f>IFERROR(VLOOKUP(A66,PSG!A:B,2,FALSE),".")</f>
        <v>466</v>
      </c>
      <c r="G66" s="14">
        <f t="shared" si="1"/>
        <v>1</v>
      </c>
      <c r="H66" s="16">
        <f>VLOOKUP(F66,ADA!A:E,2,)</f>
        <v>42048</v>
      </c>
      <c r="I66" s="34">
        <f>VLOOKUP(F66,PSG!B:D,3,)</f>
        <v>7.3495370370370372E-3</v>
      </c>
      <c r="J66" s="37">
        <f>VLOOKUP(F66,ADA!A:E,5,)</f>
        <v>0</v>
      </c>
      <c r="K66" s="17">
        <f>IFERROR(VLOOKUP(F66,PSG!I:J,2,FALSE),".")</f>
        <v>0</v>
      </c>
    </row>
    <row r="67" spans="1:11" s="9" customFormat="1" x14ac:dyDescent="0.2">
      <c r="A67" s="18" t="s">
        <v>123</v>
      </c>
      <c r="B67" s="9" t="s">
        <v>123</v>
      </c>
      <c r="C67" s="15">
        <v>42065</v>
      </c>
      <c r="D67" s="9">
        <v>6</v>
      </c>
      <c r="F67" s="14">
        <f>IFERROR(VLOOKUP(A67,PSG!A:B,2,FALSE),".")</f>
        <v>467</v>
      </c>
      <c r="G67" s="14">
        <f t="shared" si="1"/>
        <v>1</v>
      </c>
      <c r="H67" s="16">
        <f>VLOOKUP(F67,ADA!A:E,2,)</f>
        <v>42066</v>
      </c>
      <c r="I67" s="34">
        <f>VLOOKUP(F67,PSG!B:D,3,)</f>
        <v>0.90623842592592585</v>
      </c>
      <c r="J67" s="37">
        <f>VLOOKUP(F67,ADA!A:E,5,)</f>
        <v>0</v>
      </c>
      <c r="K67" s="17" t="str">
        <f>IFERROR(VLOOKUP(F67,PSG!I:J,2,FALSE),".")</f>
        <v>LO listed as 9:13 pm. Recording started at 9:44 pm</v>
      </c>
    </row>
    <row r="68" spans="1:11" s="9" customFormat="1" x14ac:dyDescent="0.2">
      <c r="A68" s="18" t="s">
        <v>125</v>
      </c>
      <c r="B68" s="9" t="s">
        <v>125</v>
      </c>
      <c r="C68" s="15">
        <v>42065</v>
      </c>
      <c r="D68" s="9">
        <v>6</v>
      </c>
      <c r="F68" s="14">
        <f>IFERROR(VLOOKUP(A68,PSG!A:B,2,FALSE),".")</f>
        <v>468</v>
      </c>
      <c r="G68" s="14">
        <f t="shared" si="1"/>
        <v>1</v>
      </c>
      <c r="H68" s="16">
        <f>VLOOKUP(F68,ADA!A:E,2,)</f>
        <v>42069</v>
      </c>
      <c r="I68" s="34">
        <f>VLOOKUP(F68,PSG!B:D,3,)</f>
        <v>0.91665509259259259</v>
      </c>
      <c r="J68" s="37">
        <f>VLOOKUP(F68,ADA!A:E,5,)</f>
        <v>0</v>
      </c>
      <c r="K68" s="17">
        <f>IFERROR(VLOOKUP(F68,PSG!I:J,2,FALSE),".")</f>
        <v>0</v>
      </c>
    </row>
    <row r="69" spans="1:11" s="9" customFormat="1" x14ac:dyDescent="0.2">
      <c r="A69" s="18" t="s">
        <v>127</v>
      </c>
      <c r="B69" s="9" t="s">
        <v>127</v>
      </c>
      <c r="C69" s="15">
        <v>42079</v>
      </c>
      <c r="D69" s="9">
        <v>5</v>
      </c>
      <c r="F69" s="14">
        <f>IFERROR(VLOOKUP(A69,PSG!A:B,2,FALSE),".")</f>
        <v>469</v>
      </c>
      <c r="G69" s="14">
        <f t="shared" si="1"/>
        <v>1</v>
      </c>
      <c r="H69" s="16">
        <f>VLOOKUP(F69,ADA!A:E,2,)</f>
        <v>42083</v>
      </c>
      <c r="I69" s="34">
        <f>VLOOKUP(F69,PSG!B:D,3,)</f>
        <v>0.92707175925925922</v>
      </c>
      <c r="J69" s="37">
        <f>VLOOKUP(F69,ADA!A:E,5,)</f>
        <v>0</v>
      </c>
      <c r="K69" s="17">
        <f>IFERROR(VLOOKUP(F69,PSG!I:J,2,FALSE),".")</f>
        <v>0</v>
      </c>
    </row>
    <row r="70" spans="1:11" s="9" customFormat="1" x14ac:dyDescent="0.2">
      <c r="A70" s="18" t="s">
        <v>129</v>
      </c>
      <c r="B70" s="9" t="s">
        <v>129</v>
      </c>
      <c r="C70" s="15">
        <v>42079</v>
      </c>
      <c r="D70" s="9">
        <v>5</v>
      </c>
      <c r="F70" s="14">
        <f>IFERROR(VLOOKUP(A70,PSG!A:B,2,FALSE),".")</f>
        <v>470</v>
      </c>
      <c r="G70" s="14">
        <f t="shared" si="1"/>
        <v>1</v>
      </c>
      <c r="H70" s="16">
        <f>VLOOKUP(F70,ADA!A:E,2,)</f>
        <v>42084</v>
      </c>
      <c r="I70" s="34">
        <f>VLOOKUP(F70,PSG!B:D,3,)</f>
        <v>0.84373842592592585</v>
      </c>
      <c r="J70" s="37">
        <f>VLOOKUP(F70,ADA!A:E,5,)</f>
        <v>0</v>
      </c>
      <c r="K70" s="17">
        <f>IFERROR(VLOOKUP(F70,PSG!I:J,2,FALSE),".")</f>
        <v>0</v>
      </c>
    </row>
    <row r="71" spans="1:11" s="9" customFormat="1" x14ac:dyDescent="0.2">
      <c r="A71" s="18" t="s">
        <v>130</v>
      </c>
      <c r="B71" s="9" t="s">
        <v>130</v>
      </c>
      <c r="C71" s="15">
        <v>42086</v>
      </c>
      <c r="D71" s="9">
        <v>11</v>
      </c>
      <c r="F71" s="14">
        <f>IFERROR(VLOOKUP(A71,PSG!A:B,2,FALSE),".")</f>
        <v>471</v>
      </c>
      <c r="G71" s="14">
        <f t="shared" ref="G71:G102" si="2">IF(AND(H71&gt;=C71,H71&lt;=(C71+7)),1,0)</f>
        <v>1</v>
      </c>
      <c r="H71" s="16">
        <f>VLOOKUP(F71,ADA!A:E,2,)</f>
        <v>42087</v>
      </c>
      <c r="I71" s="34">
        <f>VLOOKUP(F71,PSG!B:D,3,)</f>
        <v>0.89582175925925922</v>
      </c>
      <c r="J71" s="37">
        <f>VLOOKUP(F71,ADA!A:E,5,)</f>
        <v>0</v>
      </c>
      <c r="K71" s="17" t="str">
        <f>IFERROR(VLOOKUP(F71,PSG!I:J,2,FALSE),".")</f>
        <v xml:space="preserve">Starts recording at 9:29 pm and N3 </v>
      </c>
    </row>
    <row r="72" spans="1:11" s="9" customFormat="1" x14ac:dyDescent="0.2">
      <c r="A72" s="18" t="s">
        <v>131</v>
      </c>
      <c r="B72" s="9" t="s">
        <v>131</v>
      </c>
      <c r="C72" s="15">
        <v>42086</v>
      </c>
      <c r="D72" s="9">
        <v>6</v>
      </c>
      <c r="F72" s="14">
        <f>IFERROR(VLOOKUP(A72,PSG!A:B,2,FALSE),".")</f>
        <v>472</v>
      </c>
      <c r="G72" s="14">
        <f t="shared" si="2"/>
        <v>1</v>
      </c>
      <c r="H72" s="16">
        <f>VLOOKUP(F72,ADA!A:E,2,)</f>
        <v>42090</v>
      </c>
      <c r="I72" s="34">
        <f>VLOOKUP(F72,PSG!B:D,3,)</f>
        <v>0.8653587962962962</v>
      </c>
      <c r="J72" s="37">
        <f>VLOOKUP(F72,ADA!A:E,5,)</f>
        <v>0</v>
      </c>
      <c r="K72" s="17">
        <f>IFERROR(VLOOKUP(F72,PSG!I:J,2,FALSE),".")</f>
        <v>0</v>
      </c>
    </row>
    <row r="73" spans="1:11" s="9" customFormat="1" x14ac:dyDescent="0.2">
      <c r="A73" s="18" t="s">
        <v>133</v>
      </c>
      <c r="B73" s="9" t="s">
        <v>133</v>
      </c>
      <c r="C73" s="15">
        <v>42093</v>
      </c>
      <c r="D73" s="9">
        <v>12</v>
      </c>
      <c r="F73" s="14">
        <f>IFERROR(VLOOKUP(A73,PSG!A:B,2,FALSE),".")</f>
        <v>473</v>
      </c>
      <c r="G73" s="14">
        <f t="shared" si="2"/>
        <v>1</v>
      </c>
      <c r="H73" s="16">
        <f>VLOOKUP(F73,ADA!A:E,2,)</f>
        <v>42097</v>
      </c>
      <c r="I73" s="34">
        <f>VLOOKUP(F73,PSG!B:D,3,)</f>
        <v>0.89582175925925922</v>
      </c>
      <c r="J73" s="37">
        <f>VLOOKUP(F73,ADA!A:E,5,)</f>
        <v>0</v>
      </c>
      <c r="K73" s="17">
        <f>IFERROR(VLOOKUP(F73,PSG!I:J,2,FALSE),".")</f>
        <v>0</v>
      </c>
    </row>
    <row r="74" spans="1:11" s="9" customFormat="1" x14ac:dyDescent="0.2">
      <c r="A74" s="18" t="s">
        <v>134</v>
      </c>
      <c r="B74" s="9" t="s">
        <v>134</v>
      </c>
      <c r="C74" s="15">
        <v>42094</v>
      </c>
      <c r="D74" s="9">
        <v>7</v>
      </c>
      <c r="F74" s="14">
        <f>IFERROR(VLOOKUP(A74,PSG!A:B,2,FALSE),".")</f>
        <v>474</v>
      </c>
      <c r="G74" s="14">
        <f t="shared" si="2"/>
        <v>1</v>
      </c>
      <c r="H74" s="16">
        <f>VLOOKUP(F74,ADA!A:E,2,)</f>
        <v>42101</v>
      </c>
      <c r="I74" s="34">
        <f>VLOOKUP(F74,PSG!B:D,3,)</f>
        <v>0.85415509259259259</v>
      </c>
      <c r="J74" s="37">
        <f>VLOOKUP(F74,ADA!A:E,5,)</f>
        <v>0</v>
      </c>
      <c r="K74" s="17">
        <f>IFERROR(VLOOKUP(F74,PSG!I:J,2,FALSE),".")</f>
        <v>0</v>
      </c>
    </row>
    <row r="75" spans="1:11" s="9" customFormat="1" x14ac:dyDescent="0.2">
      <c r="A75" s="18" t="s">
        <v>136</v>
      </c>
      <c r="B75" s="9" t="s">
        <v>136</v>
      </c>
      <c r="C75" s="15">
        <v>42100</v>
      </c>
      <c r="D75" s="9">
        <v>6</v>
      </c>
      <c r="F75" s="14">
        <f>IFERROR(VLOOKUP(A75,PSG!A:B,2,FALSE),".")</f>
        <v>475</v>
      </c>
      <c r="G75" s="14">
        <f t="shared" si="2"/>
        <v>1</v>
      </c>
      <c r="H75" s="16">
        <f>VLOOKUP(F75,ADA!A:E,2,)</f>
        <v>42105</v>
      </c>
      <c r="I75" s="34">
        <f>VLOOKUP(F75,PSG!B:D,3,)</f>
        <v>0.91665509259259259</v>
      </c>
      <c r="J75" s="37" t="str">
        <f>VLOOKUP(F75,ADA!A:E,5,)</f>
        <v>Study card was configured for 476</v>
      </c>
      <c r="K75" s="17">
        <f>IFERROR(VLOOKUP(F75,PSG!I:J,2,FALSE),".")</f>
        <v>0</v>
      </c>
    </row>
    <row r="76" spans="1:11" s="9" customFormat="1" x14ac:dyDescent="0.2">
      <c r="A76" s="18" t="s">
        <v>138</v>
      </c>
      <c r="B76" s="9" t="s">
        <v>138</v>
      </c>
      <c r="C76" s="15">
        <v>42100</v>
      </c>
      <c r="D76" s="9">
        <v>6</v>
      </c>
      <c r="F76" s="14">
        <f>IFERROR(VLOOKUP(A76,PSG!A:B,2,FALSE),".")</f>
        <v>476</v>
      </c>
      <c r="G76" s="14">
        <f t="shared" si="2"/>
        <v>1</v>
      </c>
      <c r="H76" s="16">
        <f>VLOOKUP(F76,ADA!A:E,2,)</f>
        <v>42104</v>
      </c>
      <c r="I76" s="34">
        <f>VLOOKUP(F76,PSG!B:D,3,)</f>
        <v>0.89336805555555554</v>
      </c>
      <c r="J76" s="37">
        <f>VLOOKUP(F76,ADA!A:E,5,)</f>
        <v>0</v>
      </c>
      <c r="K76" s="17">
        <f>IFERROR(VLOOKUP(F76,PSG!I:J,2,FALSE),".")</f>
        <v>0</v>
      </c>
    </row>
    <row r="77" spans="1:11" s="9" customFormat="1" x14ac:dyDescent="0.2">
      <c r="A77" s="18" t="s">
        <v>140</v>
      </c>
      <c r="B77" s="9" t="s">
        <v>140</v>
      </c>
      <c r="C77" s="15">
        <v>42107</v>
      </c>
      <c r="D77" s="9">
        <v>5</v>
      </c>
      <c r="F77" s="14">
        <f>IFERROR(VLOOKUP(A77,PSG!A:B,2,FALSE),".")</f>
        <v>477</v>
      </c>
      <c r="G77" s="14">
        <f t="shared" si="2"/>
        <v>1</v>
      </c>
      <c r="H77" s="16">
        <f>VLOOKUP(F77,ADA!A:E,2,)</f>
        <v>42111</v>
      </c>
      <c r="I77" s="52">
        <f>VLOOKUP(F77,PSG!B:D,3,)</f>
        <v>0.91666666666666663</v>
      </c>
      <c r="J77" s="37">
        <f>VLOOKUP(F77,ADA!A:E,5,)</f>
        <v>0</v>
      </c>
      <c r="K77" s="17">
        <f>IFERROR(VLOOKUP(F77,PSG!I:J,2,FALSE),".")</f>
        <v>0</v>
      </c>
    </row>
    <row r="78" spans="1:11" s="9" customFormat="1" x14ac:dyDescent="0.2">
      <c r="A78" s="18" t="s">
        <v>142</v>
      </c>
      <c r="B78" s="9" t="s">
        <v>142</v>
      </c>
      <c r="C78" s="15">
        <v>42135</v>
      </c>
      <c r="D78" s="9">
        <v>5</v>
      </c>
      <c r="F78" s="14">
        <f>IFERROR(VLOOKUP(A78,PSG!A:B,2,FALSE),".")</f>
        <v>478</v>
      </c>
      <c r="G78" s="14">
        <f t="shared" si="2"/>
        <v>1</v>
      </c>
      <c r="H78" s="16">
        <f>VLOOKUP(F78,ADA!A:E,2,)</f>
        <v>42136</v>
      </c>
      <c r="I78" s="34">
        <f>VLOOKUP(F78,PSG!B:D,3,)</f>
        <v>0.83332175925925922</v>
      </c>
      <c r="J78" s="37" t="str">
        <f>VLOOKUP(F78,ADA!A:E,5,)</f>
        <v>LM revised to 2015 on 4/16</v>
      </c>
      <c r="K78" s="17">
        <f>IFERROR(VLOOKUP(F78,PSG!I:J,2,FALSE),".")</f>
        <v>0</v>
      </c>
    </row>
    <row r="79" spans="1:11" s="9" customFormat="1" x14ac:dyDescent="0.2">
      <c r="A79" s="18" t="s">
        <v>144</v>
      </c>
      <c r="B79" s="9" t="s">
        <v>144</v>
      </c>
      <c r="C79" s="15">
        <v>42135</v>
      </c>
      <c r="D79" s="9">
        <v>6</v>
      </c>
      <c r="F79" s="14">
        <f>IFERROR(VLOOKUP(A79,PSG!A:B,2,FALSE),".")</f>
        <v>479</v>
      </c>
      <c r="G79" s="14">
        <f t="shared" si="2"/>
        <v>1</v>
      </c>
      <c r="H79" s="16">
        <f>VLOOKUP(F79,ADA!A:E,2,)</f>
        <v>42139</v>
      </c>
      <c r="I79" s="34">
        <f>VLOOKUP(F79,PSG!B:D,3,)</f>
        <v>0.89414351851851848</v>
      </c>
      <c r="J79" s="37">
        <f>VLOOKUP(F79,ADA!A:E,5,)</f>
        <v>0</v>
      </c>
      <c r="K79" s="17">
        <f>IFERROR(VLOOKUP(F79,PSG!I:J,2,FALSE),".")</f>
        <v>0</v>
      </c>
    </row>
    <row r="80" spans="1:11" s="9" customFormat="1" x14ac:dyDescent="0.2">
      <c r="A80" s="18" t="s">
        <v>146</v>
      </c>
      <c r="B80" s="9" t="s">
        <v>146</v>
      </c>
      <c r="C80" s="15">
        <v>42212</v>
      </c>
      <c r="D80" s="9">
        <v>3</v>
      </c>
      <c r="F80" s="14">
        <f>IFERROR(VLOOKUP(A80,PSG!A:B,2,FALSE),".")</f>
        <v>480</v>
      </c>
      <c r="G80" s="14">
        <f t="shared" si="2"/>
        <v>1</v>
      </c>
      <c r="H80" s="16">
        <f>VLOOKUP(F80,ADA!A:E,2,)</f>
        <v>42216</v>
      </c>
      <c r="I80" s="34">
        <f>VLOOKUP(F80,PSG!B:D,3,)</f>
        <v>0.83332175925925922</v>
      </c>
      <c r="J80" s="37">
        <f>VLOOKUP(F80,ADA!A:E,5,)</f>
        <v>0</v>
      </c>
      <c r="K80" s="17">
        <f>IFERROR(VLOOKUP(F80,PSG!I:J,2,FALSE),".")</f>
        <v>0</v>
      </c>
    </row>
    <row r="81" spans="1:11" x14ac:dyDescent="0.2">
      <c r="A81" s="18" t="s">
        <v>148</v>
      </c>
      <c r="B81" s="9" t="s">
        <v>148</v>
      </c>
      <c r="C81" s="15">
        <v>42219</v>
      </c>
      <c r="D81" s="9">
        <v>5</v>
      </c>
      <c r="F81" s="14">
        <f>IFERROR(VLOOKUP(A81,PSG!A:B,2,FALSE),".")</f>
        <v>481</v>
      </c>
      <c r="G81" s="14">
        <f t="shared" si="2"/>
        <v>1</v>
      </c>
      <c r="H81" s="16">
        <f>VLOOKUP(F81,ADA!A:E,2,)</f>
        <v>42220</v>
      </c>
      <c r="I81" s="34">
        <f>VLOOKUP(F81,PSG!B:D,3,)</f>
        <v>0.84173611111111113</v>
      </c>
      <c r="J81" s="37" t="str">
        <f>VLOOKUP(F81,ADA!A:E,5,)</f>
        <v>Study card was configured for 479</v>
      </c>
      <c r="K81" s="17">
        <f>IFERROR(VLOOKUP(F81,PSG!I:J,2,FALSE),".")</f>
        <v>0</v>
      </c>
    </row>
    <row r="82" spans="1:11" x14ac:dyDescent="0.2">
      <c r="A82" s="18" t="s">
        <v>150</v>
      </c>
      <c r="B82" s="9" t="s">
        <v>150</v>
      </c>
      <c r="C82" s="15">
        <v>42227</v>
      </c>
      <c r="D82" s="9">
        <v>5</v>
      </c>
      <c r="F82" s="14">
        <f>IFERROR(VLOOKUP(A82,PSG!A:B,2,FALSE),".")</f>
        <v>482</v>
      </c>
      <c r="G82" s="14">
        <f t="shared" si="2"/>
        <v>1</v>
      </c>
      <c r="H82" s="16">
        <f>VLOOKUP(F82,ADA!A:E,2,)</f>
        <v>42230</v>
      </c>
      <c r="I82" s="34">
        <f>VLOOKUP(F82,PSG!B:D,3,)</f>
        <v>0.91105324074074068</v>
      </c>
      <c r="J82" s="37">
        <f>VLOOKUP(F82,ADA!A:E,5,)</f>
        <v>0</v>
      </c>
      <c r="K82" s="17">
        <f>IFERROR(VLOOKUP(F82,PSG!I:J,2,FALSE),".")</f>
        <v>0</v>
      </c>
    </row>
    <row r="83" spans="1:11" x14ac:dyDescent="0.2">
      <c r="A83" s="18" t="s">
        <v>152</v>
      </c>
      <c r="B83" s="9" t="s">
        <v>152</v>
      </c>
      <c r="C83" s="15">
        <v>42240</v>
      </c>
      <c r="D83" s="9">
        <v>5</v>
      </c>
      <c r="F83" s="14">
        <f>IFERROR(VLOOKUP(A83,PSG!A:B,2,FALSE),".")</f>
        <v>483</v>
      </c>
      <c r="G83" s="14">
        <f t="shared" si="2"/>
        <v>1</v>
      </c>
      <c r="H83" s="16">
        <f>VLOOKUP(F83,ADA!A:E,2,)</f>
        <v>42244</v>
      </c>
      <c r="I83" s="34">
        <f>VLOOKUP(F83,PSG!B:D,3,)</f>
        <v>0.86101851851851852</v>
      </c>
      <c r="J83" s="37">
        <f>VLOOKUP(F83,ADA!A:E,5,)</f>
        <v>0</v>
      </c>
      <c r="K83" s="17">
        <f>IFERROR(VLOOKUP(F83,PSG!I:J,2,FALSE),".")</f>
        <v>0</v>
      </c>
    </row>
    <row r="84" spans="1:11" x14ac:dyDescent="0.2">
      <c r="A84" s="18" t="s">
        <v>153</v>
      </c>
      <c r="B84" s="9" t="s">
        <v>153</v>
      </c>
      <c r="C84" s="15">
        <v>42248</v>
      </c>
      <c r="D84" s="9">
        <v>11</v>
      </c>
      <c r="F84" s="14">
        <f>IFERROR(VLOOKUP(A84,PSG!A:B,2,FALSE),".")</f>
        <v>484</v>
      </c>
      <c r="G84" s="14">
        <f t="shared" si="2"/>
        <v>1</v>
      </c>
      <c r="H84" s="16">
        <f>VLOOKUP(F84,ADA!A:E,2,)</f>
        <v>42251</v>
      </c>
      <c r="I84" s="34">
        <f>VLOOKUP(F84,PSG!B:D,3,)</f>
        <v>0.88620370370370372</v>
      </c>
      <c r="J84" s="37">
        <f>VLOOKUP(F84,ADA!A:E,5,)</f>
        <v>0</v>
      </c>
      <c r="K84" s="17">
        <f>IFERROR(VLOOKUP(F84,PSG!I:J,2,FALSE),".")</f>
        <v>0</v>
      </c>
    </row>
    <row r="85" spans="1:11" x14ac:dyDescent="0.2">
      <c r="A85" s="18" t="s">
        <v>154</v>
      </c>
      <c r="B85" s="9" t="s">
        <v>154</v>
      </c>
      <c r="C85" s="15">
        <v>42248</v>
      </c>
      <c r="D85" s="9">
        <v>5</v>
      </c>
      <c r="F85" s="14">
        <f>IFERROR(VLOOKUP(A85,PSG!A:B,2,FALSE),".")</f>
        <v>485</v>
      </c>
      <c r="G85" s="14">
        <f t="shared" si="2"/>
        <v>1</v>
      </c>
      <c r="H85" s="16">
        <f>VLOOKUP(F85,ADA!A:E,2,)</f>
        <v>42249</v>
      </c>
      <c r="I85" s="52">
        <f>VLOOKUP(F85,PSG!B:D,3,)</f>
        <v>0.84166666666666667</v>
      </c>
      <c r="J85" s="37">
        <f>VLOOKUP(F85,ADA!A:E,5,)</f>
        <v>0</v>
      </c>
      <c r="K85" s="17">
        <f>IFERROR(VLOOKUP(F85,PSG!I:J,2,FALSE),".")</f>
        <v>0</v>
      </c>
    </row>
    <row r="86" spans="1:11" x14ac:dyDescent="0.2">
      <c r="A86" s="18" t="s">
        <v>156</v>
      </c>
      <c r="B86" s="9" t="s">
        <v>156</v>
      </c>
      <c r="C86" s="15">
        <v>42255</v>
      </c>
      <c r="D86" s="9">
        <v>5</v>
      </c>
      <c r="F86" s="14">
        <f>IFERROR(VLOOKUP(A86,PSG!A:B,2,FALSE),".")</f>
        <v>486</v>
      </c>
      <c r="G86" s="14">
        <f t="shared" si="2"/>
        <v>1</v>
      </c>
      <c r="H86" s="16">
        <f>VLOOKUP(F86,ADA!A:E,2,)</f>
        <v>42257</v>
      </c>
      <c r="I86" s="34">
        <f>VLOOKUP(F86,PSG!B:D,3,)</f>
        <v>0.85986111111111108</v>
      </c>
      <c r="J86" s="37">
        <f>VLOOKUP(F86,ADA!A:E,5,)</f>
        <v>0</v>
      </c>
      <c r="K86" s="17">
        <f>IFERROR(VLOOKUP(F86,PSG!I:J,2,FALSE),".")</f>
        <v>0</v>
      </c>
    </row>
    <row r="87" spans="1:11" x14ac:dyDescent="0.2">
      <c r="A87" s="18" t="s">
        <v>158</v>
      </c>
      <c r="B87" s="9" t="s">
        <v>158</v>
      </c>
      <c r="C87" s="15">
        <v>42255</v>
      </c>
      <c r="D87" s="9">
        <v>5</v>
      </c>
      <c r="F87" s="14">
        <f>IFERROR(VLOOKUP(A87,PSG!A:B,2,FALSE),".")</f>
        <v>487</v>
      </c>
      <c r="G87" s="14">
        <f t="shared" si="2"/>
        <v>1</v>
      </c>
      <c r="H87" s="16">
        <f>VLOOKUP(F87,ADA!A:E,2,)</f>
        <v>42258</v>
      </c>
      <c r="I87" s="34">
        <f>VLOOKUP(F87,PSG!B:D,3,)</f>
        <v>0.88982638888888888</v>
      </c>
      <c r="J87" s="37">
        <f>VLOOKUP(F87,ADA!A:E,5,)</f>
        <v>0</v>
      </c>
      <c r="K87" s="17">
        <f>IFERROR(VLOOKUP(F87,PSG!I:J,2,FALSE),".")</f>
        <v>0</v>
      </c>
    </row>
    <row r="88" spans="1:11" x14ac:dyDescent="0.2">
      <c r="A88" s="18" t="s">
        <v>160</v>
      </c>
      <c r="B88" s="9" t="s">
        <v>160</v>
      </c>
      <c r="C88" s="15">
        <v>42261</v>
      </c>
      <c r="D88" s="9">
        <v>5</v>
      </c>
      <c r="F88" s="14">
        <f>IFERROR(VLOOKUP(A88,PSG!A:B,2,FALSE),".")</f>
        <v>488</v>
      </c>
      <c r="G88" s="14">
        <f t="shared" si="2"/>
        <v>1</v>
      </c>
      <c r="H88" s="16">
        <f>VLOOKUP(F88,ADA!A:E,2,)</f>
        <v>42265</v>
      </c>
      <c r="I88" s="34">
        <f>VLOOKUP(F88,PSG!B:D,3,)</f>
        <v>0.85730324074074071</v>
      </c>
      <c r="J88" s="37">
        <f>VLOOKUP(F88,ADA!A:E,5,)</f>
        <v>0</v>
      </c>
      <c r="K88" s="17">
        <f>IFERROR(VLOOKUP(F88,PSG!I:J,2,FALSE),".")</f>
        <v>0</v>
      </c>
    </row>
    <row r="89" spans="1:11" s="9" customFormat="1" x14ac:dyDescent="0.2">
      <c r="A89" s="18" t="s">
        <v>162</v>
      </c>
      <c r="B89" s="9" t="s">
        <v>162</v>
      </c>
      <c r="C89" s="15">
        <v>42261</v>
      </c>
      <c r="D89" s="9">
        <v>5</v>
      </c>
      <c r="F89" s="14">
        <f>IFERROR(VLOOKUP(A89,PSG!A:B,2,FALSE),".")</f>
        <v>489</v>
      </c>
      <c r="G89" s="14">
        <f t="shared" si="2"/>
        <v>1</v>
      </c>
      <c r="H89" s="16">
        <f>VLOOKUP(F89,ADA!A:E,2,)</f>
        <v>42263</v>
      </c>
      <c r="I89" s="34">
        <f>VLOOKUP(F89,PSG!B:D,3,)</f>
        <v>0.885625</v>
      </c>
      <c r="J89" s="37">
        <f>VLOOKUP(F89,ADA!A:E,5,)</f>
        <v>0</v>
      </c>
      <c r="K89" s="17">
        <f>IFERROR(VLOOKUP(F89,PSG!I:J,2,FALSE),".")</f>
        <v>0</v>
      </c>
    </row>
    <row r="90" spans="1:11" s="9" customFormat="1" x14ac:dyDescent="0.2">
      <c r="A90" s="18" t="s">
        <v>164</v>
      </c>
      <c r="B90" s="9" t="s">
        <v>164</v>
      </c>
      <c r="C90" s="15">
        <v>42275</v>
      </c>
      <c r="D90" s="9">
        <v>5</v>
      </c>
      <c r="F90" s="14">
        <f>IFERROR(VLOOKUP(A90,PSG!A:B,2,FALSE),".")</f>
        <v>490</v>
      </c>
      <c r="G90" s="14">
        <f t="shared" si="2"/>
        <v>1</v>
      </c>
      <c r="H90" s="16">
        <f>VLOOKUP(F90,ADA!A:E,2,)</f>
        <v>42279</v>
      </c>
      <c r="I90" s="34">
        <f>VLOOKUP(F90,PSG!B:D,3,)</f>
        <v>0.84508101851851858</v>
      </c>
      <c r="J90" s="37">
        <f>VLOOKUP(F90,ADA!A:E,5,)</f>
        <v>0</v>
      </c>
      <c r="K90" s="17">
        <f>IFERROR(VLOOKUP(F90,PSG!I:J,2,FALSE),".")</f>
        <v>0</v>
      </c>
    </row>
    <row r="91" spans="1:11" s="9" customFormat="1" x14ac:dyDescent="0.2">
      <c r="A91" s="18" t="s">
        <v>166</v>
      </c>
      <c r="B91" s="9" t="s">
        <v>166</v>
      </c>
      <c r="C91" s="15">
        <v>42297</v>
      </c>
      <c r="D91" s="9">
        <v>4</v>
      </c>
      <c r="F91" s="14">
        <f>IFERROR(VLOOKUP(A91,PSG!A:B,2,FALSE),".")</f>
        <v>491</v>
      </c>
      <c r="G91" s="14">
        <f t="shared" si="2"/>
        <v>1</v>
      </c>
      <c r="H91" s="16">
        <f>VLOOKUP(F91,ADA!A:E,2,)</f>
        <v>42298</v>
      </c>
      <c r="I91" s="34">
        <f>VLOOKUP(F91,PSG!B:D,3,)</f>
        <v>0.82203703703703701</v>
      </c>
      <c r="J91" s="37">
        <f>VLOOKUP(F91,ADA!A:E,5,)</f>
        <v>0</v>
      </c>
      <c r="K91" s="17">
        <f>IFERROR(VLOOKUP(F91,PSG!I:J,2,FALSE),".")</f>
        <v>0</v>
      </c>
    </row>
    <row r="92" spans="1:11" s="9" customFormat="1" x14ac:dyDescent="0.2">
      <c r="A92" s="18" t="s">
        <v>168</v>
      </c>
      <c r="B92" s="9" t="s">
        <v>168</v>
      </c>
      <c r="C92" s="15">
        <v>42303</v>
      </c>
      <c r="D92" s="9">
        <v>6</v>
      </c>
      <c r="F92" s="14">
        <f>IFERROR(VLOOKUP(A92,PSG!A:B,2,FALSE),".")</f>
        <v>492</v>
      </c>
      <c r="G92" s="14">
        <f t="shared" si="2"/>
        <v>1</v>
      </c>
      <c r="H92" s="16">
        <f>VLOOKUP(F92,ADA!A:E,2,)</f>
        <v>42305</v>
      </c>
      <c r="I92" s="34">
        <f>VLOOKUP(F92,PSG!B:D,3,)</f>
        <v>0.88348379629629636</v>
      </c>
      <c r="J92" s="37">
        <f>VLOOKUP(F92,ADA!A:E,5,)</f>
        <v>0</v>
      </c>
      <c r="K92" s="17" t="str">
        <f>IFERROR(VLOOKUP(F92,PSG!I:J,2,FALSE),".")</f>
        <v xml:space="preserve">Subject asleep by 10:05. LO changed to 10:04 pm. </v>
      </c>
    </row>
    <row r="93" spans="1:11" s="9" customFormat="1" x14ac:dyDescent="0.2">
      <c r="A93" s="18" t="s">
        <v>170</v>
      </c>
      <c r="B93" s="9" t="s">
        <v>170</v>
      </c>
      <c r="C93" s="15">
        <v>42303</v>
      </c>
      <c r="D93" s="9">
        <v>12</v>
      </c>
      <c r="F93" s="14">
        <f>IFERROR(VLOOKUP(A93,PSG!A:B,2,FALSE),".")</f>
        <v>493</v>
      </c>
      <c r="G93" s="14">
        <f t="shared" si="2"/>
        <v>1</v>
      </c>
      <c r="H93" s="16">
        <f>VLOOKUP(F93,ADA!A:E,2,)</f>
        <v>42307</v>
      </c>
      <c r="I93" s="34">
        <f>VLOOKUP(F93,PSG!B:D,3,)</f>
        <v>0.93292824074074077</v>
      </c>
      <c r="J93" s="37">
        <f>VLOOKUP(F93,ADA!A:E,5,)</f>
        <v>0</v>
      </c>
      <c r="K93" s="17" t="str">
        <f>IFERROR(VLOOKUP(F93,PSG!I:J,2,FALSE),".")</f>
        <v xml:space="preserve">Recording started at 10:23 pm. </v>
      </c>
    </row>
    <row r="94" spans="1:11" s="9" customFormat="1" x14ac:dyDescent="0.2">
      <c r="A94" s="18" t="s">
        <v>171</v>
      </c>
      <c r="B94" s="9" t="s">
        <v>171</v>
      </c>
      <c r="C94" s="15">
        <v>42304</v>
      </c>
      <c r="D94" s="9">
        <v>5</v>
      </c>
      <c r="F94" s="14">
        <f>IFERROR(VLOOKUP(A94,PSG!A:B,2,FALSE),".")</f>
        <v>494</v>
      </c>
      <c r="G94" s="14">
        <f t="shared" si="2"/>
        <v>1</v>
      </c>
      <c r="H94" s="16">
        <f>VLOOKUP(F94,ADA!A:E,2,)</f>
        <v>42306</v>
      </c>
      <c r="I94" s="34">
        <f>VLOOKUP(F94,PSG!B:D,3,)</f>
        <v>0.89582175925925922</v>
      </c>
      <c r="J94" s="37">
        <f>VLOOKUP(F94,ADA!A:E,5,)</f>
        <v>0</v>
      </c>
      <c r="K94" s="17">
        <f>IFERROR(VLOOKUP(F94,PSG!I:J,2,FALSE),".")</f>
        <v>0</v>
      </c>
    </row>
    <row r="95" spans="1:11" s="9" customFormat="1" x14ac:dyDescent="0.2">
      <c r="A95" s="18" t="s">
        <v>173</v>
      </c>
      <c r="B95" s="9" t="s">
        <v>173</v>
      </c>
      <c r="C95" s="15">
        <v>42311</v>
      </c>
      <c r="D95" s="9">
        <v>4</v>
      </c>
      <c r="F95" s="14">
        <f>IFERROR(VLOOKUP(A95,PSG!A:B,2,FALSE),".")</f>
        <v>495</v>
      </c>
      <c r="G95" s="14">
        <f t="shared" si="2"/>
        <v>1</v>
      </c>
      <c r="H95" s="16">
        <f>VLOOKUP(F95,ADA!A:E,2,)</f>
        <v>42314</v>
      </c>
      <c r="I95" s="34">
        <f>VLOOKUP(F95,PSG!B:D,3,)</f>
        <v>0.93122685185185183</v>
      </c>
      <c r="J95" s="37">
        <f>VLOOKUP(F95,ADA!A:E,5,)</f>
        <v>0</v>
      </c>
      <c r="K95" s="17">
        <f>IFERROR(VLOOKUP(F95,PSG!I:J,2,FALSE),".")</f>
        <v>0</v>
      </c>
    </row>
    <row r="96" spans="1:11" s="9" customFormat="1" x14ac:dyDescent="0.2">
      <c r="A96" s="18" t="s">
        <v>175</v>
      </c>
      <c r="B96" s="9" t="s">
        <v>175</v>
      </c>
      <c r="C96" s="15">
        <v>42312</v>
      </c>
      <c r="D96" s="9">
        <v>11</v>
      </c>
      <c r="F96" s="14">
        <f>IFERROR(VLOOKUP(A96,PSG!A:B,2,FALSE),".")</f>
        <v>496</v>
      </c>
      <c r="G96" s="14">
        <f t="shared" si="2"/>
        <v>1</v>
      </c>
      <c r="H96" s="16">
        <f>VLOOKUP(F96,ADA!A:E,2,)</f>
        <v>42312</v>
      </c>
      <c r="I96" s="34">
        <f>VLOOKUP(F96,PSG!B:D,3,)</f>
        <v>0.86396990740740742</v>
      </c>
      <c r="J96" s="37" t="str">
        <f>VLOOKUP(F96,ADA!A:E,5,)</f>
        <v>LM revised to 2015 on 4/16</v>
      </c>
      <c r="K96" s="17" t="str">
        <f>IFERROR(VLOOKUP(F96,PSG!I:J,2,FALSE),".")</f>
        <v>Subject asleep by 10:50 pm. Lights out chaned to 9:07 pm. LO determined when movement diminished and alpha noted in EEG</v>
      </c>
    </row>
    <row r="97" spans="1:17" s="9" customFormat="1" x14ac:dyDescent="0.2">
      <c r="A97" s="18" t="s">
        <v>176</v>
      </c>
      <c r="B97" s="9" t="s">
        <v>176</v>
      </c>
      <c r="C97" s="15">
        <v>42338</v>
      </c>
      <c r="D97" s="9">
        <v>13</v>
      </c>
      <c r="F97" s="14">
        <f>IFERROR(VLOOKUP(A97,PSG!A:B,2,FALSE),".")</f>
        <v>497</v>
      </c>
      <c r="G97" s="14">
        <f t="shared" si="2"/>
        <v>1</v>
      </c>
      <c r="H97" s="16">
        <f>VLOOKUP(F97,ADA!A:E,2,)</f>
        <v>42344</v>
      </c>
      <c r="I97" s="34">
        <f>VLOOKUP(F97,PSG!B:D,3,)</f>
        <v>0.90328703703703705</v>
      </c>
      <c r="J97" s="37">
        <f>VLOOKUP(F97,ADA!A:E,5,)</f>
        <v>0</v>
      </c>
      <c r="K97" s="17">
        <f>IFERROR(VLOOKUP(F97,PSG!I:J,2,FALSE),".")</f>
        <v>0</v>
      </c>
    </row>
    <row r="98" spans="1:17" s="9" customFormat="1" x14ac:dyDescent="0.2">
      <c r="A98" s="18" t="s">
        <v>177</v>
      </c>
      <c r="B98" s="9" t="s">
        <v>177</v>
      </c>
      <c r="C98" s="15">
        <v>42347</v>
      </c>
      <c r="D98" s="9">
        <v>4</v>
      </c>
      <c r="F98" s="14">
        <f>IFERROR(VLOOKUP(A98,PSG!A:B,2,FALSE),".")</f>
        <v>498</v>
      </c>
      <c r="G98" s="14">
        <f t="shared" si="2"/>
        <v>1</v>
      </c>
      <c r="H98" s="16">
        <f>VLOOKUP(F98,ADA!A:E,2,)</f>
        <v>42347</v>
      </c>
      <c r="I98" s="34">
        <f>VLOOKUP(F98,PSG!B:D,3,)</f>
        <v>0.88829861111111119</v>
      </c>
      <c r="J98" s="37">
        <f>VLOOKUP(F98,ADA!A:E,5,)</f>
        <v>0</v>
      </c>
      <c r="K98" s="17">
        <f>IFERROR(VLOOKUP(F98,PSG!I:J,2,FALSE),".")</f>
        <v>0</v>
      </c>
    </row>
    <row r="99" spans="1:17" s="9" customFormat="1" x14ac:dyDescent="0.2">
      <c r="A99" s="18" t="s">
        <v>178</v>
      </c>
      <c r="B99" s="9" t="s">
        <v>178</v>
      </c>
      <c r="C99" s="15">
        <v>42375</v>
      </c>
      <c r="D99" s="9">
        <v>2</v>
      </c>
      <c r="F99" s="14">
        <f>IFERROR(VLOOKUP(A99,PSG!A:B,2,FALSE),".")</f>
        <v>499</v>
      </c>
      <c r="G99" s="14">
        <f t="shared" si="2"/>
        <v>1</v>
      </c>
      <c r="H99" s="16">
        <f>VLOOKUP(F99,ADA!A:E,2,)</f>
        <v>42375</v>
      </c>
      <c r="I99" s="34">
        <f>VLOOKUP(F99,PSG!B:D,3,)</f>
        <v>0.8803009259259259</v>
      </c>
      <c r="J99" s="37">
        <f>VLOOKUP(F99,ADA!A:E,5,)</f>
        <v>0</v>
      </c>
      <c r="K99" s="17">
        <f>IFERROR(VLOOKUP(F99,PSG!I:J,2,FALSE),".")</f>
        <v>0</v>
      </c>
    </row>
    <row r="100" spans="1:17" s="9" customFormat="1" x14ac:dyDescent="0.2">
      <c r="A100" s="18" t="s">
        <v>180</v>
      </c>
      <c r="B100" s="9" t="s">
        <v>180</v>
      </c>
      <c r="C100" s="15">
        <v>42381</v>
      </c>
      <c r="D100" s="9">
        <v>4</v>
      </c>
      <c r="F100" s="14">
        <f>IFERROR(VLOOKUP(A100,PSG!A:B,2,FALSE),".")</f>
        <v>500</v>
      </c>
      <c r="G100" s="14">
        <f t="shared" si="2"/>
        <v>1</v>
      </c>
      <c r="H100" s="16">
        <f>VLOOKUP(F100,ADA!A:E,2,)</f>
        <v>42383</v>
      </c>
      <c r="I100" s="34">
        <f>VLOOKUP(F100,PSG!B:D,3,)</f>
        <v>0.93457175925925917</v>
      </c>
      <c r="J100" s="37">
        <f>VLOOKUP(F100,ADA!A:E,5,)</f>
        <v>0</v>
      </c>
      <c r="K100" s="17">
        <f>IFERROR(VLOOKUP(F100,PSG!I:J,2,FALSE),".")</f>
        <v>0</v>
      </c>
    </row>
    <row r="101" spans="1:17" s="9" customFormat="1" x14ac:dyDescent="0.2">
      <c r="A101" s="18" t="s">
        <v>182</v>
      </c>
      <c r="B101" s="9" t="s">
        <v>182</v>
      </c>
      <c r="C101" s="15">
        <v>42387</v>
      </c>
      <c r="D101" s="9">
        <v>6</v>
      </c>
      <c r="F101" s="14">
        <f>IFERROR(VLOOKUP(A101,PSG!A:B,2,FALSE),".")</f>
        <v>501</v>
      </c>
      <c r="G101" s="14">
        <f t="shared" si="2"/>
        <v>1</v>
      </c>
      <c r="H101" s="16">
        <f>VLOOKUP(F101,ADA!A:E,2,)</f>
        <v>42392</v>
      </c>
      <c r="I101" s="34">
        <f>VLOOKUP(F101,PSG!B:D,3,)</f>
        <v>0.91010416666666671</v>
      </c>
      <c r="J101" s="37">
        <f>VLOOKUP(F101,ADA!A:E,5,)</f>
        <v>0</v>
      </c>
      <c r="K101" s="17">
        <f>IFERROR(VLOOKUP(F101,PSG!I:J,2,FALSE),".")</f>
        <v>0</v>
      </c>
    </row>
    <row r="102" spans="1:17" s="9" customFormat="1" x14ac:dyDescent="0.2">
      <c r="A102" s="18" t="s">
        <v>186</v>
      </c>
      <c r="B102" s="9" t="s">
        <v>186</v>
      </c>
      <c r="C102" s="15">
        <v>42436</v>
      </c>
      <c r="D102" s="9">
        <v>6</v>
      </c>
      <c r="F102" s="14">
        <f>IFERROR(VLOOKUP(A102,PSG!A:B,2,FALSE),".")</f>
        <v>504</v>
      </c>
      <c r="G102" s="14">
        <f t="shared" si="2"/>
        <v>1</v>
      </c>
      <c r="H102" s="16">
        <f>VLOOKUP(F102,ADA!A:E,2,)</f>
        <v>42438</v>
      </c>
      <c r="I102" s="34">
        <f>VLOOKUP(F102,PSG!B:D,3,)</f>
        <v>0.87344907407407402</v>
      </c>
      <c r="J102" s="37">
        <f>VLOOKUP(F102,ADA!A:E,5,)</f>
        <v>0</v>
      </c>
      <c r="K102" s="17">
        <f>IFERROR(VLOOKUP(F102,PSG!I:J,2,FALSE),".")</f>
        <v>0</v>
      </c>
    </row>
    <row r="103" spans="1:17" s="9" customFormat="1" x14ac:dyDescent="0.2">
      <c r="A103" s="18" t="s">
        <v>188</v>
      </c>
      <c r="B103" s="9" t="s">
        <v>188</v>
      </c>
      <c r="C103" s="15">
        <v>42443</v>
      </c>
      <c r="D103" s="9">
        <v>6</v>
      </c>
      <c r="F103" s="14">
        <f>IFERROR(VLOOKUP(A103,PSG!A:B,2,FALSE),".")</f>
        <v>505</v>
      </c>
      <c r="G103" s="14">
        <f t="shared" ref="G103:G134" si="3">IF(AND(H103&gt;=C103,H103&lt;=(C103+7)),1,0)</f>
        <v>1</v>
      </c>
      <c r="H103" s="16">
        <f>VLOOKUP(F103,ADA!A:E,2,)</f>
        <v>42447</v>
      </c>
      <c r="I103" s="34">
        <f>VLOOKUP(F103,PSG!B:D,3,)</f>
        <v>0.92232638888888896</v>
      </c>
      <c r="J103" s="37" t="str">
        <f>VLOOKUP(F103,ADA!A:E,5,)</f>
        <v>Study card was configured for 504</v>
      </c>
      <c r="K103" s="17">
        <f>IFERROR(VLOOKUP(F103,PSG!I:J,2,FALSE),".")</f>
        <v>0</v>
      </c>
    </row>
    <row r="104" spans="1:17" s="9" customFormat="1" x14ac:dyDescent="0.2">
      <c r="A104" s="18" t="s">
        <v>190</v>
      </c>
      <c r="B104" s="9" t="s">
        <v>190</v>
      </c>
      <c r="C104" s="15">
        <v>42457</v>
      </c>
      <c r="D104" s="9">
        <v>6</v>
      </c>
      <c r="F104" s="14">
        <f>IFERROR(VLOOKUP(A104,PSG!A:B,2,FALSE),".")</f>
        <v>506</v>
      </c>
      <c r="G104" s="14">
        <f t="shared" si="3"/>
        <v>1</v>
      </c>
      <c r="H104" s="16">
        <f>VLOOKUP(F104,ADA!A:E,2,)</f>
        <v>42459</v>
      </c>
      <c r="I104" s="52">
        <f>VLOOKUP(F104,PSG!B:D,3,)</f>
        <v>0.89131944444444444</v>
      </c>
      <c r="J104" s="37">
        <f>VLOOKUP(F104,ADA!A:E,5,)</f>
        <v>0</v>
      </c>
      <c r="K104" s="17">
        <f>IFERROR(VLOOKUP(F104,PSG!I:J,2,FALSE),".")</f>
        <v>0</v>
      </c>
    </row>
    <row r="105" spans="1:17" s="9" customFormat="1" x14ac:dyDescent="0.2">
      <c r="A105" s="18" t="s">
        <v>192</v>
      </c>
      <c r="B105" s="9" t="s">
        <v>192</v>
      </c>
      <c r="C105" s="15">
        <v>42459</v>
      </c>
      <c r="D105" s="9">
        <v>4</v>
      </c>
      <c r="F105" s="14">
        <f>IFERROR(VLOOKUP(A105,PSG!A:B,2,FALSE),".")</f>
        <v>507</v>
      </c>
      <c r="G105" s="14">
        <f t="shared" si="3"/>
        <v>1</v>
      </c>
      <c r="H105" s="16">
        <f>VLOOKUP(F105,ADA!A:E,2,)</f>
        <v>42461</v>
      </c>
      <c r="I105" s="34">
        <f>VLOOKUP(F105,PSG!B:D,3,)</f>
        <v>0.87600694444444438</v>
      </c>
      <c r="J105" s="37">
        <f>VLOOKUP(F105,ADA!A:E,5,)</f>
        <v>0</v>
      </c>
      <c r="K105" s="17" t="str">
        <f>IFERROR(VLOOKUP(F105,PSG!I:J,2,FALSE),".")</f>
        <v xml:space="preserve">Recording started at 9:01 pm. </v>
      </c>
    </row>
    <row r="106" spans="1:17" s="9" customFormat="1" x14ac:dyDescent="0.2">
      <c r="A106" s="18" t="s">
        <v>194</v>
      </c>
      <c r="B106" s="9" t="s">
        <v>194</v>
      </c>
      <c r="C106" s="15">
        <v>42464</v>
      </c>
      <c r="D106" s="9">
        <v>11</v>
      </c>
      <c r="F106" s="14">
        <f>IFERROR(VLOOKUP(A106,PSG!A:B,2,FALSE),".")</f>
        <v>508</v>
      </c>
      <c r="G106" s="14">
        <f t="shared" si="3"/>
        <v>1</v>
      </c>
      <c r="H106" s="16">
        <f>VLOOKUP(F106,ADA!A:E,2,)</f>
        <v>42469</v>
      </c>
      <c r="I106" s="34">
        <f>VLOOKUP(F106,PSG!B:D,3,)</f>
        <v>0.92087962962962966</v>
      </c>
      <c r="J106" s="37">
        <f>VLOOKUP(F106,ADA!A:E,5,)</f>
        <v>0</v>
      </c>
      <c r="K106" s="17">
        <f>IFERROR(VLOOKUP(F106,PSG!I:J,2,FALSE),".")</f>
        <v>0</v>
      </c>
    </row>
    <row r="107" spans="1:17" s="9" customFormat="1" x14ac:dyDescent="0.2">
      <c r="A107" s="18" t="s">
        <v>196</v>
      </c>
      <c r="B107" s="9" t="s">
        <v>196</v>
      </c>
      <c r="C107" s="15">
        <v>42479</v>
      </c>
      <c r="D107" s="9">
        <v>7</v>
      </c>
      <c r="F107" s="14">
        <f>IFERROR(VLOOKUP(A107,PSG!A:B,2,FALSE),".")</f>
        <v>509</v>
      </c>
      <c r="G107" s="14">
        <f t="shared" si="3"/>
        <v>1</v>
      </c>
      <c r="H107" s="16">
        <f>VLOOKUP(F107,ADA!A:E,2,)</f>
        <v>42480</v>
      </c>
      <c r="I107" s="34">
        <f>VLOOKUP(F107,PSG!B:D,3,)</f>
        <v>0.84795138888888888</v>
      </c>
      <c r="J107" s="37">
        <f>VLOOKUP(F107,ADA!A:E,5,)</f>
        <v>0</v>
      </c>
      <c r="K107" s="17">
        <f>IFERROR(VLOOKUP(F107,PSG!I:J,2,FALSE),".")</f>
        <v>0</v>
      </c>
    </row>
    <row r="108" spans="1:17" x14ac:dyDescent="0.2">
      <c r="A108" s="18" t="s">
        <v>200</v>
      </c>
      <c r="B108" s="9" t="s">
        <v>200</v>
      </c>
      <c r="C108" s="15">
        <v>42492</v>
      </c>
      <c r="D108" s="9">
        <v>4</v>
      </c>
      <c r="F108" s="14">
        <f>IFERROR(VLOOKUP(A108,PSG!A:B,2,FALSE),".")</f>
        <v>511</v>
      </c>
      <c r="G108" s="14">
        <f t="shared" si="3"/>
        <v>1</v>
      </c>
      <c r="H108" s="16">
        <f>VLOOKUP(F108,ADA!A:E,2,)</f>
        <v>42496</v>
      </c>
      <c r="I108" s="34">
        <f>VLOOKUP(F108,PSG!B:D,3,)</f>
        <v>0.87980324074074068</v>
      </c>
      <c r="J108" s="37">
        <f>VLOOKUP(F108,ADA!A:E,5,)</f>
        <v>0</v>
      </c>
      <c r="K108" s="17" t="str">
        <f>IFERROR(VLOOKUP(F108,PSG!I:J,2,FALSE),".")</f>
        <v>Subject was alseep by 11:30 pm so lights out changed to 10:56 pm. Lights on throughout actigraphy.  LO determined when movement diminished and alpha noted in EEG</v>
      </c>
      <c r="O108" s="9"/>
      <c r="P108" s="9"/>
      <c r="Q108" s="9"/>
    </row>
    <row r="109" spans="1:17" x14ac:dyDescent="0.2">
      <c r="A109" s="18" t="s">
        <v>61</v>
      </c>
      <c r="B109" s="9" t="s">
        <v>61</v>
      </c>
      <c r="C109" s="15">
        <v>41771</v>
      </c>
      <c r="D109" s="9">
        <v>5</v>
      </c>
      <c r="F109" s="14">
        <f>IFERROR(VLOOKUP(A109,PSG!A:B,2,FALSE),".")</f>
        <v>433</v>
      </c>
      <c r="G109" s="14">
        <f t="shared" si="3"/>
        <v>1</v>
      </c>
      <c r="H109" s="16">
        <f>VLOOKUP(F109,ADA!A:E,2,)</f>
        <v>41773</v>
      </c>
      <c r="I109" s="34">
        <f>VLOOKUP(F109,PSG!B:D,3,)</f>
        <v>0.89048611111111109</v>
      </c>
      <c r="J109" s="37" t="str">
        <f>VLOOKUP(F109,ADA!A:E,5,)</f>
        <v>Not a full 4 hours of PSG</v>
      </c>
      <c r="K109" s="17" t="str">
        <f>IFERROR(VLOOKUP(F109,PSG!I:J,2,FALSE),".")</f>
        <v>No PSG</v>
      </c>
      <c r="O109" s="9"/>
      <c r="P109" s="9"/>
      <c r="Q109" s="9"/>
    </row>
    <row r="110" spans="1:17" x14ac:dyDescent="0.2">
      <c r="A110" s="18" t="s">
        <v>117</v>
      </c>
      <c r="B110" s="9" t="s">
        <v>117</v>
      </c>
      <c r="C110" s="15">
        <v>42017</v>
      </c>
      <c r="D110" s="9">
        <v>12</v>
      </c>
      <c r="F110" s="14">
        <f>IFERROR(VLOOKUP(A110,PSG!A:B,2,FALSE),".")</f>
        <v>463</v>
      </c>
      <c r="G110" s="14">
        <f t="shared" si="3"/>
        <v>1</v>
      </c>
      <c r="H110" s="16">
        <f>VLOOKUP(F110,ADA!A:E,2,)</f>
        <v>42021</v>
      </c>
      <c r="I110" s="34">
        <f>VLOOKUP(F110,PSG!B:D,3,)</f>
        <v>0.89582175925925922</v>
      </c>
      <c r="J110" s="37">
        <f>VLOOKUP(F110,ADA!A:E,5,)</f>
        <v>0</v>
      </c>
      <c r="K110" s="17" t="str">
        <f>IFERROR(VLOOKUP(F110,PSG!I:J,2,FALSE),".")</f>
        <v xml:space="preserve">No Acti Data for PSG Night </v>
      </c>
      <c r="O110" s="9"/>
      <c r="P110" s="9"/>
      <c r="Q110" s="9"/>
    </row>
    <row r="111" spans="1:17" x14ac:dyDescent="0.2">
      <c r="A111" s="18" t="s">
        <v>43</v>
      </c>
      <c r="B111" s="9" t="s">
        <v>43</v>
      </c>
      <c r="C111" s="15">
        <v>41728</v>
      </c>
      <c r="D111" s="9">
        <v>6</v>
      </c>
      <c r="F111" s="14">
        <f>IFERROR(VLOOKUP(A111,PSG!A:B,2,FALSE),".")</f>
        <v>424</v>
      </c>
      <c r="G111" s="14">
        <f t="shared" si="3"/>
        <v>1</v>
      </c>
      <c r="H111" s="16">
        <f>VLOOKUP(F111,ADA!A:E,2,)</f>
        <v>41734</v>
      </c>
      <c r="I111" s="34">
        <f>VLOOKUP(F111,PSG!B:D,3,)</f>
        <v>0.85707175925925927</v>
      </c>
      <c r="J111" s="37" t="str">
        <f>VLOOKUP(F111,ADA!A:E,5,)</f>
        <v xml:space="preserve">This PSG was Redone because the first attempt failed. Corresponding Acti data is during the second week of participation. They were in the control condition, so no sleep extension instructions were provided. </v>
      </c>
      <c r="K111" s="17" t="s">
        <v>259</v>
      </c>
      <c r="L111" s="9" t="s">
        <v>264</v>
      </c>
      <c r="O111" s="9"/>
      <c r="P111" s="9"/>
      <c r="Q111" s="9"/>
    </row>
    <row r="112" spans="1:17" hidden="1" x14ac:dyDescent="0.2">
      <c r="A112" s="18" t="s">
        <v>42</v>
      </c>
      <c r="B112" s="9" t="s">
        <v>42</v>
      </c>
      <c r="C112" s="15">
        <v>41722</v>
      </c>
      <c r="D112" s="9">
        <v>6</v>
      </c>
      <c r="F112" s="14">
        <f>IFERROR(VLOOKUP(A112,PSG!A:B,2,FALSE),".")</f>
        <v>0</v>
      </c>
      <c r="G112" s="14" t="e">
        <f t="shared" si="3"/>
        <v>#N/A</v>
      </c>
      <c r="H112" s="16" t="e">
        <f>VLOOKUP(F112,ADA!A:E,2,)</f>
        <v>#N/A</v>
      </c>
      <c r="I112" s="34" t="e">
        <f>VLOOKUP(F112,PSG!B:D,3,)</f>
        <v>#N/A</v>
      </c>
      <c r="J112" s="37" t="e">
        <f>VLOOKUP(F112,ADA!A:E,5,)</f>
        <v>#N/A</v>
      </c>
      <c r="K112" s="17" t="str">
        <f>IFERROR(VLOOKUP(F112,PSG!I:J,2,FALSE),".")</f>
        <v>.</v>
      </c>
      <c r="L112" s="9" t="s">
        <v>260</v>
      </c>
      <c r="O112" s="9"/>
      <c r="P112" s="9"/>
      <c r="Q112" s="9"/>
    </row>
    <row r="113" spans="1:17" hidden="1" x14ac:dyDescent="0.2">
      <c r="A113" s="18" t="s">
        <v>1</v>
      </c>
      <c r="B113" s="9" t="s">
        <v>1</v>
      </c>
      <c r="C113" s="15">
        <v>41574</v>
      </c>
      <c r="D113" s="9">
        <v>7</v>
      </c>
      <c r="F113" s="14" t="str">
        <f>IFERROR(VLOOKUP(A113,PSG!A:B,2,FALSE),".")</f>
        <v>.</v>
      </c>
      <c r="G113" s="14" t="e">
        <f t="shared" si="3"/>
        <v>#N/A</v>
      </c>
      <c r="H113" s="16" t="e">
        <f>VLOOKUP(F113,ADA!A:E,2,)</f>
        <v>#N/A</v>
      </c>
      <c r="I113" s="34" t="e">
        <f>VLOOKUP(F113,PSG!B:D,3,)</f>
        <v>#N/A</v>
      </c>
      <c r="J113" s="37" t="e">
        <f>VLOOKUP(F113,ADA!A:E,5,)</f>
        <v>#N/A</v>
      </c>
      <c r="K113" s="17" t="str">
        <f>IFERROR(VLOOKUP(F113,PSG!I:J,2,FALSE),".")</f>
        <v>.</v>
      </c>
      <c r="O113" s="9"/>
      <c r="P113" s="9"/>
      <c r="Q113" s="9"/>
    </row>
    <row r="114" spans="1:17" hidden="1" x14ac:dyDescent="0.2">
      <c r="A114" s="18" t="s">
        <v>3</v>
      </c>
      <c r="B114" s="9" t="s">
        <v>3</v>
      </c>
      <c r="C114" s="15">
        <v>41574</v>
      </c>
      <c r="D114" s="9">
        <v>6</v>
      </c>
      <c r="F114" s="14" t="str">
        <f>IFERROR(VLOOKUP(A114,PSG!A:B,2,FALSE),".")</f>
        <v>.</v>
      </c>
      <c r="G114" s="14" t="e">
        <f t="shared" si="3"/>
        <v>#N/A</v>
      </c>
      <c r="H114" s="16" t="e">
        <f>VLOOKUP(F114,ADA!A:E,2,)</f>
        <v>#N/A</v>
      </c>
      <c r="I114" s="34" t="e">
        <f>VLOOKUP(F114,PSG!B:D,3,)</f>
        <v>#N/A</v>
      </c>
      <c r="J114" s="37" t="e">
        <f>VLOOKUP(F114,ADA!A:E,5,)</f>
        <v>#N/A</v>
      </c>
      <c r="K114" s="17" t="str">
        <f>IFERROR(VLOOKUP(F114,PSG!I:J,2,FALSE),".")</f>
        <v>.</v>
      </c>
      <c r="O114" s="9"/>
      <c r="P114" s="9"/>
      <c r="Q114" s="9"/>
    </row>
    <row r="115" spans="1:17" hidden="1" x14ac:dyDescent="0.2">
      <c r="A115" s="18" t="s">
        <v>5</v>
      </c>
      <c r="B115" s="9" t="s">
        <v>5</v>
      </c>
      <c r="C115" s="15">
        <v>41581</v>
      </c>
      <c r="D115" s="9">
        <v>7</v>
      </c>
      <c r="F115" s="14" t="str">
        <f>IFERROR(VLOOKUP(A115,PSG!A:B,2,FALSE),".")</f>
        <v>.</v>
      </c>
      <c r="G115" s="14" t="e">
        <f t="shared" si="3"/>
        <v>#N/A</v>
      </c>
      <c r="H115" s="16" t="e">
        <f>VLOOKUP(F115,ADA!A:E,2,)</f>
        <v>#N/A</v>
      </c>
      <c r="I115" s="34" t="e">
        <f>VLOOKUP(F115,PSG!B:D,3,)</f>
        <v>#N/A</v>
      </c>
      <c r="J115" s="37" t="e">
        <f>VLOOKUP(F115,ADA!A:E,5,)</f>
        <v>#N/A</v>
      </c>
      <c r="K115" s="17" t="str">
        <f>IFERROR(VLOOKUP(F115,PSG!I:J,2,FALSE),".")</f>
        <v>.</v>
      </c>
      <c r="O115" s="9"/>
      <c r="P115" s="9"/>
      <c r="Q115" s="9"/>
    </row>
    <row r="116" spans="1:17" hidden="1" x14ac:dyDescent="0.2">
      <c r="A116" s="18" t="s">
        <v>7</v>
      </c>
      <c r="B116" s="9" t="s">
        <v>7</v>
      </c>
      <c r="C116" s="15">
        <v>41581</v>
      </c>
      <c r="D116" s="9">
        <v>6</v>
      </c>
      <c r="F116" s="14" t="str">
        <f>IFERROR(VLOOKUP(A116,PSG!A:B,2,FALSE),".")</f>
        <v>.</v>
      </c>
      <c r="G116" s="14" t="e">
        <f t="shared" si="3"/>
        <v>#N/A</v>
      </c>
      <c r="H116" s="16" t="e">
        <f>VLOOKUP(F116,ADA!A:E,2,)</f>
        <v>#N/A</v>
      </c>
      <c r="I116" s="34" t="e">
        <f>VLOOKUP(F116,PSG!B:D,3,)</f>
        <v>#N/A</v>
      </c>
      <c r="J116" s="37" t="e">
        <f>VLOOKUP(F116,ADA!A:E,5,)</f>
        <v>#N/A</v>
      </c>
      <c r="K116" s="17" t="str">
        <f>IFERROR(VLOOKUP(F116,PSG!I:J,2,FALSE),".")</f>
        <v>.</v>
      </c>
      <c r="O116" s="9"/>
      <c r="P116" s="9"/>
      <c r="Q116" s="9"/>
    </row>
    <row r="117" spans="1:17" hidden="1" x14ac:dyDescent="0.2">
      <c r="A117" s="18" t="s">
        <v>10</v>
      </c>
      <c r="B117" s="9" t="s">
        <v>10</v>
      </c>
      <c r="C117" s="15">
        <v>41589</v>
      </c>
      <c r="D117" s="9">
        <v>6</v>
      </c>
      <c r="F117" s="14" t="str">
        <f>IFERROR(VLOOKUP(A117,PSG!A:B,2,FALSE),".")</f>
        <v>.</v>
      </c>
      <c r="G117" s="14" t="e">
        <f t="shared" si="3"/>
        <v>#N/A</v>
      </c>
      <c r="H117" s="16" t="e">
        <f>VLOOKUP(F117,ADA!A:E,2,)</f>
        <v>#N/A</v>
      </c>
      <c r="I117" s="34" t="e">
        <f>VLOOKUP(F117,PSG!B:D,3,)</f>
        <v>#N/A</v>
      </c>
      <c r="J117" s="37" t="e">
        <f>VLOOKUP(F117,ADA!A:E,5,)</f>
        <v>#N/A</v>
      </c>
      <c r="K117" s="17" t="str">
        <f>IFERROR(VLOOKUP(F117,PSG!I:J,2,FALSE),".")</f>
        <v>.</v>
      </c>
      <c r="O117" s="9"/>
      <c r="P117" s="9"/>
      <c r="Q117" s="9"/>
    </row>
    <row r="118" spans="1:17" hidden="1" x14ac:dyDescent="0.2">
      <c r="A118" s="18" t="s">
        <v>12</v>
      </c>
      <c r="B118" s="9" t="s">
        <v>12</v>
      </c>
      <c r="C118" s="15">
        <v>41595</v>
      </c>
      <c r="D118" s="9">
        <v>6</v>
      </c>
      <c r="F118" s="14" t="str">
        <f>IFERROR(VLOOKUP(A118,PSG!A:B,2,FALSE),".")</f>
        <v>.</v>
      </c>
      <c r="G118" s="14" t="e">
        <f t="shared" si="3"/>
        <v>#N/A</v>
      </c>
      <c r="H118" s="16" t="e">
        <f>VLOOKUP(F118,ADA!A:E,2,)</f>
        <v>#N/A</v>
      </c>
      <c r="I118" s="34" t="e">
        <f>VLOOKUP(F118,PSG!B:D,3,)</f>
        <v>#N/A</v>
      </c>
      <c r="J118" s="37" t="e">
        <f>VLOOKUP(F118,ADA!A:E,5,)</f>
        <v>#N/A</v>
      </c>
      <c r="K118" s="17" t="str">
        <f>IFERROR(VLOOKUP(F118,PSG!I:J,2,FALSE),".")</f>
        <v>.</v>
      </c>
      <c r="O118" s="9"/>
      <c r="P118" s="9"/>
      <c r="Q118" s="9"/>
    </row>
    <row r="119" spans="1:17" hidden="1" x14ac:dyDescent="0.2">
      <c r="A119" s="18" t="s">
        <v>14</v>
      </c>
      <c r="B119" s="9" t="s">
        <v>14</v>
      </c>
      <c r="C119" s="15">
        <v>41616</v>
      </c>
      <c r="D119" s="9">
        <v>6</v>
      </c>
      <c r="F119" s="14" t="str">
        <f>IFERROR(VLOOKUP(A119,PSG!A:B,2,FALSE),".")</f>
        <v>.</v>
      </c>
      <c r="G119" s="14" t="e">
        <f t="shared" si="3"/>
        <v>#N/A</v>
      </c>
      <c r="H119" s="16" t="e">
        <f>VLOOKUP(F119,ADA!A:E,2,)</f>
        <v>#N/A</v>
      </c>
      <c r="I119" s="34" t="e">
        <f>VLOOKUP(F119,PSG!B:D,3,)</f>
        <v>#N/A</v>
      </c>
      <c r="J119" s="37" t="e">
        <f>VLOOKUP(F119,ADA!A:E,5,)</f>
        <v>#N/A</v>
      </c>
      <c r="K119" s="17" t="str">
        <f>IFERROR(VLOOKUP(F119,PSG!I:J,2,FALSE),".")</f>
        <v>.</v>
      </c>
    </row>
    <row r="120" spans="1:17" hidden="1" x14ac:dyDescent="0.2">
      <c r="A120" s="18" t="s">
        <v>16</v>
      </c>
      <c r="B120" s="9" t="s">
        <v>16</v>
      </c>
      <c r="C120" s="15">
        <v>41616</v>
      </c>
      <c r="D120" s="9">
        <v>6</v>
      </c>
      <c r="F120" s="14" t="str">
        <f>IFERROR(VLOOKUP(A120,PSG!A:B,2,FALSE),".")</f>
        <v>.</v>
      </c>
      <c r="G120" s="14" t="e">
        <f t="shared" si="3"/>
        <v>#N/A</v>
      </c>
      <c r="H120" s="16" t="e">
        <f>VLOOKUP(F120,ADA!A:E,2,)</f>
        <v>#N/A</v>
      </c>
      <c r="I120" s="34" t="e">
        <f>VLOOKUP(F120,PSG!B:D,3,)</f>
        <v>#N/A</v>
      </c>
      <c r="J120" s="37" t="e">
        <f>VLOOKUP(F120,ADA!A:E,5,)</f>
        <v>#N/A</v>
      </c>
      <c r="K120" s="17" t="str">
        <f>IFERROR(VLOOKUP(F120,PSG!I:J,2,FALSE),".")</f>
        <v>.</v>
      </c>
    </row>
    <row r="121" spans="1:17" hidden="1" x14ac:dyDescent="0.2">
      <c r="A121" s="18" t="s">
        <v>18</v>
      </c>
      <c r="B121" s="9" t="s">
        <v>18</v>
      </c>
      <c r="C121" s="15">
        <v>41622</v>
      </c>
      <c r="D121" s="9">
        <v>6</v>
      </c>
      <c r="F121" s="14" t="str">
        <f>IFERROR(VLOOKUP(A121,PSG!A:B,2,FALSE),".")</f>
        <v>.</v>
      </c>
      <c r="G121" s="14" t="e">
        <f t="shared" si="3"/>
        <v>#N/A</v>
      </c>
      <c r="H121" s="16" t="e">
        <f>VLOOKUP(F121,ADA!A:E,2,)</f>
        <v>#N/A</v>
      </c>
      <c r="I121" s="34" t="e">
        <f>VLOOKUP(F121,PSG!B:D,3,)</f>
        <v>#N/A</v>
      </c>
      <c r="J121" s="37" t="e">
        <f>VLOOKUP(F121,ADA!A:E,5,)</f>
        <v>#N/A</v>
      </c>
      <c r="K121" s="17" t="str">
        <f>IFERROR(VLOOKUP(F121,PSG!I:J,2,FALSE),".")</f>
        <v>.</v>
      </c>
    </row>
    <row r="122" spans="1:17" hidden="1" x14ac:dyDescent="0.2">
      <c r="A122" s="18" t="s">
        <v>20</v>
      </c>
      <c r="B122" s="9" t="s">
        <v>20</v>
      </c>
      <c r="C122" s="15">
        <v>41651</v>
      </c>
      <c r="D122" s="9">
        <v>6</v>
      </c>
      <c r="F122" s="14" t="str">
        <f>IFERROR(VLOOKUP(A122,PSG!A:B,2,FALSE),".")</f>
        <v>.</v>
      </c>
      <c r="G122" s="14" t="e">
        <f t="shared" si="3"/>
        <v>#N/A</v>
      </c>
      <c r="H122" s="16" t="e">
        <f>VLOOKUP(F122,ADA!A:E,2,)</f>
        <v>#N/A</v>
      </c>
      <c r="I122" s="34" t="e">
        <f>VLOOKUP(F122,PSG!B:D,3,)</f>
        <v>#N/A</v>
      </c>
      <c r="J122" s="37" t="e">
        <f>VLOOKUP(F122,ADA!A:E,5,)</f>
        <v>#N/A</v>
      </c>
      <c r="K122" s="17" t="str">
        <f>IFERROR(VLOOKUP(F122,PSG!I:J,2,FALSE),".")</f>
        <v>.</v>
      </c>
    </row>
    <row r="123" spans="1:17" hidden="1" x14ac:dyDescent="0.2">
      <c r="A123" s="18" t="s">
        <v>22</v>
      </c>
      <c r="B123" s="9" t="s">
        <v>22</v>
      </c>
      <c r="C123" s="15">
        <v>41651</v>
      </c>
      <c r="D123" s="9">
        <v>6</v>
      </c>
      <c r="F123" s="14" t="str">
        <f>IFERROR(VLOOKUP(A123,PSG!A:B,2,FALSE),".")</f>
        <v>.</v>
      </c>
      <c r="G123" s="14" t="e">
        <f t="shared" si="3"/>
        <v>#N/A</v>
      </c>
      <c r="H123" s="16" t="e">
        <f>VLOOKUP(F123,ADA!A:E,2,)</f>
        <v>#N/A</v>
      </c>
      <c r="I123" s="34" t="e">
        <f>VLOOKUP(F123,PSG!B:D,3,)</f>
        <v>#N/A</v>
      </c>
      <c r="J123" s="37" t="e">
        <f>VLOOKUP(F123,ADA!A:E,5,)</f>
        <v>#N/A</v>
      </c>
      <c r="K123" s="17" t="str">
        <f>IFERROR(VLOOKUP(F123,PSG!I:J,2,FALSE),".")</f>
        <v>.</v>
      </c>
    </row>
    <row r="124" spans="1:17" hidden="1" x14ac:dyDescent="0.2">
      <c r="A124" s="18" t="s">
        <v>24</v>
      </c>
      <c r="B124" s="9" t="s">
        <v>24</v>
      </c>
      <c r="C124" s="15">
        <v>41666</v>
      </c>
      <c r="D124" s="9">
        <v>4</v>
      </c>
      <c r="F124" s="14" t="str">
        <f>IFERROR(VLOOKUP(A124,PSG!A:B,2,FALSE),".")</f>
        <v>.</v>
      </c>
      <c r="G124" s="14" t="e">
        <f t="shared" si="3"/>
        <v>#N/A</v>
      </c>
      <c r="H124" s="16" t="e">
        <f>VLOOKUP(F124,ADA!A:E,2,)</f>
        <v>#N/A</v>
      </c>
      <c r="I124" s="34" t="e">
        <f>VLOOKUP(F124,PSG!B:D,3,)</f>
        <v>#N/A</v>
      </c>
      <c r="J124" s="37" t="e">
        <f>VLOOKUP(F124,ADA!A:E,5,)</f>
        <v>#N/A</v>
      </c>
      <c r="K124" s="17" t="str">
        <f>IFERROR(VLOOKUP(F124,PSG!I:J,2,FALSE),".")</f>
        <v>.</v>
      </c>
    </row>
    <row r="125" spans="1:17" hidden="1" x14ac:dyDescent="0.2">
      <c r="A125" s="18" t="s">
        <v>26</v>
      </c>
      <c r="B125" s="9" t="s">
        <v>26</v>
      </c>
      <c r="C125" s="15">
        <v>41665</v>
      </c>
      <c r="D125" s="9">
        <v>6</v>
      </c>
      <c r="F125" s="14" t="str">
        <f>IFERROR(VLOOKUP(A125,PSG!A:B,2,FALSE),".")</f>
        <v>.</v>
      </c>
      <c r="G125" s="14" t="e">
        <f t="shared" si="3"/>
        <v>#N/A</v>
      </c>
      <c r="H125" s="16" t="e">
        <f>VLOOKUP(F125,ADA!A:E,2,)</f>
        <v>#N/A</v>
      </c>
      <c r="I125" s="34" t="e">
        <f>VLOOKUP(F125,PSG!B:D,3,)</f>
        <v>#N/A</v>
      </c>
      <c r="J125" s="37" t="e">
        <f>VLOOKUP(F125,ADA!A:E,5,)</f>
        <v>#N/A</v>
      </c>
      <c r="K125" s="17" t="str">
        <f>IFERROR(VLOOKUP(F125,PSG!I:J,2,FALSE),".")</f>
        <v>.</v>
      </c>
    </row>
    <row r="126" spans="1:17" hidden="1" x14ac:dyDescent="0.2">
      <c r="A126" s="18" t="s">
        <v>28</v>
      </c>
      <c r="B126" s="9" t="s">
        <v>28</v>
      </c>
      <c r="C126" s="15">
        <v>41665</v>
      </c>
      <c r="D126" s="9">
        <v>6</v>
      </c>
      <c r="F126" s="14" t="str">
        <f>IFERROR(VLOOKUP(A126,PSG!A:B,2,FALSE),".")</f>
        <v>.</v>
      </c>
      <c r="G126" s="14" t="e">
        <f t="shared" si="3"/>
        <v>#N/A</v>
      </c>
      <c r="H126" s="16" t="e">
        <f>VLOOKUP(F126,ADA!A:E,2,)</f>
        <v>#N/A</v>
      </c>
      <c r="I126" s="34" t="e">
        <f>VLOOKUP(F126,PSG!B:D,3,)</f>
        <v>#N/A</v>
      </c>
      <c r="J126" s="37" t="e">
        <f>VLOOKUP(F126,ADA!A:E,5,)</f>
        <v>#N/A</v>
      </c>
      <c r="K126" s="17" t="str">
        <f>IFERROR(VLOOKUP(F126,PSG!I:J,2,FALSE),".")</f>
        <v>.</v>
      </c>
    </row>
    <row r="127" spans="1:17" hidden="1" x14ac:dyDescent="0.2">
      <c r="A127" s="18" t="s">
        <v>30</v>
      </c>
      <c r="B127" s="9" t="s">
        <v>30</v>
      </c>
      <c r="C127" s="15">
        <v>41672</v>
      </c>
      <c r="D127" s="9">
        <v>6</v>
      </c>
      <c r="F127" s="14" t="str">
        <f>IFERROR(VLOOKUP(A127,PSG!A:B,2,FALSE),".")</f>
        <v>.</v>
      </c>
      <c r="G127" s="14" t="e">
        <f t="shared" si="3"/>
        <v>#N/A</v>
      </c>
      <c r="H127" s="16" t="e">
        <f>VLOOKUP(F127,ADA!A:E,2,)</f>
        <v>#N/A</v>
      </c>
      <c r="I127" s="34" t="e">
        <f>VLOOKUP(F127,PSG!B:D,3,)</f>
        <v>#N/A</v>
      </c>
      <c r="J127" s="37" t="e">
        <f>VLOOKUP(F127,ADA!A:E,5,)</f>
        <v>#N/A</v>
      </c>
      <c r="K127" s="17" t="str">
        <f>IFERROR(VLOOKUP(F127,PSG!I:J,2,FALSE),".")</f>
        <v>.</v>
      </c>
    </row>
    <row r="128" spans="1:17" hidden="1" x14ac:dyDescent="0.2">
      <c r="A128" s="18" t="s">
        <v>32</v>
      </c>
      <c r="B128" s="9" t="s">
        <v>32</v>
      </c>
      <c r="C128" s="15">
        <v>41679</v>
      </c>
      <c r="D128" s="9">
        <v>6</v>
      </c>
      <c r="F128" s="14" t="str">
        <f>IFERROR(VLOOKUP(A128,PSG!A:B,2,FALSE),".")</f>
        <v>.</v>
      </c>
      <c r="G128" s="14" t="e">
        <f t="shared" si="3"/>
        <v>#N/A</v>
      </c>
      <c r="H128" s="16" t="e">
        <f>VLOOKUP(F128,ADA!A:E,2,)</f>
        <v>#N/A</v>
      </c>
      <c r="I128" s="34" t="e">
        <f>VLOOKUP(F128,PSG!B:D,3,)</f>
        <v>#N/A</v>
      </c>
      <c r="J128" s="37" t="e">
        <f>VLOOKUP(F128,ADA!A:E,5,)</f>
        <v>#N/A</v>
      </c>
      <c r="K128" s="17" t="str">
        <f>IFERROR(VLOOKUP(F128,PSG!I:J,2,FALSE),".")</f>
        <v>.</v>
      </c>
    </row>
    <row r="129" spans="1:11" hidden="1" x14ac:dyDescent="0.2">
      <c r="A129" s="18" t="s">
        <v>34</v>
      </c>
      <c r="B129" s="9" t="s">
        <v>34</v>
      </c>
      <c r="C129" s="15">
        <v>41686</v>
      </c>
      <c r="D129" s="9">
        <v>7</v>
      </c>
      <c r="F129" s="14" t="str">
        <f>IFERROR(VLOOKUP(A129,PSG!A:B,2,FALSE),".")</f>
        <v>.</v>
      </c>
      <c r="G129" s="14" t="e">
        <f t="shared" si="3"/>
        <v>#N/A</v>
      </c>
      <c r="H129" s="16" t="e">
        <f>VLOOKUP(F129,ADA!A:E,2,)</f>
        <v>#N/A</v>
      </c>
      <c r="I129" s="34" t="e">
        <f>VLOOKUP(F129,PSG!B:D,3,)</f>
        <v>#N/A</v>
      </c>
      <c r="J129" s="37" t="e">
        <f>VLOOKUP(F129,ADA!A:E,5,)</f>
        <v>#N/A</v>
      </c>
      <c r="K129" s="17" t="str">
        <f>IFERROR(VLOOKUP(F129,PSG!I:J,2,FALSE),".")</f>
        <v>.</v>
      </c>
    </row>
    <row r="130" spans="1:11" hidden="1" x14ac:dyDescent="0.2">
      <c r="A130" s="18" t="s">
        <v>37</v>
      </c>
      <c r="B130" s="9" t="s">
        <v>37</v>
      </c>
      <c r="C130" s="15">
        <v>41700</v>
      </c>
      <c r="D130" s="9">
        <v>7</v>
      </c>
      <c r="F130" s="14" t="str">
        <f>IFERROR(VLOOKUP(A130,PSG!A:B,2,FALSE),".")</f>
        <v>.</v>
      </c>
      <c r="G130" s="14" t="e">
        <f t="shared" si="3"/>
        <v>#N/A</v>
      </c>
      <c r="H130" s="16" t="e">
        <f>VLOOKUP(F130,ADA!A:E,2,)</f>
        <v>#N/A</v>
      </c>
      <c r="I130" s="34" t="e">
        <f>VLOOKUP(F130,PSG!B:D,3,)</f>
        <v>#N/A</v>
      </c>
      <c r="J130" s="37" t="e">
        <f>VLOOKUP(F130,ADA!A:E,5,)</f>
        <v>#N/A</v>
      </c>
      <c r="K130" s="17" t="str">
        <f>IFERROR(VLOOKUP(F130,PSG!I:J,2,FALSE),".")</f>
        <v>.</v>
      </c>
    </row>
    <row r="131" spans="1:11" hidden="1" x14ac:dyDescent="0.2">
      <c r="A131" s="18" t="s">
        <v>40</v>
      </c>
      <c r="B131" s="9" t="s">
        <v>40</v>
      </c>
      <c r="C131" s="15">
        <v>41707</v>
      </c>
      <c r="D131" s="9">
        <v>7</v>
      </c>
      <c r="F131" s="14" t="str">
        <f>IFERROR(VLOOKUP(A131,PSG!A:B,2,FALSE),".")</f>
        <v>.</v>
      </c>
      <c r="G131" s="14" t="e">
        <f t="shared" si="3"/>
        <v>#N/A</v>
      </c>
      <c r="H131" s="16" t="e">
        <f>VLOOKUP(F131,ADA!A:E,2,)</f>
        <v>#N/A</v>
      </c>
      <c r="I131" s="34" t="e">
        <f>VLOOKUP(F131,PSG!B:D,3,)</f>
        <v>#N/A</v>
      </c>
      <c r="J131" s="37" t="e">
        <f>VLOOKUP(F131,ADA!A:E,5,)</f>
        <v>#N/A</v>
      </c>
      <c r="K131" s="17" t="str">
        <f>IFERROR(VLOOKUP(F131,PSG!I:J,2,FALSE),".")</f>
        <v>.</v>
      </c>
    </row>
    <row r="132" spans="1:11" hidden="1" x14ac:dyDescent="0.2">
      <c r="A132" s="18" t="s">
        <v>45</v>
      </c>
      <c r="B132" s="9" t="s">
        <v>45</v>
      </c>
      <c r="C132" s="15">
        <v>41736</v>
      </c>
      <c r="D132" s="9">
        <v>6</v>
      </c>
      <c r="F132" s="14" t="str">
        <f>IFERROR(VLOOKUP(A132,PSG!A:B,2,FALSE),".")</f>
        <v>.</v>
      </c>
      <c r="G132" s="14" t="e">
        <f t="shared" si="3"/>
        <v>#N/A</v>
      </c>
      <c r="H132" s="16" t="e">
        <f>VLOOKUP(F132,ADA!A:E,2,)</f>
        <v>#N/A</v>
      </c>
      <c r="I132" s="34" t="e">
        <f>VLOOKUP(F132,PSG!B:D,3,)</f>
        <v>#N/A</v>
      </c>
      <c r="J132" s="37" t="e">
        <f>VLOOKUP(F132,ADA!A:E,5,)</f>
        <v>#N/A</v>
      </c>
      <c r="K132" s="17" t="str">
        <f>IFERROR(VLOOKUP(F132,PSG!I:J,2,FALSE),".")</f>
        <v>.</v>
      </c>
    </row>
    <row r="133" spans="1:11" hidden="1" x14ac:dyDescent="0.2">
      <c r="A133" s="18" t="s">
        <v>47</v>
      </c>
      <c r="B133" s="9" t="s">
        <v>47</v>
      </c>
      <c r="C133" s="15">
        <v>41730</v>
      </c>
      <c r="D133" s="9">
        <v>11</v>
      </c>
      <c r="F133" s="14" t="str">
        <f>IFERROR(VLOOKUP(A133,PSG!A:B,2,FALSE),".")</f>
        <v>.</v>
      </c>
      <c r="G133" s="14" t="e">
        <f t="shared" si="3"/>
        <v>#N/A</v>
      </c>
      <c r="H133" s="16" t="e">
        <f>VLOOKUP(F133,ADA!A:E,2,)</f>
        <v>#N/A</v>
      </c>
      <c r="I133" s="34" t="e">
        <f>VLOOKUP(F133,PSG!B:D,3,)</f>
        <v>#N/A</v>
      </c>
      <c r="J133" s="37" t="e">
        <f>VLOOKUP(F133,ADA!A:E,5,)</f>
        <v>#N/A</v>
      </c>
      <c r="K133" s="17" t="str">
        <f>IFERROR(VLOOKUP(F133,PSG!I:J,2,FALSE),".")</f>
        <v>.</v>
      </c>
    </row>
    <row r="134" spans="1:11" hidden="1" x14ac:dyDescent="0.2">
      <c r="A134" s="18" t="s">
        <v>49</v>
      </c>
      <c r="B134" s="9" t="s">
        <v>49</v>
      </c>
      <c r="C134" s="15">
        <v>41749</v>
      </c>
      <c r="D134" s="9">
        <v>6</v>
      </c>
      <c r="F134" s="14" t="str">
        <f>IFERROR(VLOOKUP(A134,PSG!A:B,2,FALSE),".")</f>
        <v>.</v>
      </c>
      <c r="G134" s="14" t="e">
        <f t="shared" si="3"/>
        <v>#N/A</v>
      </c>
      <c r="H134" s="16" t="e">
        <f>VLOOKUP(F134,ADA!A:E,2,)</f>
        <v>#N/A</v>
      </c>
      <c r="I134" s="34" t="e">
        <f>VLOOKUP(F134,PSG!B:D,3,)</f>
        <v>#N/A</v>
      </c>
      <c r="J134" s="37" t="e">
        <f>VLOOKUP(F134,ADA!A:E,5,)</f>
        <v>#N/A</v>
      </c>
      <c r="K134" s="17" t="str">
        <f>IFERROR(VLOOKUP(F134,PSG!I:J,2,FALSE),".")</f>
        <v>.</v>
      </c>
    </row>
    <row r="135" spans="1:11" hidden="1" x14ac:dyDescent="0.2">
      <c r="A135" s="18" t="s">
        <v>51</v>
      </c>
      <c r="B135" s="9" t="s">
        <v>51</v>
      </c>
      <c r="C135" s="15">
        <v>41756</v>
      </c>
      <c r="D135" s="9">
        <v>6</v>
      </c>
      <c r="F135" s="14" t="str">
        <f>IFERROR(VLOOKUP(A135,PSG!A:B,2,FALSE),".")</f>
        <v>.</v>
      </c>
      <c r="G135" s="14" t="e">
        <f t="shared" ref="G135:G166" si="4">IF(AND(H135&gt;=C135,H135&lt;=(C135+7)),1,0)</f>
        <v>#N/A</v>
      </c>
      <c r="H135" s="16" t="e">
        <f>VLOOKUP(F135,ADA!A:E,2,)</f>
        <v>#N/A</v>
      </c>
      <c r="I135" s="34" t="e">
        <f>VLOOKUP(F135,PSG!B:D,3,)</f>
        <v>#N/A</v>
      </c>
      <c r="J135" s="37" t="e">
        <f>VLOOKUP(F135,ADA!A:E,5,)</f>
        <v>#N/A</v>
      </c>
      <c r="K135" s="17" t="str">
        <f>IFERROR(VLOOKUP(F135,PSG!I:J,2,FALSE),".")</f>
        <v>.</v>
      </c>
    </row>
    <row r="136" spans="1:11" hidden="1" x14ac:dyDescent="0.2">
      <c r="A136" s="18" t="s">
        <v>53</v>
      </c>
      <c r="B136" s="9" t="s">
        <v>53</v>
      </c>
      <c r="C136" s="15">
        <v>41756</v>
      </c>
      <c r="D136" s="9">
        <v>7</v>
      </c>
      <c r="F136" s="14" t="str">
        <f>IFERROR(VLOOKUP(A136,PSG!A:B,2,FALSE),".")</f>
        <v>.</v>
      </c>
      <c r="G136" s="14" t="e">
        <f t="shared" si="4"/>
        <v>#N/A</v>
      </c>
      <c r="H136" s="16" t="e">
        <f>VLOOKUP(F136,ADA!A:E,2,)</f>
        <v>#N/A</v>
      </c>
      <c r="I136" s="34" t="e">
        <f>VLOOKUP(F136,PSG!B:D,3,)</f>
        <v>#N/A</v>
      </c>
      <c r="J136" s="37" t="e">
        <f>VLOOKUP(F136,ADA!A:E,5,)</f>
        <v>#N/A</v>
      </c>
      <c r="K136" s="17" t="str">
        <f>IFERROR(VLOOKUP(F136,PSG!I:J,2,FALSE),".")</f>
        <v>.</v>
      </c>
    </row>
    <row r="137" spans="1:11" hidden="1" x14ac:dyDescent="0.2">
      <c r="A137" s="18" t="s">
        <v>55</v>
      </c>
      <c r="B137" s="9" t="s">
        <v>55</v>
      </c>
      <c r="C137" s="15">
        <v>41763</v>
      </c>
      <c r="D137" s="9">
        <v>6</v>
      </c>
      <c r="F137" s="14" t="str">
        <f>IFERROR(VLOOKUP(A137,PSG!A:B,2,FALSE),".")</f>
        <v>.</v>
      </c>
      <c r="G137" s="14" t="e">
        <f t="shared" si="4"/>
        <v>#N/A</v>
      </c>
      <c r="H137" s="16" t="e">
        <f>VLOOKUP(F137,ADA!A:E,2,)</f>
        <v>#N/A</v>
      </c>
      <c r="I137" s="34" t="e">
        <f>VLOOKUP(F137,PSG!B:D,3,)</f>
        <v>#N/A</v>
      </c>
      <c r="J137" s="37" t="e">
        <f>VLOOKUP(F137,ADA!A:E,5,)</f>
        <v>#N/A</v>
      </c>
      <c r="K137" s="17" t="str">
        <f>IFERROR(VLOOKUP(F137,PSG!I:J,2,FALSE),".")</f>
        <v>.</v>
      </c>
    </row>
    <row r="138" spans="1:11" hidden="1" x14ac:dyDescent="0.2">
      <c r="A138" s="18" t="s">
        <v>57</v>
      </c>
      <c r="B138" s="9" t="s">
        <v>57</v>
      </c>
      <c r="C138" s="15">
        <v>41770</v>
      </c>
      <c r="D138" s="9">
        <v>6</v>
      </c>
      <c r="F138" s="14" t="str">
        <f>IFERROR(VLOOKUP(A138,PSG!A:B,2,FALSE),".")</f>
        <v>.</v>
      </c>
      <c r="G138" s="14" t="e">
        <f t="shared" si="4"/>
        <v>#N/A</v>
      </c>
      <c r="H138" s="16" t="e">
        <f>VLOOKUP(F138,ADA!A:E,2,)</f>
        <v>#N/A</v>
      </c>
      <c r="I138" s="34" t="e">
        <f>VLOOKUP(F138,PSG!B:D,3,)</f>
        <v>#N/A</v>
      </c>
      <c r="J138" s="37" t="e">
        <f>VLOOKUP(F138,ADA!A:E,5,)</f>
        <v>#N/A</v>
      </c>
      <c r="K138" s="17" t="str">
        <f>IFERROR(VLOOKUP(F138,PSG!I:J,2,FALSE),".")</f>
        <v>.</v>
      </c>
    </row>
    <row r="139" spans="1:11" hidden="1" x14ac:dyDescent="0.2">
      <c r="A139" s="18" t="s">
        <v>202</v>
      </c>
      <c r="B139" s="9" t="s">
        <v>59</v>
      </c>
      <c r="C139" s="15">
        <v>41770</v>
      </c>
      <c r="D139" s="9">
        <v>1</v>
      </c>
      <c r="E139" s="9" t="s">
        <v>240</v>
      </c>
      <c r="F139" s="14" t="str">
        <f>IFERROR(VLOOKUP(A139,PSG!A:B,2,FALSE),".")</f>
        <v>.</v>
      </c>
      <c r="G139" s="14" t="e">
        <f t="shared" si="4"/>
        <v>#N/A</v>
      </c>
      <c r="H139" s="16" t="e">
        <f>VLOOKUP(F139,ADA!A:E,2,)</f>
        <v>#N/A</v>
      </c>
      <c r="I139" s="34" t="e">
        <f>VLOOKUP(F139,PSG!B:D,3,)</f>
        <v>#N/A</v>
      </c>
      <c r="J139" s="37" t="e">
        <f>VLOOKUP(F139,ADA!A:E,5,)</f>
        <v>#N/A</v>
      </c>
      <c r="K139" s="17" t="str">
        <f>IFERROR(VLOOKUP(F139,PSG!I:J,2,FALSE),".")</f>
        <v>.</v>
      </c>
    </row>
    <row r="140" spans="1:11" hidden="1" x14ac:dyDescent="0.2">
      <c r="A140" s="18" t="s">
        <v>202</v>
      </c>
      <c r="B140" s="9" t="s">
        <v>60</v>
      </c>
      <c r="C140" s="15">
        <v>41772</v>
      </c>
      <c r="D140" s="9">
        <v>4</v>
      </c>
      <c r="E140" s="9" t="s">
        <v>240</v>
      </c>
      <c r="F140" s="14" t="str">
        <f>IFERROR(VLOOKUP(A140,PSG!A:B,2,FALSE),".")</f>
        <v>.</v>
      </c>
      <c r="G140" s="14" t="e">
        <f t="shared" si="4"/>
        <v>#N/A</v>
      </c>
      <c r="H140" s="16" t="e">
        <f>VLOOKUP(F140,ADA!A:E,2,)</f>
        <v>#N/A</v>
      </c>
      <c r="I140" s="34" t="e">
        <f>VLOOKUP(F140,PSG!B:D,3,)</f>
        <v>#N/A</v>
      </c>
      <c r="J140" s="37" t="e">
        <f>VLOOKUP(F140,ADA!A:E,5,)</f>
        <v>#N/A</v>
      </c>
      <c r="K140" s="17" t="str">
        <f>IFERROR(VLOOKUP(F140,PSG!I:J,2,FALSE),".")</f>
        <v>.</v>
      </c>
    </row>
    <row r="141" spans="1:11" hidden="1" x14ac:dyDescent="0.2">
      <c r="A141" s="18" t="s">
        <v>62</v>
      </c>
      <c r="B141" s="9" t="s">
        <v>62</v>
      </c>
      <c r="C141" s="15">
        <v>41777</v>
      </c>
      <c r="D141" s="9">
        <v>6</v>
      </c>
      <c r="F141" s="14" t="str">
        <f>IFERROR(VLOOKUP(A141,PSG!A:B,2,FALSE),".")</f>
        <v>.</v>
      </c>
      <c r="G141" s="14" t="e">
        <f t="shared" si="4"/>
        <v>#N/A</v>
      </c>
      <c r="H141" s="16" t="e">
        <f>VLOOKUP(F141,ADA!A:E,2,)</f>
        <v>#N/A</v>
      </c>
      <c r="I141" s="34" t="e">
        <f>VLOOKUP(F141,PSG!B:D,3,)</f>
        <v>#N/A</v>
      </c>
      <c r="J141" s="37" t="e">
        <f>VLOOKUP(F141,ADA!A:E,5,)</f>
        <v>#N/A</v>
      </c>
      <c r="K141" s="17" t="str">
        <f>IFERROR(VLOOKUP(F141,PSG!I:J,2,FALSE),".")</f>
        <v>.</v>
      </c>
    </row>
    <row r="142" spans="1:11" hidden="1" x14ac:dyDescent="0.2">
      <c r="A142" s="18" t="s">
        <v>63</v>
      </c>
      <c r="B142" s="9" t="s">
        <v>63</v>
      </c>
      <c r="C142" s="15">
        <v>41854</v>
      </c>
      <c r="D142" s="9">
        <v>6</v>
      </c>
      <c r="F142" s="14" t="str">
        <f>IFERROR(VLOOKUP(A142,PSG!A:B,2,FALSE),".")</f>
        <v>.</v>
      </c>
      <c r="G142" s="14" t="e">
        <f t="shared" si="4"/>
        <v>#N/A</v>
      </c>
      <c r="H142" s="16" t="e">
        <f>VLOOKUP(F142,ADA!A:E,2,)</f>
        <v>#N/A</v>
      </c>
      <c r="I142" s="34" t="e">
        <f>VLOOKUP(F142,PSG!B:D,3,)</f>
        <v>#N/A</v>
      </c>
      <c r="J142" s="37" t="e">
        <f>VLOOKUP(F142,ADA!A:E,5,)</f>
        <v>#N/A</v>
      </c>
      <c r="K142" s="17" t="str">
        <f>IFERROR(VLOOKUP(F142,PSG!I:J,2,FALSE),".")</f>
        <v>.</v>
      </c>
    </row>
    <row r="143" spans="1:11" hidden="1" x14ac:dyDescent="0.2">
      <c r="A143" s="18" t="s">
        <v>65</v>
      </c>
      <c r="B143" s="9" t="s">
        <v>65</v>
      </c>
      <c r="C143" s="15">
        <v>41854</v>
      </c>
      <c r="D143" s="9">
        <v>6</v>
      </c>
      <c r="F143" s="14" t="str">
        <f>IFERROR(VLOOKUP(A143,PSG!A:B,2,FALSE),".")</f>
        <v>.</v>
      </c>
      <c r="G143" s="14" t="e">
        <f t="shared" si="4"/>
        <v>#N/A</v>
      </c>
      <c r="H143" s="16" t="e">
        <f>VLOOKUP(F143,ADA!A:E,2,)</f>
        <v>#N/A</v>
      </c>
      <c r="I143" s="34" t="e">
        <f>VLOOKUP(F143,PSG!B:D,3,)</f>
        <v>#N/A</v>
      </c>
      <c r="J143" s="37" t="e">
        <f>VLOOKUP(F143,ADA!A:E,5,)</f>
        <v>#N/A</v>
      </c>
      <c r="K143" s="17" t="str">
        <f>IFERROR(VLOOKUP(F143,PSG!I:J,2,FALSE),".")</f>
        <v>.</v>
      </c>
    </row>
    <row r="144" spans="1:11" hidden="1" x14ac:dyDescent="0.2">
      <c r="A144" s="18" t="s">
        <v>67</v>
      </c>
      <c r="B144" s="9" t="s">
        <v>67</v>
      </c>
      <c r="C144" s="15">
        <v>41861</v>
      </c>
      <c r="D144" s="9">
        <v>6</v>
      </c>
      <c r="F144" s="14" t="str">
        <f>IFERROR(VLOOKUP(A144,PSG!A:B,2,FALSE),".")</f>
        <v>.</v>
      </c>
      <c r="G144" s="14" t="e">
        <f t="shared" si="4"/>
        <v>#N/A</v>
      </c>
      <c r="H144" s="16" t="e">
        <f>VLOOKUP(F144,ADA!A:E,2,)</f>
        <v>#N/A</v>
      </c>
      <c r="I144" s="34" t="e">
        <f>VLOOKUP(F144,PSG!B:D,3,)</f>
        <v>#N/A</v>
      </c>
      <c r="J144" s="37" t="e">
        <f>VLOOKUP(F144,ADA!A:E,5,)</f>
        <v>#N/A</v>
      </c>
      <c r="K144" s="17" t="str">
        <f>IFERROR(VLOOKUP(F144,PSG!I:J,2,FALSE),".")</f>
        <v>.</v>
      </c>
    </row>
    <row r="145" spans="1:11" hidden="1" x14ac:dyDescent="0.2">
      <c r="A145" s="18" t="s">
        <v>69</v>
      </c>
      <c r="B145" s="9" t="s">
        <v>69</v>
      </c>
      <c r="C145" s="15">
        <v>41868</v>
      </c>
      <c r="D145" s="9">
        <v>6</v>
      </c>
      <c r="F145" s="14" t="str">
        <f>IFERROR(VLOOKUP(A145,PSG!A:B,2,FALSE),".")</f>
        <v>.</v>
      </c>
      <c r="G145" s="14" t="e">
        <f t="shared" si="4"/>
        <v>#N/A</v>
      </c>
      <c r="H145" s="16" t="e">
        <f>VLOOKUP(F145,ADA!A:E,2,)</f>
        <v>#N/A</v>
      </c>
      <c r="I145" s="34" t="e">
        <f>VLOOKUP(F145,PSG!B:D,3,)</f>
        <v>#N/A</v>
      </c>
      <c r="J145" s="37" t="e">
        <f>VLOOKUP(F145,ADA!A:E,5,)</f>
        <v>#N/A</v>
      </c>
      <c r="K145" s="17" t="str">
        <f>IFERROR(VLOOKUP(F145,PSG!I:J,2,FALSE),".")</f>
        <v>.</v>
      </c>
    </row>
    <row r="146" spans="1:11" hidden="1" x14ac:dyDescent="0.2">
      <c r="A146" s="18" t="s">
        <v>71</v>
      </c>
      <c r="B146" s="9" t="s">
        <v>71</v>
      </c>
      <c r="C146" s="15">
        <v>41868</v>
      </c>
      <c r="D146" s="9">
        <v>6</v>
      </c>
      <c r="F146" s="14" t="str">
        <f>IFERROR(VLOOKUP(A146,PSG!A:B,2,FALSE),".")</f>
        <v>.</v>
      </c>
      <c r="G146" s="14" t="e">
        <f t="shared" si="4"/>
        <v>#N/A</v>
      </c>
      <c r="H146" s="16" t="e">
        <f>VLOOKUP(F146,ADA!A:E,2,)</f>
        <v>#N/A</v>
      </c>
      <c r="I146" s="34" t="e">
        <f>VLOOKUP(F146,PSG!B:D,3,)</f>
        <v>#N/A</v>
      </c>
      <c r="J146" s="37" t="e">
        <f>VLOOKUP(F146,ADA!A:E,5,)</f>
        <v>#N/A</v>
      </c>
      <c r="K146" s="17" t="str">
        <f>IFERROR(VLOOKUP(F146,PSG!I:J,2,FALSE),".")</f>
        <v>.</v>
      </c>
    </row>
    <row r="147" spans="1:11" hidden="1" x14ac:dyDescent="0.2">
      <c r="A147" s="18" t="s">
        <v>73</v>
      </c>
      <c r="B147" s="9" t="s">
        <v>73</v>
      </c>
      <c r="C147" s="15">
        <v>41875</v>
      </c>
      <c r="D147" s="9">
        <v>6</v>
      </c>
      <c r="F147" s="14" t="str">
        <f>IFERROR(VLOOKUP(A147,PSG!A:B,2,FALSE),".")</f>
        <v>.</v>
      </c>
      <c r="G147" s="14" t="e">
        <f t="shared" si="4"/>
        <v>#N/A</v>
      </c>
      <c r="H147" s="16" t="e">
        <f>VLOOKUP(F147,ADA!A:E,2,)</f>
        <v>#N/A</v>
      </c>
      <c r="I147" s="34" t="e">
        <f>VLOOKUP(F147,PSG!B:D,3,)</f>
        <v>#N/A</v>
      </c>
      <c r="J147" s="37" t="e">
        <f>VLOOKUP(F147,ADA!A:E,5,)</f>
        <v>#N/A</v>
      </c>
      <c r="K147" s="17" t="str">
        <f>IFERROR(VLOOKUP(F147,PSG!I:J,2,FALSE),".")</f>
        <v>.</v>
      </c>
    </row>
    <row r="148" spans="1:11" hidden="1" x14ac:dyDescent="0.2">
      <c r="A148" s="18" t="s">
        <v>75</v>
      </c>
      <c r="B148" s="9" t="s">
        <v>75</v>
      </c>
      <c r="C148" s="15">
        <v>41875</v>
      </c>
      <c r="D148" s="9">
        <v>6</v>
      </c>
      <c r="F148" s="14" t="str">
        <f>IFERROR(VLOOKUP(A148,PSG!A:B,2,FALSE),".")</f>
        <v>.</v>
      </c>
      <c r="G148" s="14" t="e">
        <f t="shared" si="4"/>
        <v>#N/A</v>
      </c>
      <c r="H148" s="16" t="e">
        <f>VLOOKUP(F148,ADA!A:E,2,)</f>
        <v>#N/A</v>
      </c>
      <c r="I148" s="34" t="e">
        <f>VLOOKUP(F148,PSG!B:D,3,)</f>
        <v>#N/A</v>
      </c>
      <c r="J148" s="37" t="e">
        <f>VLOOKUP(F148,ADA!A:E,5,)</f>
        <v>#N/A</v>
      </c>
      <c r="K148" s="17" t="str">
        <f>IFERROR(VLOOKUP(F148,PSG!I:J,2,FALSE),".")</f>
        <v>.</v>
      </c>
    </row>
    <row r="149" spans="1:11" hidden="1" x14ac:dyDescent="0.2">
      <c r="A149" s="18" t="s">
        <v>77</v>
      </c>
      <c r="B149" s="9" t="s">
        <v>77</v>
      </c>
      <c r="C149" s="15">
        <v>41882</v>
      </c>
      <c r="D149" s="9">
        <v>6</v>
      </c>
      <c r="F149" s="14" t="str">
        <f>IFERROR(VLOOKUP(A149,PSG!A:B,2,FALSE),".")</f>
        <v>.</v>
      </c>
      <c r="G149" s="14" t="e">
        <f t="shared" si="4"/>
        <v>#N/A</v>
      </c>
      <c r="H149" s="16" t="e">
        <f>VLOOKUP(F149,ADA!A:E,2,)</f>
        <v>#N/A</v>
      </c>
      <c r="I149" s="34" t="e">
        <f>VLOOKUP(F149,PSG!B:D,3,)</f>
        <v>#N/A</v>
      </c>
      <c r="J149" s="37" t="e">
        <f>VLOOKUP(F149,ADA!A:E,5,)</f>
        <v>#N/A</v>
      </c>
      <c r="K149" s="17" t="str">
        <f>IFERROR(VLOOKUP(F149,PSG!I:J,2,FALSE),".")</f>
        <v>.</v>
      </c>
    </row>
    <row r="150" spans="1:11" hidden="1" x14ac:dyDescent="0.2">
      <c r="A150" s="18" t="s">
        <v>79</v>
      </c>
      <c r="B150" s="9" t="s">
        <v>79</v>
      </c>
      <c r="C150" s="15">
        <v>41889</v>
      </c>
      <c r="D150" s="9">
        <v>6</v>
      </c>
      <c r="F150" s="14" t="str">
        <f>IFERROR(VLOOKUP(A150,PSG!A:B,2,FALSE),".")</f>
        <v>.</v>
      </c>
      <c r="G150" s="14" t="e">
        <f t="shared" si="4"/>
        <v>#N/A</v>
      </c>
      <c r="H150" s="16" t="e">
        <f>VLOOKUP(F150,ADA!A:E,2,)</f>
        <v>#N/A</v>
      </c>
      <c r="I150" s="34" t="e">
        <f>VLOOKUP(F150,PSG!B:D,3,)</f>
        <v>#N/A</v>
      </c>
      <c r="J150" s="37" t="e">
        <f>VLOOKUP(F150,ADA!A:E,5,)</f>
        <v>#N/A</v>
      </c>
      <c r="K150" s="17" t="str">
        <f>IFERROR(VLOOKUP(F150,PSG!I:J,2,FALSE),".")</f>
        <v>.</v>
      </c>
    </row>
    <row r="151" spans="1:11" hidden="1" x14ac:dyDescent="0.2">
      <c r="A151" s="18" t="s">
        <v>81</v>
      </c>
      <c r="B151" s="9" t="s">
        <v>81</v>
      </c>
      <c r="C151" s="15">
        <v>41889</v>
      </c>
      <c r="D151" s="9">
        <v>5</v>
      </c>
      <c r="F151" s="14" t="str">
        <f>IFERROR(VLOOKUP(A151,PSG!A:B,2,FALSE),".")</f>
        <v>.</v>
      </c>
      <c r="G151" s="14" t="e">
        <f t="shared" si="4"/>
        <v>#N/A</v>
      </c>
      <c r="H151" s="16" t="e">
        <f>VLOOKUP(F151,ADA!A:E,2,)</f>
        <v>#N/A</v>
      </c>
      <c r="I151" s="34" t="e">
        <f>VLOOKUP(F151,PSG!B:D,3,)</f>
        <v>#N/A</v>
      </c>
      <c r="J151" s="37" t="e">
        <f>VLOOKUP(F151,ADA!A:E,5,)</f>
        <v>#N/A</v>
      </c>
      <c r="K151" s="17" t="str">
        <f>IFERROR(VLOOKUP(F151,PSG!I:J,2,FALSE),".")</f>
        <v>.</v>
      </c>
    </row>
    <row r="152" spans="1:11" hidden="1" x14ac:dyDescent="0.2">
      <c r="A152" s="18" t="s">
        <v>83</v>
      </c>
      <c r="B152" s="9" t="s">
        <v>83</v>
      </c>
      <c r="C152" s="15">
        <v>41896</v>
      </c>
      <c r="D152" s="9">
        <v>5</v>
      </c>
      <c r="F152" s="14" t="str">
        <f>IFERROR(VLOOKUP(A152,PSG!A:B,2,FALSE),".")</f>
        <v>.</v>
      </c>
      <c r="G152" s="14" t="e">
        <f t="shared" si="4"/>
        <v>#N/A</v>
      </c>
      <c r="H152" s="16" t="e">
        <f>VLOOKUP(F152,ADA!A:E,2,)</f>
        <v>#N/A</v>
      </c>
      <c r="I152" s="34" t="e">
        <f>VLOOKUP(F152,PSG!B:D,3,)</f>
        <v>#N/A</v>
      </c>
      <c r="J152" s="37" t="e">
        <f>VLOOKUP(F152,ADA!A:E,5,)</f>
        <v>#N/A</v>
      </c>
      <c r="K152" s="17" t="str">
        <f>IFERROR(VLOOKUP(F152,PSG!I:J,2,FALSE),".")</f>
        <v>.</v>
      </c>
    </row>
    <row r="153" spans="1:11" hidden="1" x14ac:dyDescent="0.2">
      <c r="A153" s="18" t="s">
        <v>85</v>
      </c>
      <c r="B153" s="9" t="s">
        <v>85</v>
      </c>
      <c r="C153" s="15">
        <v>41896</v>
      </c>
      <c r="D153" s="9">
        <v>6</v>
      </c>
      <c r="F153" s="14" t="str">
        <f>IFERROR(VLOOKUP(A153,PSG!A:B,2,FALSE),".")</f>
        <v>.</v>
      </c>
      <c r="G153" s="14" t="e">
        <f t="shared" si="4"/>
        <v>#N/A</v>
      </c>
      <c r="H153" s="16" t="e">
        <f>VLOOKUP(F153,ADA!A:E,2,)</f>
        <v>#N/A</v>
      </c>
      <c r="I153" s="34" t="e">
        <f>VLOOKUP(F153,PSG!B:D,3,)</f>
        <v>#N/A</v>
      </c>
      <c r="J153" s="37" t="e">
        <f>VLOOKUP(F153,ADA!A:E,5,)</f>
        <v>#N/A</v>
      </c>
      <c r="K153" s="17" t="str">
        <f>IFERROR(VLOOKUP(F153,PSG!I:J,2,FALSE),".")</f>
        <v>.</v>
      </c>
    </row>
    <row r="154" spans="1:11" hidden="1" x14ac:dyDescent="0.2">
      <c r="A154" s="18" t="s">
        <v>87</v>
      </c>
      <c r="B154" s="9" t="s">
        <v>87</v>
      </c>
      <c r="C154" s="15">
        <v>41903</v>
      </c>
      <c r="D154" s="9">
        <v>6</v>
      </c>
      <c r="F154" s="14" t="str">
        <f>IFERROR(VLOOKUP(A154,PSG!A:B,2,FALSE),".")</f>
        <v>.</v>
      </c>
      <c r="G154" s="14" t="e">
        <f t="shared" si="4"/>
        <v>#N/A</v>
      </c>
      <c r="H154" s="16" t="e">
        <f>VLOOKUP(F154,ADA!A:E,2,)</f>
        <v>#N/A</v>
      </c>
      <c r="I154" s="34" t="e">
        <f>VLOOKUP(F154,PSG!B:D,3,)</f>
        <v>#N/A</v>
      </c>
      <c r="J154" s="37" t="e">
        <f>VLOOKUP(F154,ADA!A:E,5,)</f>
        <v>#N/A</v>
      </c>
      <c r="K154" s="17" t="str">
        <f>IFERROR(VLOOKUP(F154,PSG!I:J,2,FALSE),".")</f>
        <v>.</v>
      </c>
    </row>
    <row r="155" spans="1:11" hidden="1" x14ac:dyDescent="0.2">
      <c r="A155" s="18" t="s">
        <v>89</v>
      </c>
      <c r="B155" s="9" t="s">
        <v>89</v>
      </c>
      <c r="C155" s="15">
        <v>41903</v>
      </c>
      <c r="D155" s="9">
        <v>6</v>
      </c>
      <c r="F155" s="14" t="str">
        <f>IFERROR(VLOOKUP(A155,PSG!A:B,2,FALSE),".")</f>
        <v>.</v>
      </c>
      <c r="G155" s="14" t="e">
        <f t="shared" si="4"/>
        <v>#N/A</v>
      </c>
      <c r="H155" s="16" t="e">
        <f>VLOOKUP(F155,ADA!A:E,2,)</f>
        <v>#N/A</v>
      </c>
      <c r="I155" s="34" t="e">
        <f>VLOOKUP(F155,PSG!B:D,3,)</f>
        <v>#N/A</v>
      </c>
      <c r="J155" s="37" t="e">
        <f>VLOOKUP(F155,ADA!A:E,5,)</f>
        <v>#N/A</v>
      </c>
      <c r="K155" s="17" t="str">
        <f>IFERROR(VLOOKUP(F155,PSG!I:J,2,FALSE),".")</f>
        <v>.</v>
      </c>
    </row>
    <row r="156" spans="1:11" hidden="1" x14ac:dyDescent="0.2">
      <c r="A156" s="18" t="s">
        <v>91</v>
      </c>
      <c r="B156" s="9" t="s">
        <v>91</v>
      </c>
      <c r="C156" s="15">
        <v>41910</v>
      </c>
      <c r="D156" s="9">
        <v>5</v>
      </c>
      <c r="F156" s="14" t="str">
        <f>IFERROR(VLOOKUP(A156,PSG!A:B,2,FALSE),".")</f>
        <v>.</v>
      </c>
      <c r="G156" s="14" t="e">
        <f t="shared" si="4"/>
        <v>#N/A</v>
      </c>
      <c r="H156" s="16" t="e">
        <f>VLOOKUP(F156,ADA!A:E,2,)</f>
        <v>#N/A</v>
      </c>
      <c r="I156" s="34" t="e">
        <f>VLOOKUP(F156,PSG!B:D,3,)</f>
        <v>#N/A</v>
      </c>
      <c r="J156" s="37" t="e">
        <f>VLOOKUP(F156,ADA!A:E,5,)</f>
        <v>#N/A</v>
      </c>
      <c r="K156" s="17" t="str">
        <f>IFERROR(VLOOKUP(F156,PSG!I:J,2,FALSE),".")</f>
        <v>.</v>
      </c>
    </row>
    <row r="157" spans="1:11" hidden="1" x14ac:dyDescent="0.2">
      <c r="A157" s="18" t="s">
        <v>93</v>
      </c>
      <c r="B157" s="9" t="s">
        <v>93</v>
      </c>
      <c r="C157" s="15">
        <v>41909</v>
      </c>
      <c r="D157" s="9">
        <v>6</v>
      </c>
      <c r="F157" s="14" t="str">
        <f>IFERROR(VLOOKUP(A157,PSG!A:B,2,FALSE),".")</f>
        <v>.</v>
      </c>
      <c r="G157" s="14" t="e">
        <f t="shared" si="4"/>
        <v>#N/A</v>
      </c>
      <c r="H157" s="16" t="e">
        <f>VLOOKUP(F157,ADA!A:E,2,)</f>
        <v>#N/A</v>
      </c>
      <c r="I157" s="34" t="e">
        <f>VLOOKUP(F157,PSG!B:D,3,)</f>
        <v>#N/A</v>
      </c>
      <c r="J157" s="37" t="e">
        <f>VLOOKUP(F157,ADA!A:E,5,)</f>
        <v>#N/A</v>
      </c>
      <c r="K157" s="17" t="str">
        <f>IFERROR(VLOOKUP(F157,PSG!I:J,2,FALSE),".")</f>
        <v>.</v>
      </c>
    </row>
    <row r="158" spans="1:11" hidden="1" x14ac:dyDescent="0.2">
      <c r="A158" s="18" t="s">
        <v>94</v>
      </c>
      <c r="B158" s="9" t="s">
        <v>94</v>
      </c>
      <c r="C158" s="15">
        <v>41917</v>
      </c>
      <c r="D158" s="9">
        <v>1</v>
      </c>
      <c r="F158" s="14" t="str">
        <f>IFERROR(VLOOKUP(A158,PSG!A:B,2,FALSE),".")</f>
        <v>.</v>
      </c>
      <c r="G158" s="14" t="e">
        <f t="shared" si="4"/>
        <v>#N/A</v>
      </c>
      <c r="H158" s="16" t="e">
        <f>VLOOKUP(F158,ADA!A:E,2,)</f>
        <v>#N/A</v>
      </c>
      <c r="I158" s="34" t="e">
        <f>VLOOKUP(F158,PSG!B:D,3,)</f>
        <v>#N/A</v>
      </c>
      <c r="J158" s="37" t="e">
        <f>VLOOKUP(F158,ADA!A:E,5,)</f>
        <v>#N/A</v>
      </c>
      <c r="K158" s="17" t="str">
        <f>IFERROR(VLOOKUP(F158,PSG!I:J,2,FALSE),".")</f>
        <v>.</v>
      </c>
    </row>
    <row r="159" spans="1:11" hidden="1" x14ac:dyDescent="0.2">
      <c r="A159" s="18" t="s">
        <v>96</v>
      </c>
      <c r="B159" s="9" t="s">
        <v>96</v>
      </c>
      <c r="C159" s="15">
        <v>41924</v>
      </c>
      <c r="D159" s="9">
        <v>6</v>
      </c>
      <c r="F159" s="14" t="str">
        <f>IFERROR(VLOOKUP(A159,PSG!A:B,2,FALSE),".")</f>
        <v>.</v>
      </c>
      <c r="G159" s="14" t="e">
        <f t="shared" si="4"/>
        <v>#N/A</v>
      </c>
      <c r="H159" s="16" t="e">
        <f>VLOOKUP(F159,ADA!A:E,2,)</f>
        <v>#N/A</v>
      </c>
      <c r="I159" s="34" t="e">
        <f>VLOOKUP(F159,PSG!B:D,3,)</f>
        <v>#N/A</v>
      </c>
      <c r="J159" s="37" t="e">
        <f>VLOOKUP(F159,ADA!A:E,5,)</f>
        <v>#N/A</v>
      </c>
      <c r="K159" s="17" t="str">
        <f>IFERROR(VLOOKUP(F159,PSG!I:J,2,FALSE),".")</f>
        <v>.</v>
      </c>
    </row>
    <row r="160" spans="1:11" hidden="1" x14ac:dyDescent="0.2">
      <c r="A160" s="18" t="s">
        <v>98</v>
      </c>
      <c r="B160" s="9" t="s">
        <v>98</v>
      </c>
      <c r="C160" s="15">
        <v>41931</v>
      </c>
      <c r="D160" s="9">
        <v>6</v>
      </c>
      <c r="F160" s="14" t="str">
        <f>IFERROR(VLOOKUP(A160,PSG!A:B,2,FALSE),".")</f>
        <v>.</v>
      </c>
      <c r="G160" s="14" t="e">
        <f t="shared" si="4"/>
        <v>#N/A</v>
      </c>
      <c r="H160" s="16" t="e">
        <f>VLOOKUP(F160,ADA!A:E,2,)</f>
        <v>#N/A</v>
      </c>
      <c r="I160" s="34" t="e">
        <f>VLOOKUP(F160,PSG!B:D,3,)</f>
        <v>#N/A</v>
      </c>
      <c r="J160" s="37" t="e">
        <f>VLOOKUP(F160,ADA!A:E,5,)</f>
        <v>#N/A</v>
      </c>
      <c r="K160" s="17" t="str">
        <f>IFERROR(VLOOKUP(F160,PSG!I:J,2,FALSE),".")</f>
        <v>.</v>
      </c>
    </row>
    <row r="161" spans="1:11" hidden="1" x14ac:dyDescent="0.2">
      <c r="A161" s="18" t="s">
        <v>100</v>
      </c>
      <c r="B161" s="9" t="s">
        <v>100</v>
      </c>
      <c r="C161" s="15">
        <v>41931</v>
      </c>
      <c r="D161" s="9">
        <v>6</v>
      </c>
      <c r="F161" s="14" t="str">
        <f>IFERROR(VLOOKUP(A161,PSG!A:B,2,FALSE),".")</f>
        <v>.</v>
      </c>
      <c r="G161" s="14" t="e">
        <f t="shared" si="4"/>
        <v>#N/A</v>
      </c>
      <c r="H161" s="16" t="e">
        <f>VLOOKUP(F161,ADA!A:E,2,)</f>
        <v>#N/A</v>
      </c>
      <c r="I161" s="34" t="e">
        <f>VLOOKUP(F161,PSG!B:D,3,)</f>
        <v>#N/A</v>
      </c>
      <c r="J161" s="37" t="e">
        <f>VLOOKUP(F161,ADA!A:E,5,)</f>
        <v>#N/A</v>
      </c>
      <c r="K161" s="17" t="str">
        <f>IFERROR(VLOOKUP(F161,PSG!I:J,2,FALSE),".")</f>
        <v>.</v>
      </c>
    </row>
    <row r="162" spans="1:11" hidden="1" x14ac:dyDescent="0.2">
      <c r="A162" s="18" t="s">
        <v>102</v>
      </c>
      <c r="B162" s="9" t="s">
        <v>102</v>
      </c>
      <c r="C162" s="15">
        <v>41938</v>
      </c>
      <c r="D162" s="9">
        <v>6</v>
      </c>
      <c r="F162" s="14" t="str">
        <f>IFERROR(VLOOKUP(A162,PSG!A:B,2,FALSE),".")</f>
        <v>.</v>
      </c>
      <c r="G162" s="14" t="e">
        <f t="shared" si="4"/>
        <v>#N/A</v>
      </c>
      <c r="H162" s="16" t="e">
        <f>VLOOKUP(F162,ADA!A:E,2,)</f>
        <v>#N/A</v>
      </c>
      <c r="I162" s="34" t="e">
        <f>VLOOKUP(F162,PSG!B:D,3,)</f>
        <v>#N/A</v>
      </c>
      <c r="J162" s="37" t="e">
        <f>VLOOKUP(F162,ADA!A:E,5,)</f>
        <v>#N/A</v>
      </c>
      <c r="K162" s="17" t="str">
        <f>IFERROR(VLOOKUP(F162,PSG!I:J,2,FALSE),".")</f>
        <v>.</v>
      </c>
    </row>
    <row r="163" spans="1:11" hidden="1" x14ac:dyDescent="0.2">
      <c r="A163" s="18" t="s">
        <v>104</v>
      </c>
      <c r="B163" s="9" t="s">
        <v>104</v>
      </c>
      <c r="C163" s="15">
        <v>41938</v>
      </c>
      <c r="D163" s="9">
        <v>7</v>
      </c>
      <c r="F163" s="14" t="str">
        <f>IFERROR(VLOOKUP(A163,PSG!A:B,2,FALSE),".")</f>
        <v>.</v>
      </c>
      <c r="G163" s="14" t="e">
        <f t="shared" si="4"/>
        <v>#N/A</v>
      </c>
      <c r="H163" s="16" t="e">
        <f>VLOOKUP(F163,ADA!A:E,2,)</f>
        <v>#N/A</v>
      </c>
      <c r="I163" s="34" t="e">
        <f>VLOOKUP(F163,PSG!B:D,3,)</f>
        <v>#N/A</v>
      </c>
      <c r="J163" s="37" t="e">
        <f>VLOOKUP(F163,ADA!A:E,5,)</f>
        <v>#N/A</v>
      </c>
      <c r="K163" s="17" t="str">
        <f>IFERROR(VLOOKUP(F163,PSG!I:J,2,FALSE),".")</f>
        <v>.</v>
      </c>
    </row>
    <row r="164" spans="1:11" hidden="1" x14ac:dyDescent="0.2">
      <c r="A164" s="18" t="s">
        <v>106</v>
      </c>
      <c r="B164" s="9" t="s">
        <v>106</v>
      </c>
      <c r="C164" s="15">
        <v>41945</v>
      </c>
      <c r="D164" s="9">
        <v>6</v>
      </c>
      <c r="F164" s="14" t="str">
        <f>IFERROR(VLOOKUP(A164,PSG!A:B,2,FALSE),".")</f>
        <v>.</v>
      </c>
      <c r="G164" s="14" t="e">
        <f t="shared" si="4"/>
        <v>#N/A</v>
      </c>
      <c r="H164" s="16" t="e">
        <f>VLOOKUP(F164,ADA!A:E,2,)</f>
        <v>#N/A</v>
      </c>
      <c r="I164" s="34" t="e">
        <f>VLOOKUP(F164,PSG!B:D,3,)</f>
        <v>#N/A</v>
      </c>
      <c r="J164" s="37" t="e">
        <f>VLOOKUP(F164,ADA!A:E,5,)</f>
        <v>#N/A</v>
      </c>
      <c r="K164" s="17" t="str">
        <f>IFERROR(VLOOKUP(F164,PSG!I:J,2,FALSE),".")</f>
        <v>.</v>
      </c>
    </row>
    <row r="165" spans="1:11" hidden="1" x14ac:dyDescent="0.2">
      <c r="A165" s="18" t="s">
        <v>108</v>
      </c>
      <c r="B165" s="9" t="s">
        <v>108</v>
      </c>
      <c r="C165" s="15">
        <v>41952</v>
      </c>
      <c r="D165" s="9">
        <v>7</v>
      </c>
      <c r="F165" s="14" t="str">
        <f>IFERROR(VLOOKUP(A165,PSG!A:B,2,FALSE),".")</f>
        <v>.</v>
      </c>
      <c r="G165" s="14" t="e">
        <f t="shared" si="4"/>
        <v>#N/A</v>
      </c>
      <c r="H165" s="16" t="e">
        <f>VLOOKUP(F165,ADA!A:E,2,)</f>
        <v>#N/A</v>
      </c>
      <c r="I165" s="34" t="e">
        <f>VLOOKUP(F165,PSG!B:D,3,)</f>
        <v>#N/A</v>
      </c>
      <c r="J165" s="37" t="e">
        <f>VLOOKUP(F165,ADA!A:E,5,)</f>
        <v>#N/A</v>
      </c>
      <c r="K165" s="17" t="str">
        <f>IFERROR(VLOOKUP(F165,PSG!I:J,2,FALSE),".")</f>
        <v>.</v>
      </c>
    </row>
    <row r="166" spans="1:11" hidden="1" x14ac:dyDescent="0.2">
      <c r="A166" s="18" t="s">
        <v>111</v>
      </c>
      <c r="B166" s="9" t="s">
        <v>111</v>
      </c>
      <c r="C166" s="15">
        <v>41987</v>
      </c>
      <c r="D166" s="9">
        <v>5</v>
      </c>
      <c r="F166" s="14" t="str">
        <f>IFERROR(VLOOKUP(A166,PSG!A:B,2,FALSE),".")</f>
        <v>.</v>
      </c>
      <c r="G166" s="14" t="e">
        <f t="shared" si="4"/>
        <v>#N/A</v>
      </c>
      <c r="H166" s="16" t="e">
        <f>VLOOKUP(F166,ADA!A:E,2,)</f>
        <v>#N/A</v>
      </c>
      <c r="I166" s="34" t="e">
        <f>VLOOKUP(F166,PSG!B:D,3,)</f>
        <v>#N/A</v>
      </c>
      <c r="J166" s="37" t="e">
        <f>VLOOKUP(F166,ADA!A:E,5,)</f>
        <v>#N/A</v>
      </c>
      <c r="K166" s="17" t="str">
        <f>IFERROR(VLOOKUP(F166,PSG!I:J,2,FALSE),".")</f>
        <v>.</v>
      </c>
    </row>
    <row r="167" spans="1:11" hidden="1" x14ac:dyDescent="0.2">
      <c r="A167" s="18" t="s">
        <v>113</v>
      </c>
      <c r="B167" s="9" t="s">
        <v>113</v>
      </c>
      <c r="C167" s="15">
        <v>41987</v>
      </c>
      <c r="D167" s="9">
        <v>6</v>
      </c>
      <c r="F167" s="14" t="str">
        <f>IFERROR(VLOOKUP(A167,PSG!A:B,2,FALSE),".")</f>
        <v>.</v>
      </c>
      <c r="G167" s="14" t="e">
        <f t="shared" ref="G167:G198" si="5">IF(AND(H167&gt;=C167,H167&lt;=(C167+7)),1,0)</f>
        <v>#N/A</v>
      </c>
      <c r="H167" s="16" t="e">
        <f>VLOOKUP(F167,ADA!A:E,2,)</f>
        <v>#N/A</v>
      </c>
      <c r="I167" s="34" t="e">
        <f>VLOOKUP(F167,PSG!B:D,3,)</f>
        <v>#N/A</v>
      </c>
      <c r="J167" s="37" t="e">
        <f>VLOOKUP(F167,ADA!A:E,5,)</f>
        <v>#N/A</v>
      </c>
      <c r="K167" s="17" t="str">
        <f>IFERROR(VLOOKUP(F167,PSG!I:J,2,FALSE),".")</f>
        <v>.</v>
      </c>
    </row>
    <row r="168" spans="1:11" hidden="1" x14ac:dyDescent="0.2">
      <c r="A168" s="18" t="s">
        <v>115</v>
      </c>
      <c r="B168" s="9" t="s">
        <v>115</v>
      </c>
      <c r="C168" s="15">
        <v>42015</v>
      </c>
      <c r="D168" s="9">
        <v>7</v>
      </c>
      <c r="F168" s="14" t="str">
        <f>IFERROR(VLOOKUP(A168,PSG!A:B,2,FALSE),".")</f>
        <v>.</v>
      </c>
      <c r="G168" s="14" t="e">
        <f t="shared" si="5"/>
        <v>#N/A</v>
      </c>
      <c r="H168" s="16" t="e">
        <f>VLOOKUP(F168,ADA!A:E,2,)</f>
        <v>#N/A</v>
      </c>
      <c r="I168" s="34" t="e">
        <f>VLOOKUP(F168,PSG!B:D,3,)</f>
        <v>#N/A</v>
      </c>
      <c r="J168" s="37" t="e">
        <f>VLOOKUP(F168,ADA!A:E,5,)</f>
        <v>#N/A</v>
      </c>
      <c r="K168" s="17" t="str">
        <f>IFERROR(VLOOKUP(F168,PSG!I:J,2,FALSE),".")</f>
        <v>.</v>
      </c>
    </row>
    <row r="169" spans="1:11" hidden="1" x14ac:dyDescent="0.2">
      <c r="A169" s="18" t="s">
        <v>120</v>
      </c>
      <c r="B169" s="9" t="s">
        <v>120</v>
      </c>
      <c r="C169" s="15">
        <v>42043</v>
      </c>
      <c r="D169" s="9">
        <v>7</v>
      </c>
      <c r="F169" s="14" t="str">
        <f>IFERROR(VLOOKUP(A169,PSG!A:B,2,FALSE),".")</f>
        <v>.</v>
      </c>
      <c r="G169" s="14" t="e">
        <f t="shared" si="5"/>
        <v>#N/A</v>
      </c>
      <c r="H169" s="16" t="e">
        <f>VLOOKUP(F169,ADA!A:E,2,)</f>
        <v>#N/A</v>
      </c>
      <c r="I169" s="34" t="e">
        <f>VLOOKUP(F169,PSG!B:D,3,)</f>
        <v>#N/A</v>
      </c>
      <c r="J169" s="37" t="e">
        <f>VLOOKUP(F169,ADA!A:E,5,)</f>
        <v>#N/A</v>
      </c>
      <c r="K169" s="17" t="str">
        <f>IFERROR(VLOOKUP(F169,PSG!I:J,2,FALSE),".")</f>
        <v>.</v>
      </c>
    </row>
    <row r="170" spans="1:11" hidden="1" x14ac:dyDescent="0.2">
      <c r="A170" s="18" t="s">
        <v>122</v>
      </c>
      <c r="B170" s="9" t="s">
        <v>122</v>
      </c>
      <c r="C170" s="15">
        <v>42050</v>
      </c>
      <c r="D170" s="9">
        <v>5</v>
      </c>
      <c r="F170" s="14" t="str">
        <f>IFERROR(VLOOKUP(A170,PSG!A:B,2,FALSE),".")</f>
        <v>.</v>
      </c>
      <c r="G170" s="14" t="e">
        <f t="shared" si="5"/>
        <v>#N/A</v>
      </c>
      <c r="H170" s="16" t="e">
        <f>VLOOKUP(F170,ADA!A:E,2,)</f>
        <v>#N/A</v>
      </c>
      <c r="I170" s="34" t="e">
        <f>VLOOKUP(F170,PSG!B:D,3,)</f>
        <v>#N/A</v>
      </c>
      <c r="J170" s="37" t="e">
        <f>VLOOKUP(F170,ADA!A:E,5,)</f>
        <v>#N/A</v>
      </c>
      <c r="K170" s="17" t="str">
        <f>IFERROR(VLOOKUP(F170,PSG!I:J,2,FALSE),".")</f>
        <v>.</v>
      </c>
    </row>
    <row r="171" spans="1:11" hidden="1" x14ac:dyDescent="0.2">
      <c r="A171" s="18" t="s">
        <v>124</v>
      </c>
      <c r="B171" s="9" t="s">
        <v>124</v>
      </c>
      <c r="C171" s="15">
        <v>42071</v>
      </c>
      <c r="D171" s="9">
        <v>7</v>
      </c>
      <c r="F171" s="14" t="str">
        <f>IFERROR(VLOOKUP(A171,PSG!A:B,2,FALSE),".")</f>
        <v>.</v>
      </c>
      <c r="G171" s="14" t="e">
        <f t="shared" si="5"/>
        <v>#N/A</v>
      </c>
      <c r="H171" s="16" t="e">
        <f>VLOOKUP(F171,ADA!A:E,2,)</f>
        <v>#N/A</v>
      </c>
      <c r="I171" s="34" t="e">
        <f>VLOOKUP(F171,PSG!B:D,3,)</f>
        <v>#N/A</v>
      </c>
      <c r="J171" s="37" t="e">
        <f>VLOOKUP(F171,ADA!A:E,5,)</f>
        <v>#N/A</v>
      </c>
      <c r="K171" s="17" t="str">
        <f>IFERROR(VLOOKUP(F171,PSG!I:J,2,FALSE),".")</f>
        <v>.</v>
      </c>
    </row>
    <row r="172" spans="1:11" hidden="1" x14ac:dyDescent="0.2">
      <c r="A172" s="18" t="s">
        <v>126</v>
      </c>
      <c r="B172" s="9" t="s">
        <v>126</v>
      </c>
      <c r="C172" s="15">
        <v>42071</v>
      </c>
      <c r="D172" s="9">
        <v>6</v>
      </c>
      <c r="F172" s="14" t="str">
        <f>IFERROR(VLOOKUP(A172,PSG!A:B,2,FALSE),".")</f>
        <v>.</v>
      </c>
      <c r="G172" s="14" t="e">
        <f t="shared" si="5"/>
        <v>#N/A</v>
      </c>
      <c r="H172" s="16" t="e">
        <f>VLOOKUP(F172,ADA!A:E,2,)</f>
        <v>#N/A</v>
      </c>
      <c r="I172" s="34" t="e">
        <f>VLOOKUP(F172,PSG!B:D,3,)</f>
        <v>#N/A</v>
      </c>
      <c r="J172" s="37" t="e">
        <f>VLOOKUP(F172,ADA!A:E,5,)</f>
        <v>#N/A</v>
      </c>
      <c r="K172" s="17" t="str">
        <f>IFERROR(VLOOKUP(F172,PSG!I:J,2,FALSE),".")</f>
        <v>.</v>
      </c>
    </row>
    <row r="173" spans="1:11" hidden="1" x14ac:dyDescent="0.2">
      <c r="A173" s="18" t="s">
        <v>128</v>
      </c>
      <c r="B173" s="9" t="s">
        <v>128</v>
      </c>
      <c r="C173" s="15">
        <v>42084</v>
      </c>
      <c r="D173" s="9">
        <v>6</v>
      </c>
      <c r="F173" s="14" t="str">
        <f>IFERROR(VLOOKUP(A173,PSG!A:B,2,FALSE),".")</f>
        <v>.</v>
      </c>
      <c r="G173" s="14" t="e">
        <f t="shared" si="5"/>
        <v>#N/A</v>
      </c>
      <c r="H173" s="16" t="e">
        <f>VLOOKUP(F173,ADA!A:E,2,)</f>
        <v>#N/A</v>
      </c>
      <c r="I173" s="34" t="e">
        <f>VLOOKUP(F173,PSG!B:D,3,)</f>
        <v>#N/A</v>
      </c>
      <c r="J173" s="37" t="e">
        <f>VLOOKUP(F173,ADA!A:E,5,)</f>
        <v>#N/A</v>
      </c>
      <c r="K173" s="17" t="str">
        <f>IFERROR(VLOOKUP(F173,PSG!I:J,2,FALSE),".")</f>
        <v>.</v>
      </c>
    </row>
    <row r="174" spans="1:11" hidden="1" x14ac:dyDescent="0.2">
      <c r="A174" s="18" t="s">
        <v>132</v>
      </c>
      <c r="B174" s="9" t="s">
        <v>132</v>
      </c>
      <c r="C174" s="15">
        <v>42092</v>
      </c>
      <c r="D174" s="9">
        <v>6</v>
      </c>
      <c r="F174" s="14" t="str">
        <f>IFERROR(VLOOKUP(A174,PSG!A:B,2,FALSE),".")</f>
        <v>.</v>
      </c>
      <c r="G174" s="14" t="e">
        <f t="shared" si="5"/>
        <v>#N/A</v>
      </c>
      <c r="H174" s="16" t="e">
        <f>VLOOKUP(F174,ADA!A:E,2,)</f>
        <v>#N/A</v>
      </c>
      <c r="I174" s="34" t="e">
        <f>VLOOKUP(F174,PSG!B:D,3,)</f>
        <v>#N/A</v>
      </c>
      <c r="J174" s="37" t="e">
        <f>VLOOKUP(F174,ADA!A:E,5,)</f>
        <v>#N/A</v>
      </c>
      <c r="K174" s="17" t="str">
        <f>IFERROR(VLOOKUP(F174,PSG!I:J,2,FALSE),".")</f>
        <v>.</v>
      </c>
    </row>
    <row r="175" spans="1:11" hidden="1" x14ac:dyDescent="0.2">
      <c r="A175" s="18" t="s">
        <v>135</v>
      </c>
      <c r="B175" s="9" t="s">
        <v>135</v>
      </c>
      <c r="C175" s="15">
        <v>42102</v>
      </c>
      <c r="D175" s="9">
        <v>7</v>
      </c>
      <c r="F175" s="14" t="str">
        <f>IFERROR(VLOOKUP(A175,PSG!A:B,2,FALSE),".")</f>
        <v>.</v>
      </c>
      <c r="G175" s="14" t="e">
        <f t="shared" si="5"/>
        <v>#N/A</v>
      </c>
      <c r="H175" s="16" t="e">
        <f>VLOOKUP(F175,ADA!A:E,2,)</f>
        <v>#N/A</v>
      </c>
      <c r="I175" s="34" t="e">
        <f>VLOOKUP(F175,PSG!B:D,3,)</f>
        <v>#N/A</v>
      </c>
      <c r="J175" s="37" t="e">
        <f>VLOOKUP(F175,ADA!A:E,5,)</f>
        <v>#N/A</v>
      </c>
      <c r="K175" s="17" t="str">
        <f>IFERROR(VLOOKUP(F175,PSG!I:J,2,FALSE),".")</f>
        <v>.</v>
      </c>
    </row>
    <row r="176" spans="1:11" hidden="1" x14ac:dyDescent="0.2">
      <c r="A176" s="18" t="s">
        <v>137</v>
      </c>
      <c r="B176" s="9" t="s">
        <v>137</v>
      </c>
      <c r="C176" s="15">
        <v>42106</v>
      </c>
      <c r="D176" s="9">
        <v>6</v>
      </c>
      <c r="F176" s="14" t="str">
        <f>IFERROR(VLOOKUP(A176,PSG!A:B,2,FALSE),".")</f>
        <v>.</v>
      </c>
      <c r="G176" s="14" t="e">
        <f t="shared" si="5"/>
        <v>#N/A</v>
      </c>
      <c r="H176" s="16" t="e">
        <f>VLOOKUP(F176,ADA!A:E,2,)</f>
        <v>#N/A</v>
      </c>
      <c r="I176" s="34" t="e">
        <f>VLOOKUP(F176,PSG!B:D,3,)</f>
        <v>#N/A</v>
      </c>
      <c r="J176" s="37" t="e">
        <f>VLOOKUP(F176,ADA!A:E,5,)</f>
        <v>#N/A</v>
      </c>
      <c r="K176" s="17" t="str">
        <f>IFERROR(VLOOKUP(F176,PSG!I:J,2,FALSE),".")</f>
        <v>.</v>
      </c>
    </row>
    <row r="177" spans="1:11" hidden="1" x14ac:dyDescent="0.2">
      <c r="A177" s="18" t="s">
        <v>139</v>
      </c>
      <c r="B177" s="9" t="s">
        <v>139</v>
      </c>
      <c r="C177" s="15">
        <v>42106</v>
      </c>
      <c r="D177" s="9">
        <v>6</v>
      </c>
      <c r="F177" s="14" t="str">
        <f>IFERROR(VLOOKUP(A177,PSG!A:B,2,FALSE),".")</f>
        <v>.</v>
      </c>
      <c r="G177" s="14" t="e">
        <f t="shared" si="5"/>
        <v>#N/A</v>
      </c>
      <c r="H177" s="16" t="e">
        <f>VLOOKUP(F177,ADA!A:E,2,)</f>
        <v>#N/A</v>
      </c>
      <c r="I177" s="34" t="e">
        <f>VLOOKUP(F177,PSG!B:D,3,)</f>
        <v>#N/A</v>
      </c>
      <c r="J177" s="37" t="e">
        <f>VLOOKUP(F177,ADA!A:E,5,)</f>
        <v>#N/A</v>
      </c>
      <c r="K177" s="17" t="str">
        <f>IFERROR(VLOOKUP(F177,PSG!I:J,2,FALSE),".")</f>
        <v>.</v>
      </c>
    </row>
    <row r="178" spans="1:11" hidden="1" x14ac:dyDescent="0.2">
      <c r="A178" s="18" t="s">
        <v>141</v>
      </c>
      <c r="B178" s="9" t="s">
        <v>141</v>
      </c>
      <c r="C178" s="15">
        <v>42112</v>
      </c>
      <c r="D178" s="9">
        <v>7</v>
      </c>
      <c r="F178" s="14" t="str">
        <f>IFERROR(VLOOKUP(A178,PSG!A:B,2,FALSE),".")</f>
        <v>.</v>
      </c>
      <c r="G178" s="14" t="e">
        <f t="shared" si="5"/>
        <v>#N/A</v>
      </c>
      <c r="H178" s="16" t="e">
        <f>VLOOKUP(F178,ADA!A:E,2,)</f>
        <v>#N/A</v>
      </c>
      <c r="I178" s="34" t="e">
        <f>VLOOKUP(F178,PSG!B:D,3,)</f>
        <v>#N/A</v>
      </c>
      <c r="J178" s="37" t="e">
        <f>VLOOKUP(F178,ADA!A:E,5,)</f>
        <v>#N/A</v>
      </c>
      <c r="K178" s="17" t="str">
        <f>IFERROR(VLOOKUP(F178,PSG!I:J,2,FALSE),".")</f>
        <v>.</v>
      </c>
    </row>
    <row r="179" spans="1:11" hidden="1" x14ac:dyDescent="0.2">
      <c r="A179" s="18" t="s">
        <v>143</v>
      </c>
      <c r="B179" s="9" t="s">
        <v>143</v>
      </c>
      <c r="C179" s="15">
        <v>42140</v>
      </c>
      <c r="D179" s="9">
        <v>5</v>
      </c>
      <c r="F179" s="14" t="str">
        <f>IFERROR(VLOOKUP(A179,PSG!A:B,2,FALSE),".")</f>
        <v>.</v>
      </c>
      <c r="G179" s="14" t="e">
        <f t="shared" si="5"/>
        <v>#N/A</v>
      </c>
      <c r="H179" s="16" t="e">
        <f>VLOOKUP(F179,ADA!A:E,2,)</f>
        <v>#N/A</v>
      </c>
      <c r="I179" s="34" t="e">
        <f>VLOOKUP(F179,PSG!B:D,3,)</f>
        <v>#N/A</v>
      </c>
      <c r="J179" s="37" t="e">
        <f>VLOOKUP(F179,ADA!A:E,5,)</f>
        <v>#N/A</v>
      </c>
      <c r="K179" s="17" t="str">
        <f>IFERROR(VLOOKUP(F179,PSG!I:J,2,FALSE),".")</f>
        <v>.</v>
      </c>
    </row>
    <row r="180" spans="1:11" hidden="1" x14ac:dyDescent="0.2">
      <c r="A180" s="18" t="s">
        <v>145</v>
      </c>
      <c r="B180" s="9" t="s">
        <v>145</v>
      </c>
      <c r="C180" s="15">
        <v>42141</v>
      </c>
      <c r="D180" s="9">
        <v>6</v>
      </c>
      <c r="F180" s="14" t="str">
        <f>IFERROR(VLOOKUP(A180,PSG!A:B,2,FALSE),".")</f>
        <v>.</v>
      </c>
      <c r="G180" s="14" t="e">
        <f t="shared" si="5"/>
        <v>#N/A</v>
      </c>
      <c r="H180" s="16" t="e">
        <f>VLOOKUP(F180,ADA!A:E,2,)</f>
        <v>#N/A</v>
      </c>
      <c r="I180" s="34" t="e">
        <f>VLOOKUP(F180,PSG!B:D,3,)</f>
        <v>#N/A</v>
      </c>
      <c r="J180" s="37" t="e">
        <f>VLOOKUP(F180,ADA!A:E,5,)</f>
        <v>#N/A</v>
      </c>
      <c r="K180" s="17" t="str">
        <f>IFERROR(VLOOKUP(F180,PSG!I:J,2,FALSE),".")</f>
        <v>.</v>
      </c>
    </row>
    <row r="181" spans="1:11" hidden="1" x14ac:dyDescent="0.2">
      <c r="A181" s="18" t="s">
        <v>147</v>
      </c>
      <c r="B181" s="9" t="s">
        <v>147</v>
      </c>
      <c r="C181" s="15">
        <v>42218</v>
      </c>
      <c r="D181" s="9">
        <v>7</v>
      </c>
      <c r="F181" s="14" t="str">
        <f>IFERROR(VLOOKUP(A181,PSG!A:B,2,FALSE),".")</f>
        <v>.</v>
      </c>
      <c r="G181" s="14" t="e">
        <f t="shared" si="5"/>
        <v>#N/A</v>
      </c>
      <c r="H181" s="16" t="e">
        <f>VLOOKUP(F181,ADA!A:E,2,)</f>
        <v>#N/A</v>
      </c>
      <c r="I181" s="34" t="e">
        <f>VLOOKUP(F181,PSG!B:D,3,)</f>
        <v>#N/A</v>
      </c>
      <c r="J181" s="37" t="e">
        <f>VLOOKUP(F181,ADA!A:E,5,)</f>
        <v>#N/A</v>
      </c>
      <c r="K181" s="17" t="str">
        <f>IFERROR(VLOOKUP(F181,PSG!I:J,2,FALSE),".")</f>
        <v>.</v>
      </c>
    </row>
    <row r="182" spans="1:11" hidden="1" x14ac:dyDescent="0.2">
      <c r="A182" s="18" t="s">
        <v>149</v>
      </c>
      <c r="B182" s="9" t="s">
        <v>149</v>
      </c>
      <c r="C182" s="15">
        <v>42226</v>
      </c>
      <c r="D182" s="9">
        <v>6</v>
      </c>
      <c r="F182" s="14" t="str">
        <f>IFERROR(VLOOKUP(A182,PSG!A:B,2,FALSE),".")</f>
        <v>.</v>
      </c>
      <c r="G182" s="14" t="e">
        <f t="shared" si="5"/>
        <v>#N/A</v>
      </c>
      <c r="H182" s="16" t="e">
        <f>VLOOKUP(F182,ADA!A:E,2,)</f>
        <v>#N/A</v>
      </c>
      <c r="I182" s="34" t="e">
        <f>VLOOKUP(F182,PSG!B:D,3,)</f>
        <v>#N/A</v>
      </c>
      <c r="J182" s="37" t="e">
        <f>VLOOKUP(F182,ADA!A:E,5,)</f>
        <v>#N/A</v>
      </c>
      <c r="K182" s="17" t="str">
        <f>IFERROR(VLOOKUP(F182,PSG!I:J,2,FALSE),".")</f>
        <v>.</v>
      </c>
    </row>
    <row r="183" spans="1:11" hidden="1" x14ac:dyDescent="0.2">
      <c r="A183" s="18" t="s">
        <v>151</v>
      </c>
      <c r="B183" s="9" t="s">
        <v>151</v>
      </c>
      <c r="C183" s="15">
        <v>42232</v>
      </c>
      <c r="D183" s="9">
        <v>7</v>
      </c>
      <c r="F183" s="14" t="str">
        <f>IFERROR(VLOOKUP(A183,PSG!A:B,2,FALSE),".")</f>
        <v>.</v>
      </c>
      <c r="G183" s="14" t="e">
        <f t="shared" si="5"/>
        <v>#N/A</v>
      </c>
      <c r="H183" s="16" t="e">
        <f>VLOOKUP(F183,ADA!A:E,2,)</f>
        <v>#N/A</v>
      </c>
      <c r="I183" s="34" t="e">
        <f>VLOOKUP(F183,PSG!B:D,3,)</f>
        <v>#N/A</v>
      </c>
      <c r="J183" s="37" t="e">
        <f>VLOOKUP(F183,ADA!A:E,5,)</f>
        <v>#N/A</v>
      </c>
      <c r="K183" s="17" t="str">
        <f>IFERROR(VLOOKUP(F183,PSG!I:J,2,FALSE),".")</f>
        <v>.</v>
      </c>
    </row>
    <row r="184" spans="1:11" hidden="1" x14ac:dyDescent="0.2">
      <c r="A184" s="18" t="s">
        <v>155</v>
      </c>
      <c r="B184" s="9" t="s">
        <v>155</v>
      </c>
      <c r="C184" s="15">
        <v>42253</v>
      </c>
      <c r="D184" s="9">
        <v>7</v>
      </c>
      <c r="F184" s="14" t="str">
        <f>IFERROR(VLOOKUP(A184,PSG!A:B,2,FALSE),".")</f>
        <v>.</v>
      </c>
      <c r="G184" s="14" t="e">
        <f t="shared" si="5"/>
        <v>#N/A</v>
      </c>
      <c r="H184" s="16" t="e">
        <f>VLOOKUP(F184,ADA!A:E,2,)</f>
        <v>#N/A</v>
      </c>
      <c r="I184" s="34" t="e">
        <f>VLOOKUP(F184,PSG!B:D,3,)</f>
        <v>#N/A</v>
      </c>
      <c r="J184" s="37" t="e">
        <f>VLOOKUP(F184,ADA!A:E,5,)</f>
        <v>#N/A</v>
      </c>
      <c r="K184" s="17" t="str">
        <f>IFERROR(VLOOKUP(F184,PSG!I:J,2,FALSE),".")</f>
        <v>.</v>
      </c>
    </row>
    <row r="185" spans="1:11" hidden="1" x14ac:dyDescent="0.2">
      <c r="A185" s="18" t="s">
        <v>157</v>
      </c>
      <c r="B185" s="9" t="s">
        <v>157</v>
      </c>
      <c r="C185" s="15">
        <v>42260</v>
      </c>
      <c r="D185" s="9">
        <v>7</v>
      </c>
      <c r="F185" s="14" t="str">
        <f>IFERROR(VLOOKUP(A185,PSG!A:B,2,FALSE),".")</f>
        <v>.</v>
      </c>
      <c r="G185" s="14" t="e">
        <f t="shared" si="5"/>
        <v>#N/A</v>
      </c>
      <c r="H185" s="16" t="e">
        <f>VLOOKUP(F185,ADA!A:E,2,)</f>
        <v>#N/A</v>
      </c>
      <c r="I185" s="34" t="e">
        <f>VLOOKUP(F185,PSG!B:D,3,)</f>
        <v>#N/A</v>
      </c>
      <c r="J185" s="37" t="e">
        <f>VLOOKUP(F185,ADA!A:E,5,)</f>
        <v>#N/A</v>
      </c>
      <c r="K185" s="17" t="str">
        <f>IFERROR(VLOOKUP(F185,PSG!I:J,2,FALSE),".")</f>
        <v>.</v>
      </c>
    </row>
    <row r="186" spans="1:11" hidden="1" x14ac:dyDescent="0.2">
      <c r="A186" s="18" t="s">
        <v>159</v>
      </c>
      <c r="B186" s="9" t="s">
        <v>159</v>
      </c>
      <c r="C186" s="15">
        <v>42260</v>
      </c>
      <c r="D186" s="9">
        <v>6</v>
      </c>
      <c r="F186" s="14" t="str">
        <f>IFERROR(VLOOKUP(A186,PSG!A:B,2,FALSE),".")</f>
        <v>.</v>
      </c>
      <c r="G186" s="14" t="e">
        <f t="shared" si="5"/>
        <v>#N/A</v>
      </c>
      <c r="H186" s="16" t="e">
        <f>VLOOKUP(F186,ADA!A:E,2,)</f>
        <v>#N/A</v>
      </c>
      <c r="I186" s="34" t="e">
        <f>VLOOKUP(F186,PSG!B:D,3,)</f>
        <v>#N/A</v>
      </c>
      <c r="J186" s="37" t="e">
        <f>VLOOKUP(F186,ADA!A:E,5,)</f>
        <v>#N/A</v>
      </c>
      <c r="K186" s="17" t="str">
        <f>IFERROR(VLOOKUP(F186,PSG!I:J,2,FALSE),".")</f>
        <v>.</v>
      </c>
    </row>
    <row r="187" spans="1:11" hidden="1" x14ac:dyDescent="0.2">
      <c r="A187" s="18" t="s">
        <v>161</v>
      </c>
      <c r="B187" s="9" t="s">
        <v>161</v>
      </c>
      <c r="C187" s="15">
        <v>42267</v>
      </c>
      <c r="D187" s="9">
        <v>4</v>
      </c>
      <c r="F187" s="14" t="str">
        <f>IFERROR(VLOOKUP(A187,PSG!A:B,2,FALSE),".")</f>
        <v>.</v>
      </c>
      <c r="G187" s="14" t="e">
        <f t="shared" si="5"/>
        <v>#N/A</v>
      </c>
      <c r="H187" s="16" t="e">
        <f>VLOOKUP(F187,ADA!A:E,2,)</f>
        <v>#N/A</v>
      </c>
      <c r="I187" s="34" t="e">
        <f>VLOOKUP(F187,PSG!B:D,3,)</f>
        <v>#N/A</v>
      </c>
      <c r="J187" s="37" t="e">
        <f>VLOOKUP(F187,ADA!A:E,5,)</f>
        <v>#N/A</v>
      </c>
      <c r="K187" s="17" t="str">
        <f>IFERROR(VLOOKUP(F187,PSG!I:J,2,FALSE),".")</f>
        <v>.</v>
      </c>
    </row>
    <row r="188" spans="1:11" hidden="1" x14ac:dyDescent="0.2">
      <c r="A188" s="18" t="s">
        <v>163</v>
      </c>
      <c r="B188" s="9" t="s">
        <v>163</v>
      </c>
      <c r="C188" s="15">
        <v>42267</v>
      </c>
      <c r="D188" s="9">
        <v>6</v>
      </c>
      <c r="F188" s="14" t="str">
        <f>IFERROR(VLOOKUP(A188,PSG!A:B,2,FALSE),".")</f>
        <v>.</v>
      </c>
      <c r="G188" s="14" t="e">
        <f t="shared" si="5"/>
        <v>#N/A</v>
      </c>
      <c r="H188" s="16" t="e">
        <f>VLOOKUP(F188,ADA!A:E,2,)</f>
        <v>#N/A</v>
      </c>
      <c r="I188" s="34" t="e">
        <f>VLOOKUP(F188,PSG!B:D,3,)</f>
        <v>#N/A</v>
      </c>
      <c r="J188" s="37" t="e">
        <f>VLOOKUP(F188,ADA!A:E,5,)</f>
        <v>#N/A</v>
      </c>
      <c r="K188" s="17" t="str">
        <f>IFERROR(VLOOKUP(F188,PSG!I:J,2,FALSE),".")</f>
        <v>.</v>
      </c>
    </row>
    <row r="189" spans="1:11" hidden="1" x14ac:dyDescent="0.2">
      <c r="A189" s="18" t="s">
        <v>165</v>
      </c>
      <c r="B189" s="9" t="s">
        <v>165</v>
      </c>
      <c r="C189" s="15">
        <v>42280</v>
      </c>
      <c r="D189" s="9">
        <v>7</v>
      </c>
      <c r="F189" s="14" t="str">
        <f>IFERROR(VLOOKUP(A189,PSG!A:B,2,FALSE),".")</f>
        <v>.</v>
      </c>
      <c r="G189" s="14" t="e">
        <f t="shared" si="5"/>
        <v>#N/A</v>
      </c>
      <c r="H189" s="16" t="e">
        <f>VLOOKUP(F189,ADA!A:E,2,)</f>
        <v>#N/A</v>
      </c>
      <c r="I189" s="34" t="e">
        <f>VLOOKUP(F189,PSG!B:D,3,)</f>
        <v>#N/A</v>
      </c>
      <c r="J189" s="37" t="e">
        <f>VLOOKUP(F189,ADA!A:E,5,)</f>
        <v>#N/A</v>
      </c>
      <c r="K189" s="17" t="str">
        <f>IFERROR(VLOOKUP(F189,PSG!I:J,2,FALSE),".")</f>
        <v>.</v>
      </c>
    </row>
    <row r="190" spans="1:11" hidden="1" x14ac:dyDescent="0.2">
      <c r="A190" s="18" t="s">
        <v>167</v>
      </c>
      <c r="B190" s="9" t="s">
        <v>167</v>
      </c>
      <c r="C190" s="15">
        <v>42301</v>
      </c>
      <c r="D190" s="9">
        <v>8</v>
      </c>
      <c r="F190" s="14" t="str">
        <f>IFERROR(VLOOKUP(A190,PSG!A:B,2,FALSE),".")</f>
        <v>.</v>
      </c>
      <c r="G190" s="14" t="e">
        <f t="shared" si="5"/>
        <v>#N/A</v>
      </c>
      <c r="H190" s="16" t="e">
        <f>VLOOKUP(F190,ADA!A:E,2,)</f>
        <v>#N/A</v>
      </c>
      <c r="I190" s="34" t="e">
        <f>VLOOKUP(F190,PSG!B:D,3,)</f>
        <v>#N/A</v>
      </c>
      <c r="J190" s="37" t="e">
        <f>VLOOKUP(F190,ADA!A:E,5,)</f>
        <v>#N/A</v>
      </c>
      <c r="K190" s="17" t="str">
        <f>IFERROR(VLOOKUP(F190,PSG!I:J,2,FALSE),".")</f>
        <v>.</v>
      </c>
    </row>
    <row r="191" spans="1:11" hidden="1" x14ac:dyDescent="0.2">
      <c r="A191" s="18" t="s">
        <v>169</v>
      </c>
      <c r="B191" s="9" t="s">
        <v>169</v>
      </c>
      <c r="C191" s="15">
        <v>42309</v>
      </c>
      <c r="D191" s="9">
        <v>6</v>
      </c>
      <c r="F191" s="14" t="str">
        <f>IFERROR(VLOOKUP(A191,PSG!A:B,2,FALSE),".")</f>
        <v>.</v>
      </c>
      <c r="G191" s="14" t="e">
        <f t="shared" si="5"/>
        <v>#N/A</v>
      </c>
      <c r="H191" s="16" t="e">
        <f>VLOOKUP(F191,ADA!A:E,2,)</f>
        <v>#N/A</v>
      </c>
      <c r="I191" s="34" t="e">
        <f>VLOOKUP(F191,PSG!B:D,3,)</f>
        <v>#N/A</v>
      </c>
      <c r="J191" s="37" t="e">
        <f>VLOOKUP(F191,ADA!A:E,5,)</f>
        <v>#N/A</v>
      </c>
      <c r="K191" s="17" t="str">
        <f>IFERROR(VLOOKUP(F191,PSG!I:J,2,FALSE),".")</f>
        <v>.</v>
      </c>
    </row>
    <row r="192" spans="1:11" hidden="1" x14ac:dyDescent="0.2">
      <c r="A192" s="18" t="s">
        <v>172</v>
      </c>
      <c r="B192" s="9" t="s">
        <v>172</v>
      </c>
      <c r="C192" s="15">
        <v>42309</v>
      </c>
      <c r="D192" s="9">
        <v>7</v>
      </c>
      <c r="F192" s="14" t="str">
        <f>IFERROR(VLOOKUP(A192,PSG!A:B,2,FALSE),".")</f>
        <v>.</v>
      </c>
      <c r="G192" s="14" t="e">
        <f t="shared" si="5"/>
        <v>#N/A</v>
      </c>
      <c r="H192" s="16" t="e">
        <f>VLOOKUP(F192,ADA!A:E,2,)</f>
        <v>#N/A</v>
      </c>
      <c r="I192" s="34" t="e">
        <f>VLOOKUP(F192,PSG!B:D,3,)</f>
        <v>#N/A</v>
      </c>
      <c r="J192" s="37" t="e">
        <f>VLOOKUP(F192,ADA!A:E,5,)</f>
        <v>#N/A</v>
      </c>
      <c r="K192" s="17" t="str">
        <f>IFERROR(VLOOKUP(F192,PSG!I:J,2,FALSE),".")</f>
        <v>.</v>
      </c>
    </row>
    <row r="193" spans="1:11" hidden="1" x14ac:dyDescent="0.2">
      <c r="A193" s="18" t="s">
        <v>174</v>
      </c>
      <c r="B193" s="9" t="s">
        <v>174</v>
      </c>
      <c r="C193" s="15">
        <v>42315</v>
      </c>
      <c r="D193" s="9">
        <v>5</v>
      </c>
      <c r="F193" s="14" t="str">
        <f>IFERROR(VLOOKUP(A193,PSG!A:B,2,FALSE),".")</f>
        <v>.</v>
      </c>
      <c r="G193" s="14" t="e">
        <f t="shared" si="5"/>
        <v>#N/A</v>
      </c>
      <c r="H193" s="16" t="e">
        <f>VLOOKUP(F193,ADA!A:E,2,)</f>
        <v>#N/A</v>
      </c>
      <c r="I193" s="34" t="e">
        <f>VLOOKUP(F193,PSG!B:D,3,)</f>
        <v>#N/A</v>
      </c>
      <c r="J193" s="37" t="e">
        <f>VLOOKUP(F193,ADA!A:E,5,)</f>
        <v>#N/A</v>
      </c>
      <c r="K193" s="17" t="str">
        <f>IFERROR(VLOOKUP(F193,PSG!I:J,2,FALSE),".")</f>
        <v>.</v>
      </c>
    </row>
    <row r="194" spans="1:11" hidden="1" x14ac:dyDescent="0.2">
      <c r="A194" s="18" t="s">
        <v>179</v>
      </c>
      <c r="B194" s="9" t="s">
        <v>179</v>
      </c>
      <c r="C194" s="15">
        <v>42379</v>
      </c>
      <c r="D194" s="9">
        <v>6</v>
      </c>
      <c r="F194" s="14" t="str">
        <f>IFERROR(VLOOKUP(A194,PSG!A:B,2,FALSE),".")</f>
        <v>.</v>
      </c>
      <c r="G194" s="14" t="e">
        <f t="shared" si="5"/>
        <v>#N/A</v>
      </c>
      <c r="H194" s="16" t="e">
        <f>VLOOKUP(F194,ADA!A:E,2,)</f>
        <v>#N/A</v>
      </c>
      <c r="I194" s="34" t="e">
        <f>VLOOKUP(F194,PSG!B:D,3,)</f>
        <v>#N/A</v>
      </c>
      <c r="J194" s="37" t="e">
        <f>VLOOKUP(F194,ADA!A:E,5,)</f>
        <v>#N/A</v>
      </c>
      <c r="K194" s="17" t="str">
        <f>IFERROR(VLOOKUP(F194,PSG!I:J,2,FALSE),".")</f>
        <v>.</v>
      </c>
    </row>
    <row r="195" spans="1:11" hidden="1" x14ac:dyDescent="0.2">
      <c r="A195" s="18" t="s">
        <v>181</v>
      </c>
      <c r="B195" s="9" t="s">
        <v>181</v>
      </c>
      <c r="C195" s="15">
        <v>42387</v>
      </c>
      <c r="D195" s="9">
        <v>6</v>
      </c>
      <c r="F195" s="14" t="str">
        <f>IFERROR(VLOOKUP(A195,PSG!A:B,2,FALSE),".")</f>
        <v>.</v>
      </c>
      <c r="G195" s="14" t="e">
        <f t="shared" si="5"/>
        <v>#N/A</v>
      </c>
      <c r="H195" s="16" t="e">
        <f>VLOOKUP(F195,ADA!A:E,2,)</f>
        <v>#N/A</v>
      </c>
      <c r="I195" s="34" t="e">
        <f>VLOOKUP(F195,PSG!B:D,3,)</f>
        <v>#N/A</v>
      </c>
      <c r="J195" s="37" t="e">
        <f>VLOOKUP(F195,ADA!A:E,5,)</f>
        <v>#N/A</v>
      </c>
      <c r="K195" s="17" t="str">
        <f>IFERROR(VLOOKUP(F195,PSG!I:J,2,FALSE),".")</f>
        <v>.</v>
      </c>
    </row>
    <row r="196" spans="1:11" hidden="1" x14ac:dyDescent="0.2">
      <c r="A196" s="18" t="s">
        <v>184</v>
      </c>
      <c r="B196" s="9" t="s">
        <v>184</v>
      </c>
      <c r="C196" s="15">
        <v>42403</v>
      </c>
      <c r="D196" s="9">
        <v>6</v>
      </c>
      <c r="F196" s="14" t="str">
        <f>IFERROR(VLOOKUP(A196,PSG!A:B,2,FALSE),".")</f>
        <v>.</v>
      </c>
      <c r="G196" s="14" t="e">
        <f t="shared" si="5"/>
        <v>#N/A</v>
      </c>
      <c r="H196" s="16" t="e">
        <f>VLOOKUP(F196,ADA!A:E,2,)</f>
        <v>#N/A</v>
      </c>
      <c r="I196" s="34" t="e">
        <f>VLOOKUP(F196,PSG!B:D,3,)</f>
        <v>#N/A</v>
      </c>
      <c r="J196" s="37" t="e">
        <f>VLOOKUP(F196,ADA!A:E,5,)</f>
        <v>#N/A</v>
      </c>
      <c r="K196" s="17" t="str">
        <f>IFERROR(VLOOKUP(F196,PSG!I:J,2,FALSE),".")</f>
        <v>.</v>
      </c>
    </row>
    <row r="197" spans="1:11" hidden="1" x14ac:dyDescent="0.2">
      <c r="A197" s="18" t="s">
        <v>185</v>
      </c>
      <c r="B197" s="9" t="s">
        <v>185</v>
      </c>
      <c r="C197" s="15">
        <v>42434</v>
      </c>
      <c r="D197" s="9">
        <v>7</v>
      </c>
      <c r="F197" s="14" t="str">
        <f>IFERROR(VLOOKUP(A197,PSG!A:B,2,FALSE),".")</f>
        <v>.</v>
      </c>
      <c r="G197" s="14" t="e">
        <f t="shared" si="5"/>
        <v>#N/A</v>
      </c>
      <c r="H197" s="16" t="e">
        <f>VLOOKUP(F197,ADA!A:E,2,)</f>
        <v>#N/A</v>
      </c>
      <c r="I197" s="34" t="e">
        <f>VLOOKUP(F197,PSG!B:D,3,)</f>
        <v>#N/A</v>
      </c>
      <c r="J197" s="37" t="e">
        <f>VLOOKUP(F197,ADA!A:E,5,)</f>
        <v>#N/A</v>
      </c>
      <c r="K197" s="17" t="str">
        <f>IFERROR(VLOOKUP(F197,PSG!I:J,2,FALSE),".")</f>
        <v>.</v>
      </c>
    </row>
    <row r="198" spans="1:11" hidden="1" x14ac:dyDescent="0.2">
      <c r="A198" s="18" t="s">
        <v>187</v>
      </c>
      <c r="B198" s="9" t="s">
        <v>187</v>
      </c>
      <c r="C198" s="15">
        <v>42442</v>
      </c>
      <c r="D198" s="9">
        <v>7</v>
      </c>
      <c r="F198" s="14" t="str">
        <f>IFERROR(VLOOKUP(A198,PSG!A:B,2,FALSE),".")</f>
        <v>.</v>
      </c>
      <c r="G198" s="14" t="e">
        <f t="shared" si="5"/>
        <v>#N/A</v>
      </c>
      <c r="H198" s="16" t="e">
        <f>VLOOKUP(F198,ADA!A:E,2,)</f>
        <v>#N/A</v>
      </c>
      <c r="I198" s="34" t="e">
        <f>VLOOKUP(F198,PSG!B:D,3,)</f>
        <v>#N/A</v>
      </c>
      <c r="J198" s="37" t="e">
        <f>VLOOKUP(F198,ADA!A:E,5,)</f>
        <v>#N/A</v>
      </c>
      <c r="K198" s="17" t="str">
        <f>IFERROR(VLOOKUP(F198,PSG!I:J,2,FALSE),".")</f>
        <v>.</v>
      </c>
    </row>
    <row r="199" spans="1:11" hidden="1" x14ac:dyDescent="0.2">
      <c r="A199" s="18" t="s">
        <v>189</v>
      </c>
      <c r="B199" s="9" t="s">
        <v>189</v>
      </c>
      <c r="C199" s="15">
        <v>42449</v>
      </c>
      <c r="D199" s="9">
        <v>6</v>
      </c>
      <c r="F199" s="14" t="str">
        <f>IFERROR(VLOOKUP(A199,PSG!A:B,2,FALSE),".")</f>
        <v>.</v>
      </c>
      <c r="G199" s="14" t="e">
        <f t="shared" ref="G199:G230" si="6">IF(AND(H199&gt;=C199,H199&lt;=(C199+7)),1,0)</f>
        <v>#N/A</v>
      </c>
      <c r="H199" s="16" t="e">
        <f>VLOOKUP(F199,ADA!A:E,2,)</f>
        <v>#N/A</v>
      </c>
      <c r="I199" s="34" t="e">
        <f>VLOOKUP(F199,PSG!B:D,3,)</f>
        <v>#N/A</v>
      </c>
      <c r="J199" s="37" t="e">
        <f>VLOOKUP(F199,ADA!A:E,5,)</f>
        <v>#N/A</v>
      </c>
      <c r="K199" s="17" t="str">
        <f>IFERROR(VLOOKUP(F199,PSG!I:J,2,FALSE),".")</f>
        <v>.</v>
      </c>
    </row>
    <row r="200" spans="1:11" hidden="1" x14ac:dyDescent="0.2">
      <c r="A200" s="18" t="s">
        <v>191</v>
      </c>
      <c r="B200" s="9" t="s">
        <v>191</v>
      </c>
      <c r="C200" s="15">
        <v>42463</v>
      </c>
      <c r="D200" s="9">
        <v>7</v>
      </c>
      <c r="F200" s="14" t="str">
        <f>IFERROR(VLOOKUP(A200,PSG!A:B,2,FALSE),".")</f>
        <v>.</v>
      </c>
      <c r="G200" s="14" t="e">
        <f t="shared" si="6"/>
        <v>#N/A</v>
      </c>
      <c r="H200" s="16" t="e">
        <f>VLOOKUP(F200,ADA!A:E,2,)</f>
        <v>#N/A</v>
      </c>
      <c r="I200" s="34" t="e">
        <f>VLOOKUP(F200,PSG!B:D,3,)</f>
        <v>#N/A</v>
      </c>
      <c r="J200" s="37" t="e">
        <f>VLOOKUP(F200,ADA!A:E,5,)</f>
        <v>#N/A</v>
      </c>
      <c r="K200" s="17" t="str">
        <f>IFERROR(VLOOKUP(F200,PSG!I:J,2,FALSE),".")</f>
        <v>.</v>
      </c>
    </row>
    <row r="201" spans="1:11" hidden="1" x14ac:dyDescent="0.2">
      <c r="A201" s="18" t="s">
        <v>193</v>
      </c>
      <c r="B201" s="9" t="s">
        <v>193</v>
      </c>
      <c r="C201" s="15">
        <v>42463</v>
      </c>
      <c r="D201" s="9">
        <v>2</v>
      </c>
      <c r="F201" s="14" t="str">
        <f>IFERROR(VLOOKUP(A201,PSG!A:B,2,FALSE),".")</f>
        <v>.</v>
      </c>
      <c r="G201" s="14" t="e">
        <f t="shared" si="6"/>
        <v>#N/A</v>
      </c>
      <c r="H201" s="16" t="e">
        <f>VLOOKUP(F201,ADA!A:E,2,)</f>
        <v>#N/A</v>
      </c>
      <c r="I201" s="34" t="e">
        <f>VLOOKUP(F201,PSG!B:D,3,)</f>
        <v>#N/A</v>
      </c>
      <c r="J201" s="37" t="e">
        <f>VLOOKUP(F201,ADA!A:E,5,)</f>
        <v>#N/A</v>
      </c>
      <c r="K201" s="17" t="str">
        <f>IFERROR(VLOOKUP(F201,PSG!I:J,2,FALSE),".")</f>
        <v>.</v>
      </c>
    </row>
    <row r="202" spans="1:11" hidden="1" x14ac:dyDescent="0.2">
      <c r="A202" s="18" t="s">
        <v>195</v>
      </c>
      <c r="B202" s="9" t="s">
        <v>195</v>
      </c>
      <c r="C202" s="15">
        <v>42464</v>
      </c>
      <c r="D202" s="9">
        <v>11</v>
      </c>
      <c r="F202" s="14" t="str">
        <f>IFERROR(VLOOKUP(A202,PSG!A:B,2,FALSE),".")</f>
        <v>.</v>
      </c>
      <c r="G202" s="14" t="e">
        <f t="shared" si="6"/>
        <v>#N/A</v>
      </c>
      <c r="H202" s="16" t="e">
        <f>VLOOKUP(F202,ADA!A:E,2,)</f>
        <v>#N/A</v>
      </c>
      <c r="I202" s="34" t="e">
        <f>VLOOKUP(F202,PSG!B:D,3,)</f>
        <v>#N/A</v>
      </c>
      <c r="J202" s="37" t="e">
        <f>VLOOKUP(F202,ADA!A:E,5,)</f>
        <v>#N/A</v>
      </c>
      <c r="K202" s="17" t="str">
        <f>IFERROR(VLOOKUP(F202,PSG!I:J,2,FALSE),".")</f>
        <v>.</v>
      </c>
    </row>
    <row r="203" spans="1:11" hidden="1" x14ac:dyDescent="0.2">
      <c r="A203" s="18" t="s">
        <v>197</v>
      </c>
      <c r="B203" s="9" t="s">
        <v>197</v>
      </c>
      <c r="C203" s="15">
        <v>42486</v>
      </c>
      <c r="D203" s="9">
        <v>5</v>
      </c>
      <c r="F203" s="14" t="str">
        <f>IFERROR(VLOOKUP(A203,PSG!A:B,2,FALSE),".")</f>
        <v>.</v>
      </c>
      <c r="G203" s="14" t="e">
        <f t="shared" si="6"/>
        <v>#N/A</v>
      </c>
      <c r="H203" s="16" t="e">
        <f>VLOOKUP(F203,ADA!A:E,2,)</f>
        <v>#N/A</v>
      </c>
      <c r="I203" s="34" t="e">
        <f>VLOOKUP(F203,PSG!B:D,3,)</f>
        <v>#N/A</v>
      </c>
      <c r="J203" s="37" t="e">
        <f>VLOOKUP(F203,ADA!A:E,5,)</f>
        <v>#N/A</v>
      </c>
      <c r="K203" s="17" t="str">
        <f>IFERROR(VLOOKUP(F203,PSG!I:J,2,FALSE),".")</f>
        <v>.</v>
      </c>
    </row>
    <row r="204" spans="1:11" hidden="1" x14ac:dyDescent="0.2">
      <c r="A204" s="18" t="s">
        <v>199</v>
      </c>
      <c r="B204" s="9" t="s">
        <v>199</v>
      </c>
      <c r="C204" s="15">
        <v>42492</v>
      </c>
      <c r="D204" s="9">
        <v>6</v>
      </c>
      <c r="F204" s="14" t="str">
        <f>IFERROR(VLOOKUP(A204,PSG!A:B,2,FALSE),".")</f>
        <v>.</v>
      </c>
      <c r="G204" s="14" t="e">
        <f t="shared" si="6"/>
        <v>#N/A</v>
      </c>
      <c r="H204" s="16" t="e">
        <f>VLOOKUP(F204,ADA!A:E,2,)</f>
        <v>#N/A</v>
      </c>
      <c r="I204" s="34" t="e">
        <f>VLOOKUP(F204,PSG!B:D,3,)</f>
        <v>#N/A</v>
      </c>
      <c r="J204" s="37" t="e">
        <f>VLOOKUP(F204,ADA!A:E,5,)</f>
        <v>#N/A</v>
      </c>
      <c r="K204" s="17" t="str">
        <f>IFERROR(VLOOKUP(F204,PSG!I:J,2,FALSE),".")</f>
        <v>.</v>
      </c>
    </row>
  </sheetData>
  <autoFilter ref="A1:L204">
    <filterColumn colId="6">
      <filters>
        <filter val="1"/>
      </filters>
    </filterColumn>
    <sortState ref="A2:L204">
      <sortCondition ref="G1:G204"/>
    </sortState>
  </autoFilter>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
  <sheetViews>
    <sheetView topLeftCell="A90" workbookViewId="0">
      <selection activeCell="A112" sqref="A112"/>
    </sheetView>
  </sheetViews>
  <sheetFormatPr baseColWidth="10" defaultColWidth="8.83203125" defaultRowHeight="15" x14ac:dyDescent="0.2"/>
  <cols>
    <col min="1" max="1" width="19.83203125" style="3" customWidth="1"/>
    <col min="2" max="2" width="18.5" style="2" customWidth="1"/>
    <col min="3" max="3" width="18.5" style="4" customWidth="1"/>
    <col min="4" max="4" width="20.33203125" style="31" customWidth="1"/>
    <col min="5" max="5" width="95.5" style="5" customWidth="1"/>
    <col min="6" max="6" width="10.6640625" style="24" bestFit="1" customWidth="1"/>
    <col min="7" max="7" width="18.5" style="30" customWidth="1"/>
    <col min="8" max="8" width="12.33203125" style="23" customWidth="1"/>
    <col min="9" max="9" width="18.5" style="30" customWidth="1"/>
    <col min="10" max="10" width="48" style="39" customWidth="1"/>
    <col min="11" max="11" width="25.1640625" style="30" customWidth="1"/>
    <col min="12" max="16384" width="8.83203125" style="2"/>
  </cols>
  <sheetData>
    <row r="1" spans="1:10" ht="16" thickBot="1" x14ac:dyDescent="0.25">
      <c r="A1" s="3" t="s">
        <v>204</v>
      </c>
      <c r="B1" s="2" t="s">
        <v>203</v>
      </c>
      <c r="C1" s="4" t="s">
        <v>256</v>
      </c>
      <c r="D1" s="26" t="s">
        <v>245</v>
      </c>
      <c r="E1" s="5" t="s">
        <v>257</v>
      </c>
      <c r="F1" s="24" t="s">
        <v>205</v>
      </c>
      <c r="G1" s="30" t="s">
        <v>203</v>
      </c>
      <c r="H1" s="23" t="s">
        <v>206</v>
      </c>
      <c r="I1" s="30" t="s">
        <v>203</v>
      </c>
      <c r="J1" s="39" t="s">
        <v>242</v>
      </c>
    </row>
    <row r="2" spans="1:10" ht="16" thickBot="1" x14ac:dyDescent="0.25">
      <c r="A2" s="6" t="s">
        <v>0</v>
      </c>
      <c r="B2" s="2">
        <v>401</v>
      </c>
      <c r="C2" s="4">
        <f>VLOOKUP(B2,ADA!A:D,2,)</f>
        <v>41572</v>
      </c>
      <c r="D2" s="31">
        <f>VLOOKUP(B2,ADA!A:D,3,)</f>
        <v>0.81701388888888893</v>
      </c>
      <c r="E2" s="5">
        <f>VLOOKUP(B2,ADA!A:E,5,)</f>
        <v>0</v>
      </c>
      <c r="F2" s="24">
        <v>41572</v>
      </c>
      <c r="G2" s="30">
        <v>401</v>
      </c>
      <c r="H2" s="23">
        <v>0.82986111111111116</v>
      </c>
      <c r="I2" s="30">
        <v>401</v>
      </c>
      <c r="J2" s="40"/>
    </row>
    <row r="3" spans="1:10" ht="16" thickBot="1" x14ac:dyDescent="0.25">
      <c r="A3" s="6" t="s">
        <v>2</v>
      </c>
      <c r="B3" s="2">
        <v>402</v>
      </c>
      <c r="C3" s="4">
        <f>VLOOKUP(B3,ADA!A:D,2,)</f>
        <v>41571</v>
      </c>
      <c r="D3" s="31">
        <f>VLOOKUP(B3,ADA!A:D,3,)</f>
        <v>0.85219907407407414</v>
      </c>
      <c r="E3" s="5">
        <f>VLOOKUP(B3,ADA!A:E,5,)</f>
        <v>0</v>
      </c>
      <c r="F3" s="24">
        <v>41571</v>
      </c>
      <c r="G3" s="30">
        <v>402</v>
      </c>
      <c r="H3" s="23">
        <v>0.87222222222222223</v>
      </c>
      <c r="I3" s="30">
        <v>402</v>
      </c>
      <c r="J3" s="40"/>
    </row>
    <row r="4" spans="1:10" ht="16" thickBot="1" x14ac:dyDescent="0.25">
      <c r="A4" s="6" t="s">
        <v>4</v>
      </c>
      <c r="B4" s="2">
        <v>403</v>
      </c>
      <c r="C4" s="4">
        <f>VLOOKUP(B4,ADA!A:D,2,)</f>
        <v>41577</v>
      </c>
      <c r="D4" s="31">
        <f>VLOOKUP(B4,ADA!A:D,3,)</f>
        <v>0.88236111111111104</v>
      </c>
      <c r="E4" s="5">
        <f>VLOOKUP(B4,ADA!A:E,5,)</f>
        <v>0</v>
      </c>
      <c r="F4" s="24">
        <v>41577</v>
      </c>
      <c r="G4" s="30">
        <v>403</v>
      </c>
      <c r="H4" s="23">
        <v>0.94236111111111109</v>
      </c>
      <c r="I4" s="30">
        <v>403</v>
      </c>
      <c r="J4" s="40"/>
    </row>
    <row r="5" spans="1:10" ht="16" thickBot="1" x14ac:dyDescent="0.25">
      <c r="A5" s="6" t="s">
        <v>6</v>
      </c>
      <c r="B5" s="2">
        <v>404</v>
      </c>
      <c r="C5" s="4">
        <f>VLOOKUP(B5,ADA!A:D,2,)</f>
        <v>41580</v>
      </c>
      <c r="D5" s="31">
        <f>VLOOKUP(B5,ADA!A:D,3,)</f>
        <v>0.84870370370370374</v>
      </c>
      <c r="E5" s="5">
        <f>VLOOKUP(B5,ADA!A:E,5,)</f>
        <v>0</v>
      </c>
      <c r="F5" s="24">
        <v>41580</v>
      </c>
      <c r="G5" s="30">
        <v>404</v>
      </c>
      <c r="H5" s="23">
        <v>0.90416666666666667</v>
      </c>
      <c r="I5" s="30">
        <v>404</v>
      </c>
      <c r="J5" s="40"/>
    </row>
    <row r="6" spans="1:10" ht="16" thickBot="1" x14ac:dyDescent="0.25">
      <c r="A6" s="8" t="s">
        <v>8</v>
      </c>
      <c r="B6" s="7">
        <v>405</v>
      </c>
      <c r="C6" s="4">
        <f>VLOOKUP(B6,ADA!A:D,2,)</f>
        <v>41583</v>
      </c>
      <c r="D6" s="31">
        <f>VLOOKUP(B6,ADA!A:D,3,)</f>
        <v>0.84892361111111114</v>
      </c>
      <c r="E6" s="5">
        <f>VLOOKUP(B6,ADA!A:E,5,)</f>
        <v>0</v>
      </c>
      <c r="F6" s="24">
        <v>41583</v>
      </c>
      <c r="G6" s="30">
        <v>405</v>
      </c>
      <c r="H6" s="23">
        <v>0.87638888888888899</v>
      </c>
      <c r="I6" s="30">
        <v>405</v>
      </c>
      <c r="J6" s="40"/>
    </row>
    <row r="7" spans="1:10" ht="16" thickBot="1" x14ac:dyDescent="0.25">
      <c r="A7" s="6" t="s">
        <v>9</v>
      </c>
      <c r="B7" s="2">
        <v>406</v>
      </c>
      <c r="C7" s="4">
        <f>VLOOKUP(B7,ADA!A:D,2,)</f>
        <v>41586</v>
      </c>
      <c r="D7" s="31">
        <f>VLOOKUP(B7,ADA!A:D,3,)</f>
        <v>0.89258101851851857</v>
      </c>
      <c r="E7" s="5">
        <f>VLOOKUP(B7,ADA!A:E,5,)</f>
        <v>0</v>
      </c>
      <c r="F7" s="24">
        <v>41586</v>
      </c>
      <c r="G7" s="30">
        <v>406</v>
      </c>
      <c r="H7" s="23">
        <v>0.91875000000000007</v>
      </c>
      <c r="I7" s="30">
        <v>406</v>
      </c>
      <c r="J7" s="40"/>
    </row>
    <row r="8" spans="1:10" ht="16" thickBot="1" x14ac:dyDescent="0.25">
      <c r="A8" s="6" t="s">
        <v>11</v>
      </c>
      <c r="B8" s="2">
        <v>407</v>
      </c>
      <c r="C8" s="4">
        <f>VLOOKUP(B8,ADA!A:D,2,)</f>
        <v>41591</v>
      </c>
      <c r="D8" s="31">
        <f>VLOOKUP(B8,ADA!A:D,3,)</f>
        <v>0.84783564814814805</v>
      </c>
      <c r="E8" s="5">
        <f>VLOOKUP(B8,ADA!A:E,5,)</f>
        <v>0</v>
      </c>
      <c r="F8" s="24">
        <v>41591</v>
      </c>
      <c r="G8" s="30">
        <v>407</v>
      </c>
      <c r="H8" s="23">
        <v>0.86736111111111114</v>
      </c>
      <c r="I8" s="30">
        <v>407</v>
      </c>
      <c r="J8" s="41"/>
    </row>
    <row r="9" spans="1:10" ht="16" thickBot="1" x14ac:dyDescent="0.25">
      <c r="A9" s="6" t="s">
        <v>13</v>
      </c>
      <c r="B9" s="2">
        <v>408</v>
      </c>
      <c r="C9" s="4">
        <f>VLOOKUP(B9,ADA!A:D,2,)</f>
        <v>41613</v>
      </c>
      <c r="D9" s="31">
        <f>VLOOKUP(B9,ADA!A:D,3,)</f>
        <v>0.88402777777777775</v>
      </c>
      <c r="E9" s="5">
        <f>VLOOKUP(B9,ADA!A:E,5,)</f>
        <v>0</v>
      </c>
      <c r="F9" s="24">
        <v>41613</v>
      </c>
      <c r="G9" s="30">
        <v>408</v>
      </c>
      <c r="H9" s="23">
        <v>0.9375</v>
      </c>
      <c r="I9" s="30">
        <v>408</v>
      </c>
      <c r="J9" s="41"/>
    </row>
    <row r="10" spans="1:10" ht="16" thickBot="1" x14ac:dyDescent="0.25">
      <c r="A10" s="6" t="s">
        <v>15</v>
      </c>
      <c r="B10" s="2">
        <v>409</v>
      </c>
      <c r="C10" s="4">
        <f>VLOOKUP(B10,ADA!A:D,2,)</f>
        <v>41614</v>
      </c>
      <c r="D10" s="31">
        <f>VLOOKUP(B10,ADA!A:D,3,)</f>
        <v>0.84873842592592597</v>
      </c>
      <c r="E10" s="5">
        <f>VLOOKUP(B10,ADA!A:E,5,)</f>
        <v>0</v>
      </c>
      <c r="F10" s="24">
        <v>41614</v>
      </c>
      <c r="G10" s="30">
        <v>409</v>
      </c>
      <c r="H10" s="23">
        <v>0.86736111111111114</v>
      </c>
      <c r="I10" s="30">
        <v>409</v>
      </c>
      <c r="J10" s="41"/>
    </row>
    <row r="11" spans="1:10" ht="16" thickBot="1" x14ac:dyDescent="0.25">
      <c r="A11" s="6" t="s">
        <v>17</v>
      </c>
      <c r="B11" s="2">
        <v>410</v>
      </c>
      <c r="C11" s="4">
        <f>VLOOKUP(B11,ADA!A:D,2,)</f>
        <v>41619</v>
      </c>
      <c r="D11" s="31">
        <f>VLOOKUP(B11,ADA!A:D,3,)</f>
        <v>0.84893518518518529</v>
      </c>
      <c r="E11" s="5">
        <f>VLOOKUP(B11,ADA!A:E,5,)</f>
        <v>0</v>
      </c>
      <c r="F11" s="24">
        <v>41619</v>
      </c>
      <c r="G11" s="30">
        <v>410</v>
      </c>
      <c r="H11" s="23">
        <v>6.9444444444444441E-3</v>
      </c>
      <c r="I11" s="30">
        <v>410</v>
      </c>
      <c r="J11" s="41"/>
    </row>
    <row r="12" spans="1:10" ht="16" thickBot="1" x14ac:dyDescent="0.25">
      <c r="A12" s="6" t="s">
        <v>19</v>
      </c>
      <c r="B12" s="2">
        <v>411</v>
      </c>
      <c r="C12" s="4">
        <f>VLOOKUP(B12,ADA!A:D,2,)</f>
        <v>41647</v>
      </c>
      <c r="D12" s="31">
        <f>VLOOKUP(B12,ADA!A:D,3,)</f>
        <v>0.88667824074074064</v>
      </c>
      <c r="E12" s="5">
        <f>VLOOKUP(B12,ADA!A:E,5,)</f>
        <v>0</v>
      </c>
      <c r="F12" s="24">
        <v>41647</v>
      </c>
      <c r="G12" s="30">
        <v>411</v>
      </c>
      <c r="H12" s="23">
        <v>0.90416666666666667</v>
      </c>
      <c r="I12" s="30">
        <v>411</v>
      </c>
      <c r="J12" s="41"/>
    </row>
    <row r="13" spans="1:10" ht="16" thickBot="1" x14ac:dyDescent="0.25">
      <c r="A13" s="6" t="s">
        <v>21</v>
      </c>
      <c r="B13" s="2">
        <v>412</v>
      </c>
      <c r="C13" s="4">
        <f>VLOOKUP(B13,ADA!A:D,2,)</f>
        <v>41649</v>
      </c>
      <c r="D13" s="31">
        <f>VLOOKUP(B13,ADA!A:D,3,)</f>
        <v>0.87689814814814815</v>
      </c>
      <c r="E13" s="5">
        <f>VLOOKUP(B13,ADA!A:E,5,)</f>
        <v>0</v>
      </c>
      <c r="F13" s="24">
        <v>41649</v>
      </c>
      <c r="G13" s="30">
        <v>412</v>
      </c>
      <c r="H13" s="23">
        <v>0.88958333333333339</v>
      </c>
      <c r="I13" s="30">
        <v>412</v>
      </c>
      <c r="J13" s="41"/>
    </row>
    <row r="14" spans="1:10" ht="16" thickBot="1" x14ac:dyDescent="0.25">
      <c r="A14" s="6" t="s">
        <v>23</v>
      </c>
      <c r="B14" s="2">
        <v>413</v>
      </c>
      <c r="C14" s="4">
        <f>VLOOKUP(B14,ADA!A:D,2,)</f>
        <v>41656</v>
      </c>
      <c r="D14" s="31">
        <f>VLOOKUP(B14,ADA!A:D,3,)</f>
        <v>0.92108796296296302</v>
      </c>
      <c r="E14" s="5">
        <f>VLOOKUP(B14,ADA!A:E,5,)</f>
        <v>0</v>
      </c>
      <c r="F14" s="24">
        <v>41656</v>
      </c>
      <c r="G14" s="30">
        <v>413</v>
      </c>
      <c r="H14" s="23">
        <v>0.9916666666666667</v>
      </c>
      <c r="I14" s="30">
        <v>413</v>
      </c>
      <c r="J14" s="41"/>
    </row>
    <row r="15" spans="1:10" ht="16" thickBot="1" x14ac:dyDescent="0.25">
      <c r="A15" s="6" t="s">
        <v>25</v>
      </c>
      <c r="B15" s="2">
        <v>414</v>
      </c>
      <c r="C15" s="4">
        <f>VLOOKUP(B15,ADA!A:D,2,)</f>
        <v>41663</v>
      </c>
      <c r="D15" s="31">
        <f>VLOOKUP(B15,ADA!A:D,3,)</f>
        <v>0.92812499999999998</v>
      </c>
      <c r="E15" s="5">
        <f>VLOOKUP(B15,ADA!A:E,5,)</f>
        <v>0</v>
      </c>
      <c r="F15" s="24">
        <v>41662</v>
      </c>
      <c r="G15" s="30">
        <v>414</v>
      </c>
      <c r="H15" s="23">
        <v>5.6944444444444443E-2</v>
      </c>
      <c r="I15" s="30">
        <v>414</v>
      </c>
      <c r="J15" s="41"/>
    </row>
    <row r="16" spans="1:10" ht="16" thickBot="1" x14ac:dyDescent="0.25">
      <c r="A16" s="6" t="s">
        <v>27</v>
      </c>
      <c r="B16" s="2">
        <v>415</v>
      </c>
      <c r="C16" s="4">
        <f>VLOOKUP(B16,ADA!A:D,2,)</f>
        <v>41664</v>
      </c>
      <c r="D16" s="31">
        <f>VLOOKUP(B16,ADA!A:D,3,)</f>
        <v>0.88995370370370364</v>
      </c>
      <c r="E16" s="5">
        <f>VLOOKUP(B16,ADA!A:E,5,)</f>
        <v>0</v>
      </c>
      <c r="F16" s="24">
        <v>41663</v>
      </c>
      <c r="G16" s="30">
        <v>415</v>
      </c>
      <c r="H16" s="23">
        <v>0.9916666666666667</v>
      </c>
      <c r="I16" s="30">
        <v>415</v>
      </c>
      <c r="J16" s="41"/>
    </row>
    <row r="17" spans="1:10" ht="16" thickBot="1" x14ac:dyDescent="0.25">
      <c r="A17" s="6" t="s">
        <v>29</v>
      </c>
      <c r="B17" s="2">
        <v>416</v>
      </c>
      <c r="C17" s="4">
        <f>VLOOKUP(B17,ADA!A:D,2,)</f>
        <v>41672</v>
      </c>
      <c r="D17" s="31">
        <f>VLOOKUP(B17,ADA!A:D,3,)</f>
        <v>0.85192129629629632</v>
      </c>
      <c r="E17" s="5">
        <f>VLOOKUP(B17,ADA!A:E,5,)</f>
        <v>0</v>
      </c>
      <c r="F17" s="24">
        <v>41672</v>
      </c>
      <c r="G17" s="30">
        <v>416</v>
      </c>
      <c r="H17" s="23">
        <v>0.91805555555555562</v>
      </c>
      <c r="I17" s="30">
        <v>416</v>
      </c>
      <c r="J17" s="41"/>
    </row>
    <row r="18" spans="1:10" ht="16" thickBot="1" x14ac:dyDescent="0.25">
      <c r="A18" s="6" t="s">
        <v>31</v>
      </c>
      <c r="B18" s="2">
        <v>417</v>
      </c>
      <c r="C18" s="4">
        <f>VLOOKUP(B18,ADA!A:D,2,)</f>
        <v>41677</v>
      </c>
      <c r="D18" s="31">
        <f>VLOOKUP(B18,ADA!A:D,3,)</f>
        <v>0.81996527777777783</v>
      </c>
      <c r="E18" s="5">
        <f>VLOOKUP(B18,ADA!A:E,5,)</f>
        <v>0</v>
      </c>
      <c r="F18" s="24">
        <v>41677</v>
      </c>
      <c r="G18" s="30">
        <v>417</v>
      </c>
      <c r="H18" s="23">
        <v>0.87847222222222221</v>
      </c>
      <c r="I18" s="30">
        <v>417</v>
      </c>
      <c r="J18" s="41"/>
    </row>
    <row r="19" spans="1:10" ht="16" thickBot="1" x14ac:dyDescent="0.25">
      <c r="A19" s="6" t="s">
        <v>33</v>
      </c>
      <c r="B19" s="2">
        <v>418</v>
      </c>
      <c r="C19" s="4">
        <f>VLOOKUP(B19,ADA!A:D,2,)</f>
        <v>41684</v>
      </c>
      <c r="D19" s="31">
        <f>VLOOKUP(B19,ADA!A:D,3,)</f>
        <v>0.88663194444444438</v>
      </c>
      <c r="E19" s="5">
        <f>VLOOKUP(B19,ADA!A:E,5,)</f>
        <v>0</v>
      </c>
      <c r="F19" s="24">
        <v>41684</v>
      </c>
      <c r="G19" s="30">
        <v>418</v>
      </c>
      <c r="H19" s="23">
        <v>0.92361111111111116</v>
      </c>
      <c r="I19" s="30">
        <v>418</v>
      </c>
      <c r="J19" s="41"/>
    </row>
    <row r="20" spans="1:10" ht="16" thickBot="1" x14ac:dyDescent="0.25">
      <c r="A20" s="8" t="s">
        <v>35</v>
      </c>
      <c r="B20" s="7">
        <v>419</v>
      </c>
      <c r="C20" s="4">
        <f>VLOOKUP(B20,ADA!A:D,2,)</f>
        <v>41689</v>
      </c>
      <c r="D20" s="31">
        <f>VLOOKUP(B20,ADA!A:D,3,)</f>
        <v>0.83187500000000003</v>
      </c>
      <c r="E20" s="5">
        <f>VLOOKUP(B20,ADA!A:E,5,)</f>
        <v>0</v>
      </c>
      <c r="F20" s="24">
        <v>41689</v>
      </c>
      <c r="G20" s="30">
        <v>419</v>
      </c>
      <c r="H20" s="23">
        <v>0.88958333333333339</v>
      </c>
      <c r="I20" s="30">
        <v>419</v>
      </c>
      <c r="J20" s="41"/>
    </row>
    <row r="21" spans="1:10" ht="16" thickBot="1" x14ac:dyDescent="0.25">
      <c r="A21" s="6" t="s">
        <v>36</v>
      </c>
      <c r="B21" s="2">
        <v>420</v>
      </c>
      <c r="C21" s="4">
        <f>VLOOKUP(B21,ADA!A:D,2,)</f>
        <v>41696</v>
      </c>
      <c r="D21" s="31">
        <f>VLOOKUP(B21,ADA!A:D,3,)</f>
        <v>0.83458333333333334</v>
      </c>
      <c r="E21" s="5">
        <f>VLOOKUP(B21,ADA!A:E,5,)</f>
        <v>0</v>
      </c>
      <c r="F21" s="24">
        <v>41696</v>
      </c>
      <c r="G21" s="30">
        <v>420</v>
      </c>
      <c r="H21" s="23">
        <v>0.86041666666666661</v>
      </c>
      <c r="I21" s="30">
        <v>420</v>
      </c>
      <c r="J21" s="41"/>
    </row>
    <row r="22" spans="1:10" ht="16" thickBot="1" x14ac:dyDescent="0.25">
      <c r="A22" s="8" t="s">
        <v>38</v>
      </c>
      <c r="B22" s="7">
        <v>421</v>
      </c>
      <c r="C22" s="4">
        <f>VLOOKUP(B22,ADA!A:D,2,)</f>
        <v>41698</v>
      </c>
      <c r="D22" s="31">
        <f>VLOOKUP(B22,ADA!A:D,3,)</f>
        <v>0.85847222222222219</v>
      </c>
      <c r="E22" s="5">
        <f>VLOOKUP(B22,ADA!A:E,5,)</f>
        <v>0</v>
      </c>
      <c r="F22" s="24">
        <v>41698</v>
      </c>
      <c r="G22" s="30">
        <v>421</v>
      </c>
      <c r="H22" s="23">
        <v>0.98263888888888884</v>
      </c>
      <c r="I22" s="30">
        <v>421</v>
      </c>
      <c r="J22" s="41"/>
    </row>
    <row r="23" spans="1:10" ht="16" thickBot="1" x14ac:dyDescent="0.25">
      <c r="A23" s="6" t="s">
        <v>39</v>
      </c>
      <c r="B23" s="2">
        <v>422</v>
      </c>
      <c r="C23" s="4">
        <f>VLOOKUP(B23,ADA!A:D,2,)</f>
        <v>41705</v>
      </c>
      <c r="D23" s="31">
        <f>VLOOKUP(B23,ADA!A:D,3,)</f>
        <v>0.88064814814814818</v>
      </c>
      <c r="E23" s="5">
        <f>VLOOKUP(B23,ADA!A:E,5,)</f>
        <v>0</v>
      </c>
      <c r="F23" s="24">
        <v>41705</v>
      </c>
      <c r="G23" s="30">
        <v>422</v>
      </c>
      <c r="H23" s="23">
        <v>0.92673611111111109</v>
      </c>
      <c r="I23" s="30">
        <v>422</v>
      </c>
      <c r="J23" s="41"/>
    </row>
    <row r="24" spans="1:10" ht="16" thickBot="1" x14ac:dyDescent="0.25">
      <c r="A24" s="8" t="s">
        <v>41</v>
      </c>
      <c r="B24" s="7">
        <v>423</v>
      </c>
      <c r="C24" s="4">
        <f>VLOOKUP(B24,ADA!A:D,2,)</f>
        <v>41717</v>
      </c>
      <c r="D24" s="31">
        <f>VLOOKUP(B24,ADA!A:D,3,)</f>
        <v>0.84851851851851856</v>
      </c>
      <c r="E24" s="5">
        <f>VLOOKUP(B24,ADA!A:E,5,)</f>
        <v>0</v>
      </c>
      <c r="F24" s="24">
        <v>41721</v>
      </c>
      <c r="G24" s="30">
        <v>423</v>
      </c>
      <c r="H24" s="23">
        <v>0.90486111111111101</v>
      </c>
      <c r="I24" s="30">
        <v>423</v>
      </c>
      <c r="J24" s="41"/>
    </row>
    <row r="25" spans="1:10" ht="16" thickBot="1" x14ac:dyDescent="0.25">
      <c r="A25" s="6" t="s">
        <v>42</v>
      </c>
      <c r="C25" s="2"/>
      <c r="D25" s="2"/>
      <c r="E25" s="2"/>
      <c r="F25" s="2"/>
      <c r="G25" s="2"/>
      <c r="H25" s="2"/>
      <c r="I25" s="2"/>
      <c r="J25" s="2"/>
    </row>
    <row r="26" spans="1:10" ht="16" thickBot="1" x14ac:dyDescent="0.25">
      <c r="A26" s="6" t="s">
        <v>43</v>
      </c>
      <c r="B26" s="2">
        <v>424</v>
      </c>
      <c r="C26" s="4">
        <f>VLOOKUP(B26,ADA!A:D,2,)</f>
        <v>41734</v>
      </c>
      <c r="D26" s="31">
        <f>VLOOKUP(B26,ADA!A:D,3,)</f>
        <v>0.85707175925925927</v>
      </c>
      <c r="E26" s="5" t="str">
        <f>VLOOKUP(B26,ADA!A:E,5,)</f>
        <v xml:space="preserve">This PSG was Redone because the first attempt failed. Corresponding Acti data is during the second week of participation. They were in the control condition, so no sleep extension instructions were provided. </v>
      </c>
      <c r="F26" s="24">
        <v>41726</v>
      </c>
      <c r="G26" s="30">
        <v>424</v>
      </c>
      <c r="H26" s="23">
        <v>0.98333333333333339</v>
      </c>
      <c r="I26" s="30">
        <v>424</v>
      </c>
      <c r="J26" s="41"/>
    </row>
    <row r="27" spans="1:10" ht="16" thickBot="1" x14ac:dyDescent="0.25">
      <c r="A27" s="6" t="s">
        <v>44</v>
      </c>
      <c r="B27" s="2">
        <v>425</v>
      </c>
      <c r="C27" s="4">
        <f>VLOOKUP(B27,ADA!A:D,2,)</f>
        <v>41733</v>
      </c>
      <c r="D27" s="31">
        <f>VLOOKUP(B27,ADA!A:D,3,)</f>
        <v>0.88692129629629635</v>
      </c>
      <c r="E27" s="5">
        <f>VLOOKUP(B27,ADA!A:E,5,)</f>
        <v>0</v>
      </c>
      <c r="F27" s="24">
        <v>41003</v>
      </c>
      <c r="G27" s="30">
        <v>425</v>
      </c>
      <c r="H27" s="23">
        <v>0.92499999999999993</v>
      </c>
      <c r="I27" s="30">
        <v>425</v>
      </c>
      <c r="J27" s="41"/>
    </row>
    <row r="28" spans="1:10" ht="16" thickBot="1" x14ac:dyDescent="0.25">
      <c r="A28" s="6" t="s">
        <v>46</v>
      </c>
      <c r="B28" s="2">
        <v>426</v>
      </c>
      <c r="C28" s="4">
        <f>VLOOKUP(B28,ADA!A:D,2,)</f>
        <v>41731</v>
      </c>
      <c r="D28" s="31">
        <f>VLOOKUP(B28,ADA!A:D,3,)</f>
        <v>0.84090277777777789</v>
      </c>
      <c r="E28" s="5">
        <f>VLOOKUP(B28,ADA!A:E,5,)</f>
        <v>0</v>
      </c>
      <c r="F28" s="24">
        <v>41731</v>
      </c>
      <c r="G28" s="30">
        <v>426</v>
      </c>
      <c r="H28" s="23">
        <v>0.86805555555555547</v>
      </c>
      <c r="I28" s="30">
        <v>426</v>
      </c>
      <c r="J28" s="41"/>
    </row>
    <row r="29" spans="1:10" ht="16" thickBot="1" x14ac:dyDescent="0.25">
      <c r="A29" s="6" t="s">
        <v>48</v>
      </c>
      <c r="B29" s="2">
        <v>427</v>
      </c>
      <c r="C29" s="4">
        <f>VLOOKUP(B29,ADA!A:D,2,)</f>
        <v>41748</v>
      </c>
      <c r="D29" s="31">
        <f>VLOOKUP(B29,ADA!A:D,3,)</f>
        <v>0.897974537037037</v>
      </c>
      <c r="E29" s="5">
        <f>VLOOKUP(B29,ADA!A:E,5,)</f>
        <v>0</v>
      </c>
      <c r="F29" s="24">
        <v>41748</v>
      </c>
      <c r="G29" s="30">
        <v>427</v>
      </c>
      <c r="H29" s="23">
        <v>0.5180555555555556</v>
      </c>
      <c r="I29" s="30">
        <v>427</v>
      </c>
      <c r="J29" s="41"/>
    </row>
    <row r="30" spans="1:10" ht="16" thickBot="1" x14ac:dyDescent="0.25">
      <c r="A30" s="6" t="s">
        <v>50</v>
      </c>
      <c r="B30" s="2">
        <v>428</v>
      </c>
      <c r="C30" s="4">
        <f>VLOOKUP(B30,ADA!A:D,2,)</f>
        <v>41754</v>
      </c>
      <c r="D30" s="31">
        <f>VLOOKUP(B30,ADA!A:D,3,)</f>
        <v>0.8627893518518519</v>
      </c>
      <c r="E30" s="5">
        <f>VLOOKUP(B30,ADA!A:E,5,)</f>
        <v>0</v>
      </c>
      <c r="F30" s="24">
        <v>41754</v>
      </c>
      <c r="G30" s="30">
        <v>428</v>
      </c>
      <c r="H30" s="23">
        <v>0.93125000000000002</v>
      </c>
      <c r="I30" s="30">
        <v>428</v>
      </c>
      <c r="J30" s="41"/>
    </row>
    <row r="31" spans="1:10" ht="16" thickBot="1" x14ac:dyDescent="0.25">
      <c r="A31" s="6" t="s">
        <v>52</v>
      </c>
      <c r="B31" s="2">
        <v>429</v>
      </c>
      <c r="C31" s="4">
        <f>VLOOKUP(B31,ADA!A:D,2,)</f>
        <v>41752</v>
      </c>
      <c r="D31" s="31">
        <f>VLOOKUP(B31,ADA!A:D,3,)</f>
        <v>0.91877314814814814</v>
      </c>
      <c r="E31" s="5">
        <f>VLOOKUP(B31,ADA!A:E,5,)</f>
        <v>0</v>
      </c>
      <c r="F31" s="24">
        <v>41752</v>
      </c>
      <c r="G31" s="30">
        <v>429</v>
      </c>
      <c r="H31" s="23">
        <v>0.96875</v>
      </c>
      <c r="I31" s="30">
        <v>429</v>
      </c>
      <c r="J31" s="41"/>
    </row>
    <row r="32" spans="1:10" ht="16" thickBot="1" x14ac:dyDescent="0.25">
      <c r="A32" s="6" t="s">
        <v>54</v>
      </c>
      <c r="B32" s="2">
        <v>430</v>
      </c>
      <c r="C32" s="4">
        <f>VLOOKUP(B32,ADA!A:D,2,)</f>
        <v>41759</v>
      </c>
      <c r="D32" s="31">
        <f>VLOOKUP(B32,ADA!A:D,3,)</f>
        <v>0.81859953703703703</v>
      </c>
      <c r="E32" s="5">
        <f>VLOOKUP(B32,ADA!A:E,5,)</f>
        <v>0</v>
      </c>
      <c r="F32" s="24">
        <v>41759</v>
      </c>
      <c r="G32" s="30">
        <v>430</v>
      </c>
      <c r="H32" s="23">
        <v>0.87152777777777779</v>
      </c>
      <c r="I32" s="30">
        <v>430</v>
      </c>
      <c r="J32" s="41"/>
    </row>
    <row r="33" spans="1:10" ht="16" thickBot="1" x14ac:dyDescent="0.25">
      <c r="A33" s="6" t="s">
        <v>56</v>
      </c>
      <c r="B33" s="2">
        <v>431</v>
      </c>
      <c r="C33" s="4">
        <f>VLOOKUP(B33,ADA!A:D,2,)</f>
        <v>41769</v>
      </c>
      <c r="D33" s="31">
        <f>VLOOKUP(B33,ADA!A:D,3,)</f>
        <v>0.92756944444444445</v>
      </c>
      <c r="E33" s="5">
        <f>VLOOKUP(B33,ADA!A:E,5,)</f>
        <v>0</v>
      </c>
      <c r="F33" s="24">
        <v>41769</v>
      </c>
      <c r="G33" s="30">
        <v>431</v>
      </c>
      <c r="H33" s="23">
        <v>0.95972222222222225</v>
      </c>
      <c r="I33" s="30">
        <v>431</v>
      </c>
      <c r="J33" s="41"/>
    </row>
    <row r="34" spans="1:10" ht="16" thickBot="1" x14ac:dyDescent="0.25">
      <c r="A34" s="6" t="s">
        <v>58</v>
      </c>
      <c r="B34" s="2">
        <v>432</v>
      </c>
      <c r="C34" s="4">
        <f>VLOOKUP(B34,ADA!A:D,2,)</f>
        <v>41766</v>
      </c>
      <c r="D34" s="31">
        <f>VLOOKUP(B34,ADA!A:D,3,)</f>
        <v>0.85089120370370364</v>
      </c>
      <c r="E34" s="5">
        <f>VLOOKUP(B34,ADA!A:E,5,)</f>
        <v>0</v>
      </c>
      <c r="F34" s="24">
        <v>41766</v>
      </c>
      <c r="G34" s="30">
        <v>432</v>
      </c>
      <c r="H34" s="23">
        <v>0.93194444444444446</v>
      </c>
      <c r="I34" s="30">
        <v>432</v>
      </c>
      <c r="J34" s="41"/>
    </row>
    <row r="35" spans="1:10" ht="16" thickBot="1" x14ac:dyDescent="0.25">
      <c r="A35" s="6" t="s">
        <v>61</v>
      </c>
      <c r="B35" s="2">
        <v>433</v>
      </c>
      <c r="C35" s="4">
        <f>VLOOKUP(B35,ADA!A:D,2,)</f>
        <v>41773</v>
      </c>
      <c r="D35" s="31">
        <f>VLOOKUP(B35,ADA!A:D,3,)</f>
        <v>0.89048611111111109</v>
      </c>
      <c r="E35" s="5" t="str">
        <f>VLOOKUP(B35,ADA!A:E,5,)</f>
        <v>Not a full 4 hours of PSG</v>
      </c>
      <c r="G35" s="30">
        <v>433</v>
      </c>
      <c r="I35" s="30">
        <v>433</v>
      </c>
      <c r="J35" s="42" t="s">
        <v>207</v>
      </c>
    </row>
    <row r="36" spans="1:10" ht="16" thickBot="1" x14ac:dyDescent="0.25">
      <c r="A36" s="10" t="s">
        <v>208</v>
      </c>
      <c r="B36" s="11">
        <v>434</v>
      </c>
      <c r="C36" s="4">
        <f>VLOOKUP(B36,ADA!A:D,2,)</f>
        <v>41850</v>
      </c>
      <c r="D36" s="31">
        <f>VLOOKUP(B36,ADA!A:D,3,)</f>
        <v>0.87238425925925922</v>
      </c>
      <c r="E36" s="5">
        <f>VLOOKUP(B36,ADA!A:E,5,)</f>
        <v>0</v>
      </c>
      <c r="F36" s="24">
        <v>41850</v>
      </c>
      <c r="G36" s="30">
        <v>434</v>
      </c>
      <c r="H36" s="23">
        <v>0.9375</v>
      </c>
      <c r="I36" s="30">
        <v>434</v>
      </c>
      <c r="J36" s="41" t="s">
        <v>233</v>
      </c>
    </row>
    <row r="37" spans="1:10" ht="16" thickBot="1" x14ac:dyDescent="0.25">
      <c r="A37" s="6" t="s">
        <v>64</v>
      </c>
      <c r="B37" s="2">
        <v>435</v>
      </c>
      <c r="C37" s="4">
        <f>VLOOKUP(B37,ADA!A:D,2,)</f>
        <v>41852</v>
      </c>
      <c r="D37" s="31">
        <f>VLOOKUP(B37,ADA!A:D,3,)</f>
        <v>0.92215277777777782</v>
      </c>
      <c r="E37" s="5">
        <f>VLOOKUP(B37,ADA!A:E,5,)</f>
        <v>0</v>
      </c>
      <c r="F37" s="24">
        <v>41852</v>
      </c>
      <c r="G37" s="30">
        <v>435</v>
      </c>
      <c r="H37" s="23">
        <v>1.0416666666666666E-2</v>
      </c>
      <c r="I37" s="30">
        <v>435</v>
      </c>
      <c r="J37" s="41"/>
    </row>
    <row r="38" spans="1:10" ht="16" thickBot="1" x14ac:dyDescent="0.25">
      <c r="A38" s="6" t="s">
        <v>66</v>
      </c>
      <c r="B38" s="2">
        <v>436</v>
      </c>
      <c r="C38" s="4">
        <f>VLOOKUP(B38,ADA!A:D,2,)</f>
        <v>41860</v>
      </c>
      <c r="D38" s="31">
        <f>VLOOKUP(B38,ADA!A:D,3,)</f>
        <v>0.9119328703703703</v>
      </c>
      <c r="E38" s="5">
        <f>VLOOKUP(B38,ADA!A:E,5,)</f>
        <v>0</v>
      </c>
      <c r="F38" s="24">
        <v>41860</v>
      </c>
      <c r="G38" s="30">
        <v>436</v>
      </c>
      <c r="H38" s="23">
        <v>0.95833333333333337</v>
      </c>
      <c r="I38" s="30">
        <v>436</v>
      </c>
      <c r="J38" s="41"/>
    </row>
    <row r="39" spans="1:10" ht="16" thickBot="1" x14ac:dyDescent="0.25">
      <c r="A39" s="6" t="s">
        <v>68</v>
      </c>
      <c r="B39" s="2">
        <v>437</v>
      </c>
      <c r="C39" s="4">
        <f>VLOOKUP(B39,ADA!A:D,2,)</f>
        <v>41866</v>
      </c>
      <c r="D39" s="31">
        <f>VLOOKUP(B39,ADA!A:D,3,)</f>
        <v>0.87834490740740734</v>
      </c>
      <c r="E39" s="5">
        <f>VLOOKUP(B39,ADA!A:E,5,)</f>
        <v>0</v>
      </c>
      <c r="F39" s="24">
        <v>41866</v>
      </c>
      <c r="G39" s="30">
        <v>437</v>
      </c>
      <c r="H39" s="23">
        <v>0.93472222222222223</v>
      </c>
      <c r="I39" s="30">
        <v>437</v>
      </c>
      <c r="J39" s="41"/>
    </row>
    <row r="40" spans="1:10" ht="16" thickBot="1" x14ac:dyDescent="0.25">
      <c r="A40" s="6" t="s">
        <v>70</v>
      </c>
      <c r="B40" s="2">
        <v>438</v>
      </c>
      <c r="C40" s="4">
        <f>VLOOKUP(B40,ADA!A:D,2,)</f>
        <v>41864</v>
      </c>
      <c r="D40" s="31">
        <f>VLOOKUP(B40,ADA!A:D,3,)</f>
        <v>0.85483796296296299</v>
      </c>
      <c r="E40" s="5">
        <f>VLOOKUP(B40,ADA!A:E,5,)</f>
        <v>0</v>
      </c>
      <c r="F40" s="24">
        <v>41864</v>
      </c>
      <c r="G40" s="30">
        <v>438</v>
      </c>
      <c r="H40" s="23">
        <v>0.8881944444444444</v>
      </c>
      <c r="I40" s="30">
        <v>438</v>
      </c>
      <c r="J40" s="41"/>
    </row>
    <row r="41" spans="1:10" ht="16" thickBot="1" x14ac:dyDescent="0.25">
      <c r="A41" s="6" t="s">
        <v>72</v>
      </c>
      <c r="B41" s="2">
        <v>439</v>
      </c>
      <c r="C41" s="4">
        <f>VLOOKUP(B41,ADA!A:D,2,)</f>
        <v>41871</v>
      </c>
      <c r="D41" s="31">
        <f>VLOOKUP(B41,ADA!A:D,3,)</f>
        <v>0.86042824074074076</v>
      </c>
      <c r="E41" s="5">
        <f>VLOOKUP(B41,ADA!A:E,5,)</f>
        <v>0</v>
      </c>
      <c r="F41" s="24">
        <v>41871</v>
      </c>
      <c r="G41" s="30">
        <v>439</v>
      </c>
      <c r="H41" s="23">
        <v>0.89861111111111114</v>
      </c>
      <c r="I41" s="30">
        <v>439</v>
      </c>
      <c r="J41" s="41"/>
    </row>
    <row r="42" spans="1:10" ht="16" thickBot="1" x14ac:dyDescent="0.25">
      <c r="A42" s="6" t="s">
        <v>74</v>
      </c>
      <c r="B42" s="2">
        <v>440</v>
      </c>
      <c r="C42" s="4">
        <f>VLOOKUP(B42,ADA!A:D,2,)</f>
        <v>41873</v>
      </c>
      <c r="D42" s="31">
        <f>VLOOKUP(B42,ADA!A:D,3,)</f>
        <v>0.87692129629629623</v>
      </c>
      <c r="E42" s="5">
        <f>VLOOKUP(B42,ADA!A:E,5,)</f>
        <v>0</v>
      </c>
      <c r="F42" s="24">
        <v>41873</v>
      </c>
      <c r="G42" s="30">
        <v>440</v>
      </c>
      <c r="H42" s="23">
        <v>0.92083333333333339</v>
      </c>
      <c r="I42" s="30">
        <v>440</v>
      </c>
      <c r="J42" s="41"/>
    </row>
    <row r="43" spans="1:10" ht="16" thickBot="1" x14ac:dyDescent="0.25">
      <c r="A43" s="6" t="s">
        <v>76</v>
      </c>
      <c r="B43" s="2">
        <v>441</v>
      </c>
      <c r="C43" s="4">
        <f>VLOOKUP(B43,ADA!A:D,2,)</f>
        <v>41878</v>
      </c>
      <c r="D43" s="31">
        <f>VLOOKUP(B43,ADA!A:D,3,)</f>
        <v>0.86011574074074071</v>
      </c>
      <c r="E43" s="5">
        <f>VLOOKUP(B43,ADA!A:E,5,)</f>
        <v>0</v>
      </c>
      <c r="F43" s="24">
        <v>41878</v>
      </c>
      <c r="G43" s="30">
        <v>441</v>
      </c>
      <c r="H43" s="23">
        <v>0.93125000000000002</v>
      </c>
      <c r="I43" s="30">
        <v>441</v>
      </c>
      <c r="J43" s="41"/>
    </row>
    <row r="44" spans="1:10" ht="16" thickBot="1" x14ac:dyDescent="0.25">
      <c r="A44" s="6" t="s">
        <v>78</v>
      </c>
      <c r="B44" s="2">
        <v>442</v>
      </c>
      <c r="C44" s="4">
        <f>VLOOKUP(B44,ADA!A:D,2,)</f>
        <v>41887</v>
      </c>
      <c r="D44" s="31">
        <f>VLOOKUP(B44,ADA!A:D,3,)</f>
        <v>0.92292824074074076</v>
      </c>
      <c r="E44" s="5">
        <f>VLOOKUP(B44,ADA!A:E,5,)</f>
        <v>0</v>
      </c>
      <c r="F44" s="24">
        <v>41887</v>
      </c>
      <c r="G44" s="30">
        <v>442</v>
      </c>
      <c r="H44" s="23">
        <v>0.93333333333333324</v>
      </c>
      <c r="I44" s="30">
        <v>442</v>
      </c>
      <c r="J44" s="41"/>
    </row>
    <row r="45" spans="1:10" ht="31" thickBot="1" x14ac:dyDescent="0.25">
      <c r="A45" s="6" t="s">
        <v>80</v>
      </c>
      <c r="B45" s="2">
        <v>443</v>
      </c>
      <c r="C45" s="4">
        <f>VLOOKUP(B45,ADA!A:D,2,)</f>
        <v>41885</v>
      </c>
      <c r="D45" s="31">
        <f>VLOOKUP(B45,ADA!A:D,3,)</f>
        <v>0.87913194444444442</v>
      </c>
      <c r="E45" s="5" t="str">
        <f>VLOOKUP(B45,ADA!A:E,5,)</f>
        <v>Onset of sleep (according to acti) but light appear to be on for entire night</v>
      </c>
      <c r="F45" s="24">
        <v>41885</v>
      </c>
      <c r="G45" s="30">
        <v>443</v>
      </c>
      <c r="H45" s="23">
        <v>2.7777777777777776E-2</v>
      </c>
      <c r="I45" s="30">
        <v>443</v>
      </c>
      <c r="J45" s="41" t="s">
        <v>209</v>
      </c>
    </row>
    <row r="46" spans="1:10" ht="16" thickBot="1" x14ac:dyDescent="0.25">
      <c r="A46" s="6" t="s">
        <v>82</v>
      </c>
      <c r="B46" s="2">
        <v>444</v>
      </c>
      <c r="C46" s="4">
        <f>VLOOKUP(B46,ADA!A:D,2,)</f>
        <v>41892</v>
      </c>
      <c r="D46" s="31">
        <f>VLOOKUP(B46,ADA!A:D,3,)</f>
        <v>0.9294675925925926</v>
      </c>
      <c r="E46" s="5">
        <f>VLOOKUP(B46,ADA!A:E,5,)</f>
        <v>0</v>
      </c>
      <c r="F46" s="24">
        <v>41892</v>
      </c>
      <c r="G46" s="30">
        <v>444</v>
      </c>
      <c r="H46" s="23">
        <v>0.97986111111111107</v>
      </c>
      <c r="I46" s="30">
        <v>444</v>
      </c>
      <c r="J46" s="41"/>
    </row>
    <row r="47" spans="1:10" ht="16" thickBot="1" x14ac:dyDescent="0.25">
      <c r="A47" s="6" t="s">
        <v>84</v>
      </c>
      <c r="B47" s="2">
        <v>445</v>
      </c>
      <c r="C47" s="4">
        <f>VLOOKUP(B47,ADA!A:D,2,)</f>
        <v>41894</v>
      </c>
      <c r="D47" s="31">
        <f>VLOOKUP(B47,ADA!A:D,3,)</f>
        <v>0.93859953703703702</v>
      </c>
      <c r="E47" s="5">
        <f>VLOOKUP(B47,ADA!A:E,5,)</f>
        <v>0</v>
      </c>
      <c r="F47" s="24">
        <v>41894</v>
      </c>
      <c r="G47" s="30">
        <v>445</v>
      </c>
      <c r="H47" s="23">
        <v>0.97430555555555554</v>
      </c>
      <c r="I47" s="30">
        <v>445</v>
      </c>
      <c r="J47" s="41"/>
    </row>
    <row r="48" spans="1:10" ht="16" thickBot="1" x14ac:dyDescent="0.25">
      <c r="A48" s="6" t="s">
        <v>86</v>
      </c>
      <c r="B48" s="2">
        <v>446</v>
      </c>
      <c r="C48" s="4">
        <f>VLOOKUP(B48,ADA!A:D,2,)</f>
        <v>41902</v>
      </c>
      <c r="D48" s="31">
        <f>VLOOKUP(B48,ADA!A:D,3,)</f>
        <v>0.89583333333333337</v>
      </c>
      <c r="E48" s="5">
        <f>VLOOKUP(B48,ADA!A:E,5,)</f>
        <v>0</v>
      </c>
      <c r="F48" s="24">
        <v>41902</v>
      </c>
      <c r="G48" s="30">
        <v>446</v>
      </c>
      <c r="H48" s="23">
        <v>0.91041666666666676</v>
      </c>
      <c r="I48" s="30">
        <v>446</v>
      </c>
      <c r="J48" s="41"/>
    </row>
    <row r="49" spans="1:10" ht="16" thickBot="1" x14ac:dyDescent="0.25">
      <c r="A49" s="6" t="s">
        <v>88</v>
      </c>
      <c r="B49" s="2">
        <v>447</v>
      </c>
      <c r="C49" s="4">
        <f>VLOOKUP(B49,ADA!A:D,2,)</f>
        <v>41901</v>
      </c>
      <c r="D49" s="31">
        <f>VLOOKUP(B49,ADA!A:D,3,)</f>
        <v>0.84171296296296294</v>
      </c>
      <c r="E49" s="5">
        <f>VLOOKUP(B49,ADA!A:E,5,)</f>
        <v>0</v>
      </c>
      <c r="F49" s="24">
        <v>41901</v>
      </c>
      <c r="G49" s="30">
        <v>447</v>
      </c>
      <c r="H49" s="23">
        <v>0.88124999999999998</v>
      </c>
      <c r="I49" s="30">
        <v>447</v>
      </c>
      <c r="J49" s="41"/>
    </row>
    <row r="50" spans="1:10" ht="16" thickBot="1" x14ac:dyDescent="0.25">
      <c r="A50" s="6" t="s">
        <v>90</v>
      </c>
      <c r="B50" s="2">
        <v>448</v>
      </c>
      <c r="C50" s="4">
        <f>VLOOKUP(B50,ADA!A:D,2,)</f>
        <v>41907</v>
      </c>
      <c r="D50" s="31">
        <f>VLOOKUP(B50,ADA!A:D,3,)</f>
        <v>0.90657407407407409</v>
      </c>
      <c r="E50" s="5">
        <f>VLOOKUP(B50,ADA!A:E,5,)</f>
        <v>0</v>
      </c>
      <c r="F50" s="24">
        <v>41907</v>
      </c>
      <c r="G50" s="30">
        <v>448</v>
      </c>
      <c r="H50" s="23">
        <v>0.99097222222222225</v>
      </c>
      <c r="I50" s="30">
        <v>448</v>
      </c>
      <c r="J50" s="41"/>
    </row>
    <row r="51" spans="1:10" ht="31" thickBot="1" x14ac:dyDescent="0.25">
      <c r="A51" s="6" t="s">
        <v>92</v>
      </c>
      <c r="B51" s="2">
        <v>449</v>
      </c>
      <c r="C51" s="4">
        <f>VLOOKUP(B51,ADA!A:D,2,)</f>
        <v>41906</v>
      </c>
      <c r="D51" s="31">
        <f>VLOOKUP(B51,ADA!A:D,3,)</f>
        <v>0.9375</v>
      </c>
      <c r="E51" s="5">
        <f>VLOOKUP(B51,ADA!A:E,5,)</f>
        <v>0</v>
      </c>
      <c r="F51" s="24">
        <v>41906</v>
      </c>
      <c r="G51" s="30">
        <v>449</v>
      </c>
      <c r="H51" s="23">
        <v>0.92083333333333339</v>
      </c>
      <c r="I51" s="30">
        <v>449</v>
      </c>
      <c r="J51" s="43" t="s">
        <v>210</v>
      </c>
    </row>
    <row r="52" spans="1:10" ht="16" thickBot="1" x14ac:dyDescent="0.25">
      <c r="A52" s="13" t="s">
        <v>211</v>
      </c>
      <c r="B52" s="12">
        <v>450</v>
      </c>
      <c r="C52" s="4">
        <f>VLOOKUP(B52,ADA!A:D,2,)</f>
        <v>41914</v>
      </c>
      <c r="D52" s="31">
        <f>VLOOKUP(B52,ADA!A:D,3,)</f>
        <v>0.89729166666666671</v>
      </c>
      <c r="E52" s="5" t="str">
        <f>VLOOKUP(B52,ADA!A:E,5,)</f>
        <v>no acti; based on self report</v>
      </c>
      <c r="F52" s="24">
        <v>41914</v>
      </c>
      <c r="G52" s="30">
        <v>450</v>
      </c>
      <c r="H52" s="23">
        <v>0.9375</v>
      </c>
      <c r="I52" s="30">
        <v>450</v>
      </c>
      <c r="J52" s="41" t="s">
        <v>212</v>
      </c>
    </row>
    <row r="53" spans="1:10" ht="16" thickBot="1" x14ac:dyDescent="0.25">
      <c r="A53" s="6" t="s">
        <v>95</v>
      </c>
      <c r="B53" s="2">
        <v>451</v>
      </c>
      <c r="C53" s="4">
        <f>VLOOKUP(B53,ADA!A:D,2,)</f>
        <v>41923</v>
      </c>
      <c r="D53" s="31">
        <f>VLOOKUP(B53,ADA!A:D,3,)</f>
        <v>0.88824074074074078</v>
      </c>
      <c r="E53" s="5">
        <f>VLOOKUP(B53,ADA!A:E,5,)</f>
        <v>0</v>
      </c>
      <c r="F53" s="24">
        <v>41923</v>
      </c>
      <c r="G53" s="30">
        <v>451</v>
      </c>
      <c r="H53" s="23">
        <v>0.90625</v>
      </c>
      <c r="I53" s="30">
        <v>451</v>
      </c>
      <c r="J53" s="41"/>
    </row>
    <row r="54" spans="1:10" ht="16" thickBot="1" x14ac:dyDescent="0.25">
      <c r="A54" s="6" t="s">
        <v>97</v>
      </c>
      <c r="B54" s="2">
        <v>452</v>
      </c>
      <c r="C54" s="4">
        <f>VLOOKUP(B54,ADA!A:D,2,)</f>
        <v>41927</v>
      </c>
      <c r="D54" s="31">
        <f>VLOOKUP(B54,ADA!A:D,3,)</f>
        <v>0.89197916666666666</v>
      </c>
      <c r="E54" s="5">
        <f>VLOOKUP(B54,ADA!A:E,5,)</f>
        <v>0</v>
      </c>
      <c r="F54" s="24">
        <v>41927</v>
      </c>
      <c r="G54" s="30">
        <v>452</v>
      </c>
      <c r="H54" s="23">
        <v>0.90416666666666667</v>
      </c>
      <c r="I54" s="30">
        <v>452</v>
      </c>
      <c r="J54" s="41"/>
    </row>
    <row r="55" spans="1:10" ht="16" thickBot="1" x14ac:dyDescent="0.25">
      <c r="A55" s="6" t="s">
        <v>99</v>
      </c>
      <c r="B55" s="2">
        <v>453</v>
      </c>
      <c r="C55" s="4">
        <f>VLOOKUP(B55,ADA!A:D,2,)</f>
        <v>41928</v>
      </c>
      <c r="D55" s="31" t="str">
        <f>VLOOKUP(B55,ADA!A:D,3,)</f>
        <v>PSG FAIL</v>
      </c>
      <c r="E55" s="5" t="str">
        <f>VLOOKUP(B55,ADA!A:E,5,)</f>
        <v>PSG FAIL</v>
      </c>
      <c r="F55" s="24">
        <v>41928</v>
      </c>
      <c r="G55" s="30">
        <v>453</v>
      </c>
      <c r="H55" s="23">
        <v>0.84444444444444444</v>
      </c>
      <c r="I55" s="30">
        <v>453</v>
      </c>
      <c r="J55" s="41"/>
    </row>
    <row r="56" spans="1:10" ht="16" thickBot="1" x14ac:dyDescent="0.25">
      <c r="A56" s="6" t="s">
        <v>101</v>
      </c>
      <c r="B56" s="2">
        <v>454</v>
      </c>
      <c r="C56" s="4">
        <f>VLOOKUP(B56,ADA!A:D,2,)</f>
        <v>41934</v>
      </c>
      <c r="D56" s="31">
        <f>VLOOKUP(B56,ADA!A:D,3,)</f>
        <v>0.89582175925925922</v>
      </c>
      <c r="E56" s="5">
        <f>VLOOKUP(B56,ADA!A:E,5,)</f>
        <v>0</v>
      </c>
      <c r="F56" s="24">
        <v>41934</v>
      </c>
      <c r="G56" s="30">
        <v>454</v>
      </c>
      <c r="H56" s="23">
        <v>0.90902777777777777</v>
      </c>
      <c r="I56" s="30">
        <v>454</v>
      </c>
      <c r="J56" s="41"/>
    </row>
    <row r="57" spans="1:10" ht="16" thickBot="1" x14ac:dyDescent="0.25">
      <c r="A57" s="6" t="s">
        <v>103</v>
      </c>
      <c r="B57" s="2">
        <v>455</v>
      </c>
      <c r="C57" s="4">
        <f>VLOOKUP(B57,ADA!A:D,2,)</f>
        <v>41936</v>
      </c>
      <c r="D57" s="31">
        <f>VLOOKUP(B57,ADA!A:D,3,)</f>
        <v>0.90762731481481485</v>
      </c>
      <c r="E57" s="5">
        <f>VLOOKUP(B57,ADA!A:E,5,)</f>
        <v>0</v>
      </c>
      <c r="F57" s="24">
        <v>41936</v>
      </c>
      <c r="G57" s="30">
        <v>455</v>
      </c>
      <c r="H57" s="23">
        <v>0.92638888888888893</v>
      </c>
      <c r="I57" s="30">
        <v>455</v>
      </c>
      <c r="J57" s="41"/>
    </row>
    <row r="58" spans="1:10" ht="16" thickBot="1" x14ac:dyDescent="0.25">
      <c r="A58" s="6" t="s">
        <v>105</v>
      </c>
      <c r="B58" s="2">
        <v>456</v>
      </c>
      <c r="C58" s="4">
        <f>VLOOKUP(B58,ADA!A:D,2,)</f>
        <v>41941</v>
      </c>
      <c r="D58" s="31">
        <f>VLOOKUP(B58,ADA!A:D,3,)</f>
        <v>0.89149305555555547</v>
      </c>
      <c r="E58" s="5">
        <f>VLOOKUP(B58,ADA!A:E,5,)</f>
        <v>0</v>
      </c>
      <c r="F58" s="24">
        <v>41941</v>
      </c>
      <c r="G58" s="30">
        <v>456</v>
      </c>
      <c r="H58" s="23">
        <v>0.91805555555555562</v>
      </c>
      <c r="I58" s="30">
        <v>456</v>
      </c>
      <c r="J58" s="41"/>
    </row>
    <row r="59" spans="1:10" ht="16" thickBot="1" x14ac:dyDescent="0.25">
      <c r="A59" s="6" t="s">
        <v>107</v>
      </c>
      <c r="B59" s="2">
        <v>457</v>
      </c>
      <c r="C59" s="4">
        <f>VLOOKUP(B59,ADA!A:D,2,)</f>
        <v>41950</v>
      </c>
      <c r="D59" s="31">
        <f>VLOOKUP(B59,ADA!A:D,3,)</f>
        <v>0.84442129629629636</v>
      </c>
      <c r="E59" s="5">
        <f>VLOOKUP(B59,ADA!A:E,5,)</f>
        <v>0</v>
      </c>
      <c r="F59" s="24">
        <v>41950</v>
      </c>
      <c r="G59" s="30">
        <v>457</v>
      </c>
      <c r="H59" s="23">
        <v>0.89583333333333337</v>
      </c>
      <c r="I59" s="30">
        <v>457</v>
      </c>
      <c r="J59" s="41"/>
    </row>
    <row r="60" spans="1:10" ht="16" thickBot="1" x14ac:dyDescent="0.25">
      <c r="A60" s="8" t="s">
        <v>109</v>
      </c>
      <c r="B60" s="7">
        <v>458</v>
      </c>
      <c r="C60" s="4">
        <f>VLOOKUP(B60,ADA!A:D,2,)</f>
        <v>41958</v>
      </c>
      <c r="D60" s="31">
        <f>VLOOKUP(B60,ADA!A:D,3,)</f>
        <v>0.875</v>
      </c>
      <c r="E60" s="5">
        <f>VLOOKUP(B60,ADA!A:E,5,)</f>
        <v>0</v>
      </c>
      <c r="F60" s="24">
        <v>41958</v>
      </c>
      <c r="G60" s="30">
        <v>458</v>
      </c>
      <c r="H60" s="23">
        <v>0.90138888888888891</v>
      </c>
      <c r="I60" s="30">
        <v>458</v>
      </c>
      <c r="J60" s="41"/>
    </row>
    <row r="61" spans="1:10" ht="16" thickBot="1" x14ac:dyDescent="0.25">
      <c r="A61" s="6" t="s">
        <v>110</v>
      </c>
      <c r="B61" s="2">
        <v>459</v>
      </c>
      <c r="C61" s="4">
        <f>VLOOKUP(B61,ADA!A:D,2,)</f>
        <v>41983</v>
      </c>
      <c r="D61" s="31">
        <f>VLOOKUP(B61,ADA!A:D,3,)</f>
        <v>0.875</v>
      </c>
      <c r="E61" s="5">
        <f>VLOOKUP(B61,ADA!A:E,5,)</f>
        <v>0</v>
      </c>
      <c r="F61" s="24">
        <v>41953</v>
      </c>
      <c r="G61" s="30">
        <v>459</v>
      </c>
      <c r="H61" s="23">
        <v>0.90069444444444446</v>
      </c>
      <c r="I61" s="30">
        <v>459</v>
      </c>
      <c r="J61" s="41"/>
    </row>
    <row r="62" spans="1:10" ht="16" thickBot="1" x14ac:dyDescent="0.25">
      <c r="A62" s="6" t="s">
        <v>112</v>
      </c>
      <c r="B62" s="2">
        <v>460</v>
      </c>
      <c r="C62" s="4">
        <f>VLOOKUP(B62,ADA!A:D,2,)</f>
        <v>41986</v>
      </c>
      <c r="D62" s="31">
        <f>VLOOKUP(B62,ADA!A:D,3,)</f>
        <v>0.89583333333333337</v>
      </c>
      <c r="E62" s="5">
        <f>VLOOKUP(B62,ADA!A:E,5,)</f>
        <v>0</v>
      </c>
      <c r="F62" s="24">
        <v>41956</v>
      </c>
      <c r="G62" s="30">
        <v>460</v>
      </c>
      <c r="H62" s="23">
        <v>0.95138888888888884</v>
      </c>
      <c r="I62" s="30">
        <v>460</v>
      </c>
      <c r="J62" s="41"/>
    </row>
    <row r="63" spans="1:10" ht="16" thickBot="1" x14ac:dyDescent="0.25">
      <c r="A63" s="6" t="s">
        <v>114</v>
      </c>
      <c r="B63" s="2">
        <v>461</v>
      </c>
      <c r="C63" s="4">
        <f>VLOOKUP(B63,ADA!A:D,2,)</f>
        <v>42013</v>
      </c>
      <c r="D63" s="31">
        <f>VLOOKUP(B63,ADA!A:D,3,)</f>
        <v>0.93748842592592585</v>
      </c>
      <c r="E63" s="5" t="str">
        <f>VLOOKUP(B63,ADA!A:E,5,)</f>
        <v>LM revised to 2015 on 4/16</v>
      </c>
      <c r="F63" s="24">
        <v>41648</v>
      </c>
      <c r="G63" s="30">
        <v>461</v>
      </c>
      <c r="H63" s="23">
        <v>0.9458333333333333</v>
      </c>
      <c r="I63" s="30">
        <v>461</v>
      </c>
      <c r="J63" s="41"/>
    </row>
    <row r="64" spans="1:10" ht="16" thickBot="1" x14ac:dyDescent="0.25">
      <c r="A64" s="8" t="s">
        <v>116</v>
      </c>
      <c r="B64" s="7">
        <v>462</v>
      </c>
      <c r="C64" s="4">
        <f>VLOOKUP(B64,ADA!A:D,2,)</f>
        <v>42015</v>
      </c>
      <c r="D64" s="31">
        <f>VLOOKUP(B64,ADA!A:D,3,)</f>
        <v>0.89583333333333337</v>
      </c>
      <c r="E64" s="5">
        <f>VLOOKUP(B64,ADA!A:E,5,)</f>
        <v>0</v>
      </c>
      <c r="F64" s="24">
        <v>42015</v>
      </c>
      <c r="G64" s="30">
        <v>462</v>
      </c>
      <c r="H64" s="23">
        <v>0.53055555555555556</v>
      </c>
      <c r="I64" s="30">
        <v>462</v>
      </c>
      <c r="J64" s="41"/>
    </row>
    <row r="65" spans="1:10" ht="16" thickBot="1" x14ac:dyDescent="0.25">
      <c r="A65" s="8" t="s">
        <v>117</v>
      </c>
      <c r="B65" s="7">
        <v>463</v>
      </c>
      <c r="C65" s="4">
        <f>VLOOKUP(B65,ADA!A:D,2,)</f>
        <v>42021</v>
      </c>
      <c r="D65" s="31">
        <f>VLOOKUP(B65,ADA!A:D,3,)</f>
        <v>0.89582175925925922</v>
      </c>
      <c r="E65" s="5">
        <f>VLOOKUP(B65,ADA!A:E,5,)</f>
        <v>0</v>
      </c>
      <c r="F65" s="24">
        <v>42021</v>
      </c>
      <c r="G65" s="30">
        <v>463</v>
      </c>
      <c r="I65" s="30">
        <v>463</v>
      </c>
      <c r="J65" s="44" t="s">
        <v>213</v>
      </c>
    </row>
    <row r="66" spans="1:10" ht="61" thickBot="1" x14ac:dyDescent="0.25">
      <c r="A66" s="8" t="s">
        <v>118</v>
      </c>
      <c r="B66" s="7">
        <v>464</v>
      </c>
      <c r="C66" s="4">
        <f>VLOOKUP(B66,ADA!A:D,2,)</f>
        <v>42028</v>
      </c>
      <c r="D66" s="31">
        <f>VLOOKUP(B66,ADA!A:D,3,)</f>
        <v>0.90623842592592585</v>
      </c>
      <c r="E66" s="5">
        <f>VLOOKUP(B66,ADA!A:E,5,)</f>
        <v>0</v>
      </c>
      <c r="F66" s="24">
        <v>42028</v>
      </c>
      <c r="G66" s="30">
        <v>464</v>
      </c>
      <c r="H66" s="23">
        <v>0.85763888888888884</v>
      </c>
      <c r="I66" s="30">
        <v>464</v>
      </c>
      <c r="J66" s="43" t="s">
        <v>214</v>
      </c>
    </row>
    <row r="67" spans="1:10" ht="16" thickBot="1" x14ac:dyDescent="0.25">
      <c r="A67" s="6" t="s">
        <v>119</v>
      </c>
      <c r="B67" s="2">
        <v>465</v>
      </c>
      <c r="C67" s="4">
        <f>VLOOKUP(B67,ADA!A:D,2,)</f>
        <v>42042</v>
      </c>
      <c r="D67" s="31">
        <f>VLOOKUP(B67,ADA!A:D,3,)</f>
        <v>0.90623842592592585</v>
      </c>
      <c r="E67" s="5">
        <f>VLOOKUP(B67,ADA!A:E,5,)</f>
        <v>0</v>
      </c>
      <c r="F67" s="24">
        <v>42042</v>
      </c>
      <c r="G67" s="30">
        <v>465</v>
      </c>
      <c r="H67" s="23">
        <v>0.95277777777777783</v>
      </c>
      <c r="I67" s="30">
        <v>465</v>
      </c>
      <c r="J67" s="41"/>
    </row>
    <row r="68" spans="1:10" ht="16" thickBot="1" x14ac:dyDescent="0.25">
      <c r="A68" s="6" t="s">
        <v>121</v>
      </c>
      <c r="B68" s="2">
        <v>466</v>
      </c>
      <c r="C68" s="4">
        <f>VLOOKUP(B68,ADA!A:D,2,)</f>
        <v>42048</v>
      </c>
      <c r="D68" s="31">
        <f>VLOOKUP(B68,ADA!A:D,3,)</f>
        <v>7.3495370370370372E-3</v>
      </c>
      <c r="E68" s="5">
        <f>VLOOKUP(B68,ADA!A:E,5,)</f>
        <v>0</v>
      </c>
      <c r="F68" s="24">
        <v>42048</v>
      </c>
      <c r="G68" s="30">
        <v>466</v>
      </c>
      <c r="H68" s="23">
        <v>3.6805555555555557E-2</v>
      </c>
      <c r="I68" s="30">
        <v>466</v>
      </c>
      <c r="J68" s="41"/>
    </row>
    <row r="69" spans="1:10" ht="16" thickBot="1" x14ac:dyDescent="0.25">
      <c r="A69" s="6" t="s">
        <v>123</v>
      </c>
      <c r="B69" s="2">
        <v>467</v>
      </c>
      <c r="C69" s="4">
        <f>VLOOKUP(B69,ADA!A:D,2,)</f>
        <v>42066</v>
      </c>
      <c r="D69" s="31">
        <f>VLOOKUP(B69,ADA!A:D,3,)</f>
        <v>0.90623842592592585</v>
      </c>
      <c r="E69" s="5">
        <f>VLOOKUP(B69,ADA!A:E,5,)</f>
        <v>0</v>
      </c>
      <c r="F69" s="24">
        <v>42066</v>
      </c>
      <c r="G69" s="30">
        <v>467</v>
      </c>
      <c r="H69" s="23">
        <v>0.88402777777777775</v>
      </c>
      <c r="I69" s="30">
        <v>467</v>
      </c>
      <c r="J69" s="43" t="s">
        <v>215</v>
      </c>
    </row>
    <row r="70" spans="1:10" ht="16" thickBot="1" x14ac:dyDescent="0.25">
      <c r="A70" s="6" t="s">
        <v>125</v>
      </c>
      <c r="B70" s="2">
        <v>468</v>
      </c>
      <c r="C70" s="4">
        <f>VLOOKUP(B70,ADA!A:D,2,)</f>
        <v>42069</v>
      </c>
      <c r="D70" s="31">
        <f>VLOOKUP(B70,ADA!A:D,3,)</f>
        <v>0.91665509259259259</v>
      </c>
      <c r="E70" s="5">
        <f>VLOOKUP(B70,ADA!A:E,5,)</f>
        <v>0</v>
      </c>
      <c r="F70" s="24">
        <v>42069</v>
      </c>
      <c r="G70" s="30">
        <v>468</v>
      </c>
      <c r="H70" s="23">
        <v>0.9159722222222223</v>
      </c>
      <c r="I70" s="30">
        <v>468</v>
      </c>
      <c r="J70" s="41"/>
    </row>
    <row r="71" spans="1:10" ht="16" thickBot="1" x14ac:dyDescent="0.25">
      <c r="A71" s="6" t="s">
        <v>127</v>
      </c>
      <c r="B71" s="2">
        <v>469</v>
      </c>
      <c r="C71" s="4">
        <f>VLOOKUP(B71,ADA!A:D,2,)</f>
        <v>42083</v>
      </c>
      <c r="D71" s="31">
        <f>VLOOKUP(B71,ADA!A:D,3,)</f>
        <v>0.92707175925925922</v>
      </c>
      <c r="E71" s="5">
        <f>VLOOKUP(B71,ADA!A:E,5,)</f>
        <v>0</v>
      </c>
      <c r="F71" s="24">
        <v>42083</v>
      </c>
      <c r="G71" s="30">
        <v>469</v>
      </c>
      <c r="H71" s="23">
        <v>0.93194444444444446</v>
      </c>
      <c r="I71" s="30">
        <v>469</v>
      </c>
      <c r="J71" s="41"/>
    </row>
    <row r="72" spans="1:10" ht="16" thickBot="1" x14ac:dyDescent="0.25">
      <c r="A72" s="6" t="s">
        <v>129</v>
      </c>
      <c r="B72" s="2">
        <v>470</v>
      </c>
      <c r="C72" s="4">
        <f>VLOOKUP(B72,ADA!A:D,2,)</f>
        <v>42084</v>
      </c>
      <c r="D72" s="31">
        <f>VLOOKUP(B72,ADA!A:D,3,)</f>
        <v>0.84373842592592585</v>
      </c>
      <c r="E72" s="5">
        <f>VLOOKUP(B72,ADA!A:E,5,)</f>
        <v>0</v>
      </c>
      <c r="F72" s="24">
        <v>42084</v>
      </c>
      <c r="G72" s="30">
        <v>470</v>
      </c>
      <c r="H72" s="23">
        <v>0.9868055555555556</v>
      </c>
      <c r="I72" s="30">
        <v>470</v>
      </c>
      <c r="J72" s="41"/>
    </row>
    <row r="73" spans="1:10" ht="16" thickBot="1" x14ac:dyDescent="0.25">
      <c r="A73" s="8" t="s">
        <v>130</v>
      </c>
      <c r="B73" s="7">
        <v>471</v>
      </c>
      <c r="C73" s="4">
        <f>VLOOKUP(B73,ADA!A:D,2,)</f>
        <v>42087</v>
      </c>
      <c r="D73" s="31">
        <f>VLOOKUP(B73,ADA!A:D,3,)</f>
        <v>0.89582175925925922</v>
      </c>
      <c r="E73" s="5">
        <f>VLOOKUP(B73,ADA!A:E,5,)</f>
        <v>0</v>
      </c>
      <c r="F73" s="24">
        <v>42087</v>
      </c>
      <c r="G73" s="30">
        <v>471</v>
      </c>
      <c r="H73" s="23">
        <v>0.86597222222222225</v>
      </c>
      <c r="I73" s="30">
        <v>471</v>
      </c>
      <c r="J73" s="43" t="s">
        <v>216</v>
      </c>
    </row>
    <row r="74" spans="1:10" ht="16" thickBot="1" x14ac:dyDescent="0.25">
      <c r="A74" s="6" t="s">
        <v>131</v>
      </c>
      <c r="B74" s="2">
        <v>472</v>
      </c>
      <c r="C74" s="4">
        <f>VLOOKUP(B74,ADA!A:D,2,)</f>
        <v>42090</v>
      </c>
      <c r="D74" s="31">
        <f>VLOOKUP(B74,ADA!A:D,3,)</f>
        <v>0.8653587962962962</v>
      </c>
      <c r="E74" s="5">
        <f>VLOOKUP(B74,ADA!A:E,5,)</f>
        <v>0</v>
      </c>
      <c r="F74" s="24">
        <v>42090</v>
      </c>
      <c r="G74" s="30">
        <v>472</v>
      </c>
      <c r="H74" s="23">
        <v>0.875</v>
      </c>
      <c r="I74" s="30">
        <v>472</v>
      </c>
      <c r="J74" s="41"/>
    </row>
    <row r="75" spans="1:10" ht="16" thickBot="1" x14ac:dyDescent="0.25">
      <c r="A75" s="8" t="s">
        <v>133</v>
      </c>
      <c r="B75" s="7">
        <v>473</v>
      </c>
      <c r="C75" s="4">
        <f>VLOOKUP(B75,ADA!A:D,2,)</f>
        <v>42097</v>
      </c>
      <c r="D75" s="31">
        <f>VLOOKUP(B75,ADA!A:D,3,)</f>
        <v>0.89582175925925922</v>
      </c>
      <c r="E75" s="5">
        <f>VLOOKUP(B75,ADA!A:E,5,)</f>
        <v>0</v>
      </c>
      <c r="F75" s="24">
        <v>42098</v>
      </c>
      <c r="G75" s="30">
        <v>473</v>
      </c>
      <c r="H75" s="23">
        <v>4.1666666666666666E-3</v>
      </c>
      <c r="I75" s="30">
        <v>473</v>
      </c>
      <c r="J75" s="41"/>
    </row>
    <row r="76" spans="1:10" ht="16" thickBot="1" x14ac:dyDescent="0.25">
      <c r="A76" s="6" t="s">
        <v>134</v>
      </c>
      <c r="B76" s="2">
        <v>474</v>
      </c>
      <c r="C76" s="4">
        <f>VLOOKUP(B76,ADA!A:D,2,)</f>
        <v>42101</v>
      </c>
      <c r="D76" s="31">
        <f>VLOOKUP(B76,ADA!A:D,3,)</f>
        <v>0.85415509259259259</v>
      </c>
      <c r="E76" s="5">
        <f>VLOOKUP(B76,ADA!A:E,5,)</f>
        <v>0</v>
      </c>
      <c r="F76" s="24">
        <v>42102</v>
      </c>
      <c r="G76" s="30">
        <v>474</v>
      </c>
      <c r="H76" s="23">
        <v>0.89722222222222225</v>
      </c>
      <c r="I76" s="30">
        <v>474</v>
      </c>
      <c r="J76" s="41"/>
    </row>
    <row r="77" spans="1:10" ht="16" thickBot="1" x14ac:dyDescent="0.25">
      <c r="A77" s="6" t="s">
        <v>136</v>
      </c>
      <c r="B77" s="2">
        <v>475</v>
      </c>
      <c r="C77" s="4">
        <f>VLOOKUP(B77,ADA!A:D,2,)</f>
        <v>42105</v>
      </c>
      <c r="D77" s="31">
        <f>VLOOKUP(B77,ADA!A:D,3,)</f>
        <v>0.91665509259259259</v>
      </c>
      <c r="E77" s="5" t="str">
        <f>VLOOKUP(B77,ADA!A:E,5,)</f>
        <v>Study card was configured for 476</v>
      </c>
      <c r="F77" s="24">
        <v>42104</v>
      </c>
      <c r="G77" s="30">
        <v>475</v>
      </c>
      <c r="H77" s="23">
        <v>0.9277777777777777</v>
      </c>
      <c r="I77" s="30">
        <v>475</v>
      </c>
      <c r="J77" s="41"/>
    </row>
    <row r="78" spans="1:10" ht="16" thickBot="1" x14ac:dyDescent="0.25">
      <c r="A78" s="6" t="s">
        <v>138</v>
      </c>
      <c r="B78" s="2">
        <v>476</v>
      </c>
      <c r="C78" s="4">
        <f>VLOOKUP(B78,ADA!A:D,2,)</f>
        <v>42104</v>
      </c>
      <c r="D78" s="31">
        <f>VLOOKUP(B78,ADA!A:D,3,)</f>
        <v>0.89336805555555554</v>
      </c>
      <c r="E78" s="5">
        <f>VLOOKUP(B78,ADA!A:E,5,)</f>
        <v>0</v>
      </c>
      <c r="F78" s="24">
        <v>42105</v>
      </c>
      <c r="G78" s="30">
        <v>476</v>
      </c>
      <c r="H78" s="23">
        <v>0.98611111111111116</v>
      </c>
      <c r="I78" s="30">
        <v>476</v>
      </c>
      <c r="J78" s="41"/>
    </row>
    <row r="79" spans="1:10" ht="16" thickBot="1" x14ac:dyDescent="0.25">
      <c r="A79" s="6" t="s">
        <v>140</v>
      </c>
      <c r="B79" s="2">
        <v>477</v>
      </c>
      <c r="C79" s="4">
        <f>VLOOKUP(B79,ADA!A:D,2,)</f>
        <v>42111</v>
      </c>
      <c r="D79" s="31">
        <f>VLOOKUP(B79,ADA!A:D,3,)</f>
        <v>0.91666666666666663</v>
      </c>
      <c r="E79" s="5">
        <f>VLOOKUP(B79,ADA!A:E,5,)</f>
        <v>0</v>
      </c>
      <c r="F79" s="24">
        <v>42111</v>
      </c>
      <c r="G79" s="30">
        <v>477</v>
      </c>
      <c r="H79" s="23">
        <v>4.8611111111111112E-3</v>
      </c>
      <c r="I79" s="30">
        <v>477</v>
      </c>
      <c r="J79" s="41"/>
    </row>
    <row r="80" spans="1:10" ht="16" thickBot="1" x14ac:dyDescent="0.25">
      <c r="A80" s="6" t="s">
        <v>142</v>
      </c>
      <c r="B80" s="2">
        <v>478</v>
      </c>
      <c r="C80" s="4">
        <f>VLOOKUP(B80,ADA!A:D,2,)</f>
        <v>42136</v>
      </c>
      <c r="D80" s="31">
        <f>VLOOKUP(B80,ADA!A:D,3,)</f>
        <v>0.83332175925925922</v>
      </c>
      <c r="E80" s="5" t="str">
        <f>VLOOKUP(B80,ADA!A:E,5,)</f>
        <v>LM revised to 2015 on 4/16</v>
      </c>
      <c r="F80" s="24">
        <v>1137863</v>
      </c>
      <c r="G80" s="30">
        <v>478</v>
      </c>
      <c r="H80" s="23">
        <v>0.86111111111111116</v>
      </c>
      <c r="I80" s="30">
        <v>478</v>
      </c>
      <c r="J80" s="41"/>
    </row>
    <row r="81" spans="1:10" ht="16" thickBot="1" x14ac:dyDescent="0.25">
      <c r="A81" s="6" t="s">
        <v>144</v>
      </c>
      <c r="B81" s="2">
        <v>479</v>
      </c>
      <c r="C81" s="4">
        <f>VLOOKUP(B81,ADA!A:D,2,)</f>
        <v>42139</v>
      </c>
      <c r="D81" s="31">
        <f>VLOOKUP(B81,ADA!A:D,3,)</f>
        <v>0.89414351851851848</v>
      </c>
      <c r="E81" s="5">
        <f>VLOOKUP(B81,ADA!A:E,5,)</f>
        <v>0</v>
      </c>
      <c r="F81" s="24">
        <v>42139</v>
      </c>
      <c r="G81" s="30">
        <v>479</v>
      </c>
      <c r="H81" s="23">
        <v>0.92361111111111116</v>
      </c>
      <c r="I81" s="30">
        <v>479</v>
      </c>
      <c r="J81" s="41"/>
    </row>
    <row r="82" spans="1:10" ht="16" thickBot="1" x14ac:dyDescent="0.25">
      <c r="A82" s="6" t="s">
        <v>146</v>
      </c>
      <c r="B82" s="2">
        <v>480</v>
      </c>
      <c r="C82" s="4">
        <f>VLOOKUP(B82,ADA!A:D,2,)</f>
        <v>42216</v>
      </c>
      <c r="D82" s="31">
        <f>VLOOKUP(B82,ADA!A:D,3,)</f>
        <v>0.83332175925925922</v>
      </c>
      <c r="E82" s="5">
        <f>VLOOKUP(B82,ADA!A:E,5,)</f>
        <v>0</v>
      </c>
      <c r="F82" s="24">
        <v>42216</v>
      </c>
      <c r="G82" s="30">
        <v>480</v>
      </c>
      <c r="H82" s="23">
        <v>0.84861111111111109</v>
      </c>
      <c r="I82" s="30">
        <v>480</v>
      </c>
      <c r="J82" s="41"/>
    </row>
    <row r="83" spans="1:10" ht="16" thickBot="1" x14ac:dyDescent="0.25">
      <c r="A83" s="6" t="s">
        <v>148</v>
      </c>
      <c r="B83" s="2">
        <v>481</v>
      </c>
      <c r="C83" s="4">
        <f>VLOOKUP(B83,ADA!A:D,2,)</f>
        <v>42220</v>
      </c>
      <c r="D83" s="31">
        <f>VLOOKUP(B83,ADA!A:D,3,)</f>
        <v>0.84173611111111113</v>
      </c>
      <c r="E83" s="5" t="str">
        <f>VLOOKUP(B83,ADA!A:E,5,)</f>
        <v>Study card was configured for 479</v>
      </c>
      <c r="F83" s="24">
        <v>42220</v>
      </c>
      <c r="G83" s="30">
        <v>481</v>
      </c>
      <c r="H83" s="23">
        <v>0.93611111111111101</v>
      </c>
      <c r="I83" s="30">
        <v>481</v>
      </c>
      <c r="J83" s="41"/>
    </row>
    <row r="84" spans="1:10" ht="16" thickBot="1" x14ac:dyDescent="0.25">
      <c r="A84" s="6" t="s">
        <v>150</v>
      </c>
      <c r="B84" s="2">
        <v>482</v>
      </c>
      <c r="C84" s="4">
        <f>VLOOKUP(B84,ADA!A:D,2,)</f>
        <v>42230</v>
      </c>
      <c r="D84" s="31">
        <f>VLOOKUP(B84,ADA!A:D,3,)</f>
        <v>0.91105324074074068</v>
      </c>
      <c r="E84" s="5">
        <f>VLOOKUP(B84,ADA!A:E,5,)</f>
        <v>0</v>
      </c>
      <c r="F84" s="24">
        <v>42230</v>
      </c>
      <c r="G84" s="30">
        <v>482</v>
      </c>
      <c r="H84" s="23">
        <v>0.96944444444444444</v>
      </c>
      <c r="I84" s="30">
        <v>482</v>
      </c>
      <c r="J84" s="41"/>
    </row>
    <row r="85" spans="1:10" ht="16" thickBot="1" x14ac:dyDescent="0.25">
      <c r="A85" s="6" t="s">
        <v>152</v>
      </c>
      <c r="B85" s="2">
        <v>483</v>
      </c>
      <c r="C85" s="4">
        <f>VLOOKUP(B85,ADA!A:D,2,)</f>
        <v>42244</v>
      </c>
      <c r="D85" s="31">
        <f>VLOOKUP(B85,ADA!A:D,3,)</f>
        <v>0.86101851851851852</v>
      </c>
      <c r="E85" s="5">
        <f>VLOOKUP(B85,ADA!A:E,5,)</f>
        <v>0</v>
      </c>
      <c r="F85" s="24">
        <v>42244</v>
      </c>
      <c r="G85" s="30">
        <v>483</v>
      </c>
      <c r="H85" s="23" t="s">
        <v>217</v>
      </c>
      <c r="I85" s="30">
        <v>483</v>
      </c>
      <c r="J85" s="41"/>
    </row>
    <row r="86" spans="1:10" ht="16" thickBot="1" x14ac:dyDescent="0.25">
      <c r="A86" s="8" t="s">
        <v>153</v>
      </c>
      <c r="B86" s="7">
        <v>484</v>
      </c>
      <c r="C86" s="4">
        <f>VLOOKUP(B86,ADA!A:D,2,)</f>
        <v>42251</v>
      </c>
      <c r="D86" s="31">
        <f>VLOOKUP(B86,ADA!A:D,3,)</f>
        <v>0.88620370370370372</v>
      </c>
      <c r="E86" s="5">
        <f>VLOOKUP(B86,ADA!A:E,5,)</f>
        <v>0</v>
      </c>
      <c r="F86" s="24">
        <v>42249</v>
      </c>
      <c r="G86" s="30">
        <v>484</v>
      </c>
      <c r="H86" s="23">
        <v>0.53749999999999998</v>
      </c>
      <c r="I86" s="30">
        <v>484</v>
      </c>
      <c r="J86" s="41"/>
    </row>
    <row r="87" spans="1:10" ht="16" thickBot="1" x14ac:dyDescent="0.25">
      <c r="A87" s="6" t="s">
        <v>154</v>
      </c>
      <c r="B87" s="2">
        <v>485</v>
      </c>
      <c r="C87" s="4">
        <f>VLOOKUP(B87,ADA!A:D,2,)</f>
        <v>42249</v>
      </c>
      <c r="D87" s="31">
        <f>VLOOKUP(B87,ADA!A:D,3,)</f>
        <v>0.84166666666666667</v>
      </c>
      <c r="E87" s="5">
        <f>VLOOKUP(B87,ADA!A:E,5,)</f>
        <v>0</v>
      </c>
      <c r="F87" s="24">
        <v>42249</v>
      </c>
      <c r="G87" s="30">
        <v>485</v>
      </c>
      <c r="H87" s="23" t="s">
        <v>218</v>
      </c>
      <c r="I87" s="30">
        <v>485</v>
      </c>
      <c r="J87" s="41"/>
    </row>
    <row r="88" spans="1:10" ht="16" thickBot="1" x14ac:dyDescent="0.25">
      <c r="A88" s="6" t="s">
        <v>156</v>
      </c>
      <c r="B88" s="2">
        <v>486</v>
      </c>
      <c r="C88" s="4">
        <f>VLOOKUP(B88,ADA!A:D,2,)</f>
        <v>42257</v>
      </c>
      <c r="D88" s="31">
        <f>VLOOKUP(B88,ADA!A:D,3,)</f>
        <v>0.85986111111111108</v>
      </c>
      <c r="E88" s="5">
        <f>VLOOKUP(B88,ADA!A:E,5,)</f>
        <v>0</v>
      </c>
      <c r="F88" s="24">
        <v>42257</v>
      </c>
      <c r="G88" s="30">
        <v>486</v>
      </c>
      <c r="H88" s="23" t="s">
        <v>219</v>
      </c>
      <c r="I88" s="30">
        <v>486</v>
      </c>
      <c r="J88" s="41"/>
    </row>
    <row r="89" spans="1:10" ht="16" thickBot="1" x14ac:dyDescent="0.25">
      <c r="A89" s="6" t="s">
        <v>158</v>
      </c>
      <c r="B89" s="2">
        <v>487</v>
      </c>
      <c r="C89" s="4">
        <f>VLOOKUP(B89,ADA!A:D,2,)</f>
        <v>42258</v>
      </c>
      <c r="D89" s="31">
        <f>VLOOKUP(B89,ADA!A:D,3,)</f>
        <v>0.88982638888888888</v>
      </c>
      <c r="E89" s="5">
        <f>VLOOKUP(B89,ADA!A:E,5,)</f>
        <v>0</v>
      </c>
      <c r="F89" s="24">
        <v>42258</v>
      </c>
      <c r="G89" s="30">
        <v>487</v>
      </c>
      <c r="H89" s="23">
        <v>0.93055555555555547</v>
      </c>
      <c r="I89" s="30">
        <v>487</v>
      </c>
      <c r="J89" s="41"/>
    </row>
    <row r="90" spans="1:10" ht="16" thickBot="1" x14ac:dyDescent="0.25">
      <c r="A90" s="6" t="s">
        <v>160</v>
      </c>
      <c r="B90" s="2">
        <v>488</v>
      </c>
      <c r="C90" s="4">
        <f>VLOOKUP(B90,ADA!A:D,2,)</f>
        <v>42265</v>
      </c>
      <c r="D90" s="31">
        <f>VLOOKUP(B90,ADA!A:D,3,)</f>
        <v>0.85730324074074071</v>
      </c>
      <c r="E90" s="5">
        <f>VLOOKUP(B90,ADA!A:E,5,)</f>
        <v>0</v>
      </c>
      <c r="F90" s="24">
        <v>42265</v>
      </c>
      <c r="G90" s="30">
        <v>488</v>
      </c>
      <c r="H90" s="23">
        <v>1.1805555555555555E-2</v>
      </c>
      <c r="I90" s="30">
        <v>488</v>
      </c>
      <c r="J90" s="41"/>
    </row>
    <row r="91" spans="1:10" ht="16" thickBot="1" x14ac:dyDescent="0.25">
      <c r="A91" s="6" t="s">
        <v>162</v>
      </c>
      <c r="B91" s="2">
        <v>489</v>
      </c>
      <c r="C91" s="4">
        <f>VLOOKUP(B91,ADA!A:D,2,)</f>
        <v>42263</v>
      </c>
      <c r="D91" s="31">
        <f>VLOOKUP(B91,ADA!A:D,3,)</f>
        <v>0.885625</v>
      </c>
      <c r="E91" s="5">
        <f>VLOOKUP(B91,ADA!A:E,5,)</f>
        <v>0</v>
      </c>
      <c r="F91" s="24">
        <v>42263</v>
      </c>
      <c r="G91" s="30">
        <v>489</v>
      </c>
      <c r="H91" s="23">
        <v>0.91875000000000007</v>
      </c>
      <c r="I91" s="30">
        <v>489</v>
      </c>
      <c r="J91" s="41"/>
    </row>
    <row r="92" spans="1:10" ht="16" thickBot="1" x14ac:dyDescent="0.25">
      <c r="A92" s="6" t="s">
        <v>164</v>
      </c>
      <c r="B92" s="2">
        <v>490</v>
      </c>
      <c r="C92" s="4">
        <f>VLOOKUP(B92,ADA!A:D,2,)</f>
        <v>42279</v>
      </c>
      <c r="D92" s="31">
        <f>VLOOKUP(B92,ADA!A:D,3,)</f>
        <v>0.84508101851851858</v>
      </c>
      <c r="E92" s="5">
        <f>VLOOKUP(B92,ADA!A:E,5,)</f>
        <v>0</v>
      </c>
      <c r="F92" s="24">
        <v>42279</v>
      </c>
      <c r="G92" s="30">
        <v>490</v>
      </c>
      <c r="H92" s="23">
        <v>0.88402777777777775</v>
      </c>
      <c r="I92" s="30">
        <v>490</v>
      </c>
      <c r="J92" s="41"/>
    </row>
    <row r="93" spans="1:10" ht="16" thickBot="1" x14ac:dyDescent="0.25">
      <c r="A93" s="6" t="s">
        <v>166</v>
      </c>
      <c r="B93" s="2">
        <v>491</v>
      </c>
      <c r="C93" s="4">
        <f>VLOOKUP(B93,ADA!A:D,2,)</f>
        <v>42298</v>
      </c>
      <c r="D93" s="31">
        <f>VLOOKUP(B93,ADA!A:D,3,)</f>
        <v>0.82203703703703701</v>
      </c>
      <c r="E93" s="5">
        <f>VLOOKUP(B93,ADA!A:E,5,)</f>
        <v>0</v>
      </c>
      <c r="F93" s="24">
        <v>42298</v>
      </c>
      <c r="G93" s="30">
        <v>491</v>
      </c>
      <c r="H93" s="23">
        <v>0.85416666666666663</v>
      </c>
      <c r="I93" s="30">
        <v>491</v>
      </c>
      <c r="J93" s="41"/>
    </row>
    <row r="94" spans="1:10" ht="16" thickBot="1" x14ac:dyDescent="0.25">
      <c r="A94" s="6" t="s">
        <v>168</v>
      </c>
      <c r="B94" s="2">
        <v>492</v>
      </c>
      <c r="C94" s="4">
        <f>VLOOKUP(B94,ADA!A:D,2,)</f>
        <v>42305</v>
      </c>
      <c r="D94" s="31">
        <f>VLOOKUP(B94,ADA!A:D,3,)</f>
        <v>0.88348379629629636</v>
      </c>
      <c r="E94" s="5">
        <f>VLOOKUP(B94,ADA!A:E,5,)</f>
        <v>0</v>
      </c>
      <c r="F94" s="24">
        <v>42305</v>
      </c>
      <c r="G94" s="30">
        <v>492</v>
      </c>
      <c r="H94" s="23">
        <v>0.92013888888888884</v>
      </c>
      <c r="I94" s="30">
        <v>492</v>
      </c>
      <c r="J94" s="43" t="s">
        <v>220</v>
      </c>
    </row>
    <row r="95" spans="1:10" ht="16" thickBot="1" x14ac:dyDescent="0.25">
      <c r="A95" s="8" t="s">
        <v>170</v>
      </c>
      <c r="B95" s="7">
        <v>493</v>
      </c>
      <c r="C95" s="4">
        <f>VLOOKUP(B95,ADA!A:D,2,)</f>
        <v>42307</v>
      </c>
      <c r="D95" s="31">
        <f>VLOOKUP(B95,ADA!A:D,3,)</f>
        <v>0.93292824074074077</v>
      </c>
      <c r="E95" s="5">
        <f>VLOOKUP(B95,ADA!A:E,5,)</f>
        <v>0</v>
      </c>
      <c r="F95" s="24">
        <v>42307</v>
      </c>
      <c r="G95" s="30">
        <v>493</v>
      </c>
      <c r="H95" s="23">
        <v>0.91666666666666663</v>
      </c>
      <c r="I95" s="30">
        <v>493</v>
      </c>
      <c r="J95" s="43" t="s">
        <v>221</v>
      </c>
    </row>
    <row r="96" spans="1:10" ht="16" thickBot="1" x14ac:dyDescent="0.25">
      <c r="A96" s="6" t="s">
        <v>171</v>
      </c>
      <c r="B96" s="2">
        <v>494</v>
      </c>
      <c r="C96" s="4">
        <f>VLOOKUP(B96,ADA!A:D,2,)</f>
        <v>42306</v>
      </c>
      <c r="D96" s="31">
        <f>VLOOKUP(B96,ADA!A:D,3,)</f>
        <v>0.89582175925925922</v>
      </c>
      <c r="E96" s="5">
        <f>VLOOKUP(B96,ADA!A:E,5,)</f>
        <v>0</v>
      </c>
      <c r="F96" s="24">
        <v>42306</v>
      </c>
      <c r="G96" s="30">
        <v>494</v>
      </c>
      <c r="H96" s="23">
        <v>0.9590277777777777</v>
      </c>
      <c r="I96" s="30">
        <v>494</v>
      </c>
      <c r="J96" s="41"/>
    </row>
    <row r="97" spans="1:10" ht="16" thickBot="1" x14ac:dyDescent="0.25">
      <c r="A97" s="6" t="s">
        <v>173</v>
      </c>
      <c r="B97" s="2">
        <v>495</v>
      </c>
      <c r="C97" s="4">
        <f>VLOOKUP(B97,ADA!A:D,2,)</f>
        <v>42314</v>
      </c>
      <c r="D97" s="31">
        <f>VLOOKUP(B97,ADA!A:D,3,)</f>
        <v>0.93122685185185183</v>
      </c>
      <c r="E97" s="5">
        <f>VLOOKUP(B97,ADA!A:E,5,)</f>
        <v>0</v>
      </c>
      <c r="F97" s="24">
        <v>42314</v>
      </c>
      <c r="G97" s="30">
        <v>495</v>
      </c>
      <c r="H97" s="23" t="s">
        <v>222</v>
      </c>
      <c r="I97" s="30">
        <v>495</v>
      </c>
      <c r="J97" s="41"/>
    </row>
    <row r="98" spans="1:10" ht="50.25" customHeight="1" thickBot="1" x14ac:dyDescent="0.25">
      <c r="A98" s="6" t="s">
        <v>175</v>
      </c>
      <c r="B98" s="12">
        <v>496</v>
      </c>
      <c r="C98" s="4">
        <f>VLOOKUP(B98,ADA!A:D,2,)</f>
        <v>42312</v>
      </c>
      <c r="D98" s="31">
        <f>VLOOKUP(B98,ADA!A:D,3,)</f>
        <v>0.86396990740740742</v>
      </c>
      <c r="E98" s="5" t="str">
        <f>VLOOKUP(B98,ADA!A:E,5,)</f>
        <v>LM revised to 2015 on 4/16</v>
      </c>
      <c r="F98" s="24">
        <v>41947</v>
      </c>
      <c r="G98" s="30">
        <v>496</v>
      </c>
      <c r="H98" s="23">
        <v>0.95138888888888884</v>
      </c>
      <c r="I98" s="30">
        <v>496</v>
      </c>
      <c r="J98" s="43" t="s">
        <v>223</v>
      </c>
    </row>
    <row r="99" spans="1:10" ht="16" thickBot="1" x14ac:dyDescent="0.25">
      <c r="A99" s="8" t="s">
        <v>176</v>
      </c>
      <c r="B99" s="7">
        <v>497</v>
      </c>
      <c r="C99" s="4">
        <f>VLOOKUP(B99,ADA!A:D,2,)</f>
        <v>42344</v>
      </c>
      <c r="D99" s="31">
        <f>VLOOKUP(B99,ADA!A:D,3,)</f>
        <v>0.90328703703703705</v>
      </c>
      <c r="E99" s="5">
        <f>VLOOKUP(B99,ADA!A:E,5,)</f>
        <v>0</v>
      </c>
      <c r="F99" s="24">
        <v>42345</v>
      </c>
      <c r="G99" s="30">
        <v>497</v>
      </c>
      <c r="H99" s="23">
        <v>0.96458333333333324</v>
      </c>
      <c r="I99" s="30">
        <v>497</v>
      </c>
      <c r="J99" s="41"/>
    </row>
    <row r="100" spans="1:10" ht="16" thickBot="1" x14ac:dyDescent="0.25">
      <c r="A100" s="6" t="s">
        <v>177</v>
      </c>
      <c r="B100" s="2">
        <v>498</v>
      </c>
      <c r="C100" s="4">
        <f>VLOOKUP(B100,ADA!A:D,2,)</f>
        <v>42347</v>
      </c>
      <c r="D100" s="31">
        <f>VLOOKUP(B100,ADA!A:D,3,)</f>
        <v>0.88829861111111119</v>
      </c>
      <c r="E100" s="5">
        <f>VLOOKUP(B100,ADA!A:E,5,)</f>
        <v>0</v>
      </c>
      <c r="F100" s="24">
        <v>42347</v>
      </c>
      <c r="G100" s="30">
        <v>498</v>
      </c>
      <c r="H100" s="23">
        <v>0.91666666666666663</v>
      </c>
      <c r="I100" s="30">
        <v>498</v>
      </c>
      <c r="J100" s="41"/>
    </row>
    <row r="101" spans="1:10" ht="16" thickBot="1" x14ac:dyDescent="0.25">
      <c r="A101" s="6" t="s">
        <v>178</v>
      </c>
      <c r="B101" s="2">
        <v>499</v>
      </c>
      <c r="C101" s="4">
        <f>VLOOKUP(B101,ADA!A:D,2,)</f>
        <v>42375</v>
      </c>
      <c r="D101" s="31">
        <f>VLOOKUP(B101,ADA!A:D,3,)</f>
        <v>0.8803009259259259</v>
      </c>
      <c r="E101" s="5">
        <f>VLOOKUP(B101,ADA!A:E,5,)</f>
        <v>0</v>
      </c>
      <c r="F101" s="24">
        <v>42375</v>
      </c>
      <c r="G101" s="30">
        <v>499</v>
      </c>
      <c r="H101" s="23">
        <v>0.92222222222222217</v>
      </c>
      <c r="I101" s="30">
        <v>499</v>
      </c>
      <c r="J101" s="41"/>
    </row>
    <row r="102" spans="1:10" ht="16" thickBot="1" x14ac:dyDescent="0.25">
      <c r="A102" s="6" t="s">
        <v>180</v>
      </c>
      <c r="B102" s="2">
        <v>500</v>
      </c>
      <c r="C102" s="4">
        <f>VLOOKUP(B102,ADA!A:D,2,)</f>
        <v>42383</v>
      </c>
      <c r="D102" s="31">
        <f>VLOOKUP(B102,ADA!A:D,3,)</f>
        <v>0.93457175925925917</v>
      </c>
      <c r="E102" s="5">
        <f>VLOOKUP(B102,ADA!A:E,5,)</f>
        <v>0</v>
      </c>
      <c r="F102" s="24">
        <v>42383</v>
      </c>
      <c r="G102" s="30">
        <v>500</v>
      </c>
      <c r="H102" s="23">
        <v>0.9590277777777777</v>
      </c>
      <c r="I102" s="30">
        <v>500</v>
      </c>
      <c r="J102" s="41"/>
    </row>
    <row r="103" spans="1:10" ht="16" thickBot="1" x14ac:dyDescent="0.25">
      <c r="A103" s="6" t="s">
        <v>182</v>
      </c>
      <c r="B103" s="2">
        <v>501</v>
      </c>
      <c r="C103" s="4">
        <f>VLOOKUP(B103,ADA!A:D,2,)</f>
        <v>42392</v>
      </c>
      <c r="D103" s="31">
        <f>VLOOKUP(B103,ADA!A:D,3,)</f>
        <v>0.91010416666666671</v>
      </c>
      <c r="E103" s="5">
        <f>VLOOKUP(B103,ADA!A:E,5,)</f>
        <v>0</v>
      </c>
      <c r="F103" s="24">
        <v>42392</v>
      </c>
      <c r="G103" s="30">
        <v>501</v>
      </c>
      <c r="H103" s="23">
        <v>0.91249999999999998</v>
      </c>
      <c r="I103" s="30">
        <v>501</v>
      </c>
      <c r="J103" s="41"/>
    </row>
    <row r="104" spans="1:10" ht="46" thickBot="1" x14ac:dyDescent="0.25">
      <c r="A104" s="6" t="s">
        <v>183</v>
      </c>
      <c r="B104" s="2">
        <v>502</v>
      </c>
      <c r="C104" s="4">
        <f>VLOOKUP(B104,ADA!A:D,2,)</f>
        <v>42396</v>
      </c>
      <c r="D104" s="31">
        <f>VLOOKUP(B104,ADA!A:D,3,)</f>
        <v>0.90523148148148147</v>
      </c>
      <c r="E104" s="5">
        <f>VLOOKUP(B104,ADA!A:E,5,)</f>
        <v>0</v>
      </c>
      <c r="F104" s="24">
        <v>42396</v>
      </c>
      <c r="G104" s="30">
        <v>502</v>
      </c>
      <c r="H104" s="23">
        <v>0.92499999999999993</v>
      </c>
      <c r="I104" s="30">
        <v>502</v>
      </c>
      <c r="J104" s="43" t="s">
        <v>224</v>
      </c>
    </row>
    <row r="105" spans="1:10" ht="16" thickBot="1" x14ac:dyDescent="0.25">
      <c r="A105" s="10" t="s">
        <v>225</v>
      </c>
      <c r="B105" s="11">
        <v>503</v>
      </c>
      <c r="C105" s="4">
        <f>VLOOKUP(B105,ADA!A:D,2,)</f>
        <v>42433</v>
      </c>
      <c r="D105" s="31">
        <f>VLOOKUP(B105,ADA!A:D,3,)</f>
        <v>0.86701388888888886</v>
      </c>
      <c r="E105" s="5">
        <f>VLOOKUP(B105,ADA!A:E,5,)</f>
        <v>0</v>
      </c>
      <c r="F105" s="24">
        <v>42433</v>
      </c>
      <c r="G105" s="30">
        <v>503</v>
      </c>
      <c r="H105" s="23">
        <v>0.875</v>
      </c>
      <c r="I105" s="30">
        <v>503</v>
      </c>
      <c r="J105" s="41" t="s">
        <v>232</v>
      </c>
    </row>
    <row r="106" spans="1:10" ht="16" thickBot="1" x14ac:dyDescent="0.25">
      <c r="A106" s="6" t="s">
        <v>186</v>
      </c>
      <c r="B106" s="2">
        <v>504</v>
      </c>
      <c r="C106" s="4">
        <f>VLOOKUP(B106,ADA!A:D,2,)</f>
        <v>42438</v>
      </c>
      <c r="D106" s="31">
        <f>VLOOKUP(B106,ADA!A:D,3,)</f>
        <v>0.87344907407407402</v>
      </c>
      <c r="E106" s="5">
        <f>VLOOKUP(B106,ADA!A:E,5,)</f>
        <v>0</v>
      </c>
      <c r="F106" s="24">
        <v>42438</v>
      </c>
      <c r="G106" s="30">
        <v>504</v>
      </c>
      <c r="H106" s="23">
        <v>0.9277777777777777</v>
      </c>
      <c r="I106" s="30">
        <v>504</v>
      </c>
      <c r="J106" s="41"/>
    </row>
    <row r="107" spans="1:10" ht="16" thickBot="1" x14ac:dyDescent="0.25">
      <c r="A107" s="6" t="s">
        <v>188</v>
      </c>
      <c r="B107" s="2">
        <v>505</v>
      </c>
      <c r="C107" s="4">
        <f>VLOOKUP(B107,ADA!A:D,2,)</f>
        <v>42447</v>
      </c>
      <c r="D107" s="31">
        <f>VLOOKUP(B107,ADA!A:D,3,)</f>
        <v>0.92232638888888896</v>
      </c>
      <c r="E107" s="5" t="str">
        <f>VLOOKUP(B107,ADA!A:E,5,)</f>
        <v>Study card was configured for 504</v>
      </c>
      <c r="F107" s="24">
        <v>42447</v>
      </c>
      <c r="G107" s="30">
        <v>505</v>
      </c>
      <c r="H107" s="23">
        <v>0.93611111111111101</v>
      </c>
      <c r="I107" s="30">
        <v>505</v>
      </c>
      <c r="J107" s="41"/>
    </row>
    <row r="108" spans="1:10" ht="16" thickBot="1" x14ac:dyDescent="0.25">
      <c r="A108" s="6" t="s">
        <v>190</v>
      </c>
      <c r="B108" s="2">
        <v>506</v>
      </c>
      <c r="C108" s="4">
        <f>VLOOKUP(B108,ADA!A:D,2,)</f>
        <v>42459</v>
      </c>
      <c r="D108" s="31">
        <f>VLOOKUP(B108,ADA!A:D,3,)</f>
        <v>0.89131944444444444</v>
      </c>
      <c r="E108" s="5">
        <f>VLOOKUP(B108,ADA!A:E,5,)</f>
        <v>0</v>
      </c>
      <c r="F108" s="24">
        <v>42459</v>
      </c>
      <c r="G108" s="30">
        <v>506</v>
      </c>
      <c r="H108" s="23">
        <v>0.94374999999999998</v>
      </c>
      <c r="I108" s="30">
        <v>506</v>
      </c>
      <c r="J108" s="41"/>
    </row>
    <row r="109" spans="1:10" ht="16" thickBot="1" x14ac:dyDescent="0.25">
      <c r="A109" s="6" t="s">
        <v>192</v>
      </c>
      <c r="B109" s="2">
        <v>507</v>
      </c>
      <c r="C109" s="4">
        <f>VLOOKUP(B109,ADA!A:D,2,)</f>
        <v>42461</v>
      </c>
      <c r="D109" s="31">
        <f>VLOOKUP(B109,ADA!A:D,3,)</f>
        <v>0.87600694444444438</v>
      </c>
      <c r="E109" s="5">
        <f>VLOOKUP(B109,ADA!A:E,5,)</f>
        <v>0</v>
      </c>
      <c r="F109" s="24">
        <v>42468</v>
      </c>
      <c r="G109" s="30">
        <v>507</v>
      </c>
      <c r="H109" s="23">
        <v>0.875</v>
      </c>
      <c r="I109" s="30">
        <v>507</v>
      </c>
      <c r="J109" s="43" t="s">
        <v>226</v>
      </c>
    </row>
    <row r="110" spans="1:10" ht="16" thickBot="1" x14ac:dyDescent="0.25">
      <c r="A110" s="6" t="s">
        <v>194</v>
      </c>
      <c r="B110" s="2">
        <v>508</v>
      </c>
      <c r="C110" s="4">
        <f>VLOOKUP(B110,ADA!A:D,2,)</f>
        <v>42469</v>
      </c>
      <c r="D110" s="31">
        <f>VLOOKUP(B110,ADA!A:D,3,)</f>
        <v>0.92087962962962966</v>
      </c>
      <c r="E110" s="5">
        <f>VLOOKUP(B110,ADA!A:E,5,)</f>
        <v>0</v>
      </c>
      <c r="F110" s="24">
        <v>42469</v>
      </c>
      <c r="G110" s="30">
        <v>508</v>
      </c>
      <c r="H110" s="23">
        <v>0.97916666666666663</v>
      </c>
      <c r="I110" s="30">
        <v>508</v>
      </c>
      <c r="J110" s="41"/>
    </row>
    <row r="111" spans="1:10" ht="16" thickBot="1" x14ac:dyDescent="0.25">
      <c r="A111" s="6" t="s">
        <v>196</v>
      </c>
      <c r="B111" s="2">
        <v>509</v>
      </c>
      <c r="C111" s="4">
        <f>VLOOKUP(B111,ADA!A:D,2,)</f>
        <v>42480</v>
      </c>
      <c r="D111" s="31">
        <f>VLOOKUP(B111,ADA!A:D,3,)</f>
        <v>0.84795138888888888</v>
      </c>
      <c r="E111" s="5">
        <f>VLOOKUP(B111,ADA!A:E,5,)</f>
        <v>0</v>
      </c>
      <c r="F111" s="24">
        <v>42480</v>
      </c>
      <c r="G111" s="30">
        <v>509</v>
      </c>
      <c r="H111" s="23">
        <v>0.91666666666666663</v>
      </c>
      <c r="I111" s="30">
        <v>509</v>
      </c>
      <c r="J111" s="41"/>
    </row>
    <row r="112" spans="1:10" ht="16" thickBot="1" x14ac:dyDescent="0.25">
      <c r="A112" s="6" t="s">
        <v>198</v>
      </c>
      <c r="B112" s="2">
        <v>510</v>
      </c>
      <c r="C112" s="24" t="str">
        <f>VLOOKUP(B112,ADA!A:D,2,)</f>
        <v>-</v>
      </c>
      <c r="D112" s="32"/>
      <c r="E112" s="5">
        <f>VLOOKUP(B112,ADA!A:E,5,)</f>
        <v>0</v>
      </c>
      <c r="G112" s="30">
        <v>510</v>
      </c>
      <c r="I112" s="30">
        <v>510</v>
      </c>
      <c r="J112" s="41" t="s">
        <v>227</v>
      </c>
    </row>
    <row r="113" spans="1:10" ht="46" thickBot="1" x14ac:dyDescent="0.25">
      <c r="A113" s="6" t="s">
        <v>200</v>
      </c>
      <c r="B113" s="2">
        <v>511</v>
      </c>
      <c r="C113" s="4">
        <f>VLOOKUP(B113,ADA!A:D,2,)</f>
        <v>42496</v>
      </c>
      <c r="D113" s="31">
        <f>VLOOKUP(B113,ADA!A:D,3,)</f>
        <v>0.87980324074074068</v>
      </c>
      <c r="E113" s="5">
        <f>VLOOKUP(B113,ADA!A:E,5,)</f>
        <v>0</v>
      </c>
      <c r="F113" s="24">
        <v>42494</v>
      </c>
      <c r="G113" s="30">
        <v>511</v>
      </c>
      <c r="H113" s="23" t="s">
        <v>228</v>
      </c>
      <c r="I113" s="30">
        <v>511</v>
      </c>
      <c r="J113" s="43" t="s">
        <v>229</v>
      </c>
    </row>
  </sheetData>
  <hyperlinks>
    <hyperlink ref="A6" r:id="rId1"/>
    <hyperlink ref="A20" r:id="rId2"/>
    <hyperlink ref="A22" r:id="rId3"/>
    <hyperlink ref="A24" r:id="rId4"/>
    <hyperlink ref="A60" r:id="rId5"/>
    <hyperlink ref="A64" r:id="rId6"/>
    <hyperlink ref="A65" r:id="rId7"/>
    <hyperlink ref="A66" r:id="rId8"/>
    <hyperlink ref="A73" r:id="rId9"/>
    <hyperlink ref="A75" r:id="rId10"/>
    <hyperlink ref="A86" r:id="rId11"/>
    <hyperlink ref="A95" r:id="rId12"/>
    <hyperlink ref="A99" r:id="rId13"/>
  </hyperlinks>
  <pageMargins left="0.7" right="0.7" top="0.75" bottom="0.75" header="0.3" footer="0.3"/>
  <pageSetup orientation="portrait" horizontalDpi="300" verticalDpi="300" r:id="rId14"/>
  <drawing r:id="rId15"/>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1" workbookViewId="0">
      <selection activeCell="M69" sqref="M69"/>
    </sheetView>
  </sheetViews>
  <sheetFormatPr baseColWidth="10" defaultColWidth="8.83203125" defaultRowHeight="15" x14ac:dyDescent="0.2"/>
  <cols>
    <col min="1" max="1" width="8.83203125" style="25"/>
    <col min="2" max="2" width="10.6640625" style="26" bestFit="1" customWidth="1"/>
    <col min="3" max="3" width="22.5" style="26" customWidth="1"/>
    <col min="4" max="4" width="8.83203125" style="27"/>
  </cols>
  <sheetData>
    <row r="1" spans="1:5" x14ac:dyDescent="0.2">
      <c r="A1" s="25" t="s">
        <v>243</v>
      </c>
      <c r="B1" s="26" t="s">
        <v>244</v>
      </c>
      <c r="C1" s="26" t="s">
        <v>245</v>
      </c>
      <c r="D1" s="27" t="s">
        <v>206</v>
      </c>
      <c r="E1" t="s">
        <v>258</v>
      </c>
    </row>
    <row r="2" spans="1:5" x14ac:dyDescent="0.2">
      <c r="A2" s="25">
        <v>401</v>
      </c>
      <c r="B2" s="26">
        <v>41572</v>
      </c>
      <c r="C2" s="28">
        <v>0.81701388888888893</v>
      </c>
      <c r="D2" s="27">
        <v>0.82986111111111116</v>
      </c>
      <c r="E2" s="29"/>
    </row>
    <row r="3" spans="1:5" x14ac:dyDescent="0.2">
      <c r="A3" s="25">
        <v>402</v>
      </c>
      <c r="B3" s="26">
        <v>41571</v>
      </c>
      <c r="C3" s="28">
        <v>0.85219907407407414</v>
      </c>
      <c r="D3" s="27">
        <v>0.87222222222222223</v>
      </c>
      <c r="E3" s="29"/>
    </row>
    <row r="4" spans="1:5" x14ac:dyDescent="0.2">
      <c r="A4" s="25">
        <v>403</v>
      </c>
      <c r="B4" s="26">
        <v>41577</v>
      </c>
      <c r="C4" s="28">
        <v>0.88236111111111104</v>
      </c>
      <c r="D4" s="27">
        <v>0.94236111111111109</v>
      </c>
      <c r="E4" s="29"/>
    </row>
    <row r="5" spans="1:5" x14ac:dyDescent="0.2">
      <c r="A5" s="25">
        <v>404</v>
      </c>
      <c r="B5" s="26">
        <v>41580</v>
      </c>
      <c r="C5" s="28">
        <v>0.84870370370370374</v>
      </c>
      <c r="D5" s="27">
        <v>0.90416666666666667</v>
      </c>
      <c r="E5" s="29"/>
    </row>
    <row r="6" spans="1:5" x14ac:dyDescent="0.2">
      <c r="A6" s="25">
        <v>405</v>
      </c>
      <c r="B6" s="26">
        <v>41583</v>
      </c>
      <c r="C6" s="28">
        <v>0.84892361111111114</v>
      </c>
      <c r="D6" s="27">
        <v>0.87638888888888899</v>
      </c>
      <c r="E6" s="29"/>
    </row>
    <row r="7" spans="1:5" x14ac:dyDescent="0.2">
      <c r="A7" s="25">
        <v>406</v>
      </c>
      <c r="B7" s="26">
        <v>41586</v>
      </c>
      <c r="C7" s="28">
        <v>0.89258101851851857</v>
      </c>
      <c r="D7" s="27">
        <v>0.91875000000000007</v>
      </c>
      <c r="E7" s="29"/>
    </row>
    <row r="8" spans="1:5" x14ac:dyDescent="0.2">
      <c r="A8" s="25">
        <v>407</v>
      </c>
      <c r="B8" s="26">
        <v>41591</v>
      </c>
      <c r="C8" s="28">
        <v>0.84783564814814805</v>
      </c>
      <c r="D8" s="27">
        <v>0.86736111111111114</v>
      </c>
    </row>
    <row r="9" spans="1:5" x14ac:dyDescent="0.2">
      <c r="A9" s="25">
        <v>408</v>
      </c>
      <c r="B9" s="26">
        <v>41613</v>
      </c>
      <c r="C9" s="28">
        <v>0.88402777777777775</v>
      </c>
      <c r="D9" s="27">
        <v>0.9375</v>
      </c>
    </row>
    <row r="10" spans="1:5" x14ac:dyDescent="0.2">
      <c r="A10" s="25">
        <v>409</v>
      </c>
      <c r="B10" s="26">
        <v>41614</v>
      </c>
      <c r="C10" s="28">
        <v>0.84873842592592597</v>
      </c>
      <c r="D10" s="27">
        <v>0.86736111111111114</v>
      </c>
    </row>
    <row r="11" spans="1:5" x14ac:dyDescent="0.2">
      <c r="A11" s="25">
        <v>410</v>
      </c>
      <c r="B11" s="26">
        <v>41619</v>
      </c>
      <c r="C11" s="28">
        <v>0.84893518518518529</v>
      </c>
      <c r="D11" s="27">
        <v>6.9444444444444441E-3</v>
      </c>
    </row>
    <row r="12" spans="1:5" x14ac:dyDescent="0.2">
      <c r="A12" s="25">
        <v>411</v>
      </c>
      <c r="B12" s="26">
        <v>41647</v>
      </c>
      <c r="C12" s="28">
        <v>0.88667824074074064</v>
      </c>
      <c r="D12" s="27">
        <v>0.90416666666666667</v>
      </c>
    </row>
    <row r="13" spans="1:5" x14ac:dyDescent="0.2">
      <c r="A13" s="25">
        <v>412</v>
      </c>
      <c r="B13" s="26">
        <v>41649</v>
      </c>
      <c r="C13" s="28">
        <v>0.87689814814814815</v>
      </c>
      <c r="D13" s="27">
        <v>0.88958333333333339</v>
      </c>
    </row>
    <row r="14" spans="1:5" x14ac:dyDescent="0.2">
      <c r="A14" s="25">
        <v>413</v>
      </c>
      <c r="B14" s="26">
        <v>41656</v>
      </c>
      <c r="C14" s="28">
        <v>0.92108796296296302</v>
      </c>
      <c r="D14" s="27">
        <v>0.9916666666666667</v>
      </c>
    </row>
    <row r="15" spans="1:5" x14ac:dyDescent="0.2">
      <c r="A15" s="25">
        <v>414</v>
      </c>
      <c r="B15" s="26">
        <v>41663</v>
      </c>
      <c r="C15" s="28">
        <v>0.92812499999999998</v>
      </c>
      <c r="D15" s="27">
        <v>0.94236111111111109</v>
      </c>
    </row>
    <row r="16" spans="1:5" x14ac:dyDescent="0.2">
      <c r="A16" s="25">
        <v>415</v>
      </c>
      <c r="B16" s="26">
        <v>41664</v>
      </c>
      <c r="C16" s="28">
        <v>0.88995370370370364</v>
      </c>
      <c r="D16" s="27" t="s">
        <v>246</v>
      </c>
    </row>
    <row r="17" spans="1:5" x14ac:dyDescent="0.2">
      <c r="A17" s="25">
        <v>416</v>
      </c>
      <c r="B17" s="26">
        <v>41672</v>
      </c>
      <c r="C17" s="28">
        <v>0.85192129629629632</v>
      </c>
      <c r="D17" s="27">
        <v>0.91805555555555562</v>
      </c>
    </row>
    <row r="18" spans="1:5" x14ac:dyDescent="0.2">
      <c r="A18" s="25">
        <v>417</v>
      </c>
      <c r="B18" s="26">
        <v>41677</v>
      </c>
      <c r="C18" s="28">
        <v>0.81996527777777783</v>
      </c>
      <c r="D18" s="27">
        <v>0.87847222222222221</v>
      </c>
    </row>
    <row r="19" spans="1:5" x14ac:dyDescent="0.2">
      <c r="A19" s="25">
        <v>418</v>
      </c>
      <c r="B19" s="26">
        <v>41684</v>
      </c>
      <c r="C19" s="28">
        <v>0.88663194444444438</v>
      </c>
      <c r="D19" s="27">
        <v>0.92361111111111116</v>
      </c>
    </row>
    <row r="20" spans="1:5" x14ac:dyDescent="0.2">
      <c r="A20" s="25">
        <v>419</v>
      </c>
      <c r="B20" s="26">
        <v>41689</v>
      </c>
      <c r="C20" s="28">
        <v>0.83187500000000003</v>
      </c>
      <c r="D20" s="27">
        <v>0.88958333333333339</v>
      </c>
    </row>
    <row r="21" spans="1:5" x14ac:dyDescent="0.2">
      <c r="A21" s="25">
        <v>420</v>
      </c>
      <c r="B21" s="26">
        <v>41696</v>
      </c>
      <c r="C21" s="28">
        <v>0.83458333333333334</v>
      </c>
      <c r="D21" s="27">
        <v>0.86041666666666661</v>
      </c>
    </row>
    <row r="22" spans="1:5" x14ac:dyDescent="0.2">
      <c r="A22" s="25">
        <v>421</v>
      </c>
      <c r="B22" s="26">
        <v>41698</v>
      </c>
      <c r="C22" s="28">
        <v>0.85847222222222219</v>
      </c>
      <c r="D22" s="27">
        <v>0.98263888888888884</v>
      </c>
    </row>
    <row r="23" spans="1:5" x14ac:dyDescent="0.2">
      <c r="A23" s="25">
        <v>422</v>
      </c>
      <c r="B23" s="26">
        <v>41705</v>
      </c>
      <c r="C23" s="28">
        <v>0.88064814814814818</v>
      </c>
      <c r="D23" s="27">
        <v>0.92673611111111109</v>
      </c>
    </row>
    <row r="24" spans="1:5" x14ac:dyDescent="0.2">
      <c r="A24" s="25">
        <v>423</v>
      </c>
      <c r="B24" s="26">
        <v>41717</v>
      </c>
      <c r="C24" s="28">
        <v>0.84851851851851856</v>
      </c>
      <c r="D24" s="27">
        <v>0.90486111111111101</v>
      </c>
    </row>
    <row r="25" spans="1:5" x14ac:dyDescent="0.2">
      <c r="A25" s="25">
        <v>424</v>
      </c>
      <c r="B25" s="26">
        <v>41734</v>
      </c>
      <c r="C25" s="28">
        <v>0.85707175925925927</v>
      </c>
      <c r="D25" s="27">
        <v>0.87986111111111109</v>
      </c>
      <c r="E25" t="s">
        <v>247</v>
      </c>
    </row>
    <row r="26" spans="1:5" x14ac:dyDescent="0.2">
      <c r="A26" s="25">
        <v>425</v>
      </c>
      <c r="B26" s="26">
        <v>41733</v>
      </c>
      <c r="C26" s="28">
        <v>0.88692129629629635</v>
      </c>
      <c r="D26" s="27">
        <v>0.92499999999999993</v>
      </c>
    </row>
    <row r="27" spans="1:5" x14ac:dyDescent="0.2">
      <c r="A27" s="25">
        <v>426</v>
      </c>
      <c r="B27" s="26">
        <v>41731</v>
      </c>
      <c r="C27" s="28">
        <v>0.84090277777777789</v>
      </c>
      <c r="D27" s="27">
        <v>0.86805555555555547</v>
      </c>
    </row>
    <row r="28" spans="1:5" x14ac:dyDescent="0.2">
      <c r="A28" s="25">
        <v>427</v>
      </c>
      <c r="B28" s="26">
        <v>41748</v>
      </c>
      <c r="C28" s="28">
        <v>0.897974537037037</v>
      </c>
      <c r="D28" s="27">
        <v>0.5180555555555556</v>
      </c>
    </row>
    <row r="29" spans="1:5" x14ac:dyDescent="0.2">
      <c r="A29" s="25">
        <v>428</v>
      </c>
      <c r="B29" s="26">
        <v>41754</v>
      </c>
      <c r="C29" s="28">
        <v>0.8627893518518519</v>
      </c>
      <c r="D29" s="27">
        <v>0.93125000000000002</v>
      </c>
    </row>
    <row r="30" spans="1:5" x14ac:dyDescent="0.2">
      <c r="A30" s="25">
        <v>429</v>
      </c>
      <c r="B30" s="26">
        <v>41752</v>
      </c>
      <c r="C30" s="28">
        <v>0.91877314814814814</v>
      </c>
      <c r="D30" s="27">
        <v>0.96875</v>
      </c>
    </row>
    <row r="31" spans="1:5" x14ac:dyDescent="0.2">
      <c r="A31" s="25">
        <v>430</v>
      </c>
      <c r="B31" s="26">
        <v>41759</v>
      </c>
      <c r="C31" s="28">
        <v>0.81859953703703703</v>
      </c>
      <c r="D31" s="27">
        <v>0.87152777777777779</v>
      </c>
    </row>
    <row r="32" spans="1:5" x14ac:dyDescent="0.2">
      <c r="A32" s="25">
        <v>431</v>
      </c>
      <c r="B32" s="26">
        <v>41769</v>
      </c>
      <c r="C32" s="28">
        <v>0.92756944444444445</v>
      </c>
      <c r="D32" s="27">
        <v>0.95972222222222225</v>
      </c>
    </row>
    <row r="33" spans="1:5" x14ac:dyDescent="0.2">
      <c r="A33" s="25">
        <v>432</v>
      </c>
      <c r="B33" s="26">
        <v>41766</v>
      </c>
      <c r="C33" s="28">
        <v>0.85089120370370364</v>
      </c>
      <c r="D33" s="27">
        <v>0.93194444444444446</v>
      </c>
    </row>
    <row r="34" spans="1:5" x14ac:dyDescent="0.2">
      <c r="A34" s="25">
        <v>433</v>
      </c>
      <c r="B34" s="26">
        <v>41773</v>
      </c>
      <c r="C34" s="28">
        <v>0.89048611111111109</v>
      </c>
      <c r="D34" s="27">
        <v>0.92499999999999993</v>
      </c>
      <c r="E34" t="s">
        <v>248</v>
      </c>
    </row>
    <row r="35" spans="1:5" x14ac:dyDescent="0.2">
      <c r="A35" s="25">
        <v>434</v>
      </c>
      <c r="B35" s="26">
        <v>41850</v>
      </c>
      <c r="C35" s="28">
        <v>0.87238425925925922</v>
      </c>
      <c r="D35" s="27">
        <v>0.9375</v>
      </c>
    </row>
    <row r="36" spans="1:5" x14ac:dyDescent="0.2">
      <c r="A36" s="25">
        <v>435</v>
      </c>
      <c r="B36" s="26">
        <v>41852</v>
      </c>
      <c r="C36" s="28">
        <v>0.92215277777777782</v>
      </c>
      <c r="D36" s="27">
        <v>1.0416666666666666E-2</v>
      </c>
    </row>
    <row r="37" spans="1:5" x14ac:dyDescent="0.2">
      <c r="A37" s="25">
        <v>436</v>
      </c>
      <c r="B37" s="26">
        <v>41860</v>
      </c>
      <c r="C37" s="28">
        <v>0.9119328703703703</v>
      </c>
      <c r="D37" s="27">
        <v>0.95833333333333337</v>
      </c>
    </row>
    <row r="38" spans="1:5" x14ac:dyDescent="0.2">
      <c r="A38" s="25">
        <v>437</v>
      </c>
      <c r="B38" s="26">
        <v>41866</v>
      </c>
      <c r="C38" s="28">
        <v>0.87834490740740734</v>
      </c>
      <c r="D38" s="27">
        <v>0.93472222222222223</v>
      </c>
    </row>
    <row r="39" spans="1:5" x14ac:dyDescent="0.2">
      <c r="A39" s="25">
        <v>438</v>
      </c>
      <c r="B39" s="26">
        <v>41864</v>
      </c>
      <c r="C39" s="28">
        <v>0.85483796296296299</v>
      </c>
      <c r="D39" s="27">
        <v>0.8881944444444444</v>
      </c>
    </row>
    <row r="40" spans="1:5" x14ac:dyDescent="0.2">
      <c r="A40" s="25">
        <v>439</v>
      </c>
      <c r="B40" s="26">
        <v>41871</v>
      </c>
      <c r="C40" s="28">
        <v>0.86042824074074076</v>
      </c>
      <c r="D40" s="27">
        <v>0.89861111111111114</v>
      </c>
    </row>
    <row r="41" spans="1:5" x14ac:dyDescent="0.2">
      <c r="A41" s="25">
        <v>440</v>
      </c>
      <c r="B41" s="26">
        <v>41873</v>
      </c>
      <c r="C41" s="28">
        <v>0.87692129629629623</v>
      </c>
      <c r="D41" s="27">
        <v>0.92083333333333339</v>
      </c>
    </row>
    <row r="42" spans="1:5" x14ac:dyDescent="0.2">
      <c r="A42" s="25">
        <v>441</v>
      </c>
      <c r="B42" s="26">
        <v>41878</v>
      </c>
      <c r="C42" s="28">
        <v>0.86011574074074071</v>
      </c>
      <c r="D42" s="27">
        <v>0.93125000000000002</v>
      </c>
    </row>
    <row r="43" spans="1:5" x14ac:dyDescent="0.2">
      <c r="A43" s="25">
        <v>442</v>
      </c>
      <c r="B43" s="26">
        <v>41887</v>
      </c>
      <c r="C43" s="28">
        <v>0.92292824074074076</v>
      </c>
      <c r="D43" s="27">
        <v>0.93333333333333324</v>
      </c>
    </row>
    <row r="44" spans="1:5" x14ac:dyDescent="0.2">
      <c r="A44" s="25">
        <v>443</v>
      </c>
      <c r="B44" s="26">
        <v>41885</v>
      </c>
      <c r="C44" s="28">
        <v>0.87913194444444442</v>
      </c>
      <c r="D44" s="27">
        <v>2.7777777777777776E-2</v>
      </c>
      <c r="E44" t="s">
        <v>209</v>
      </c>
    </row>
    <row r="45" spans="1:5" x14ac:dyDescent="0.2">
      <c r="A45" s="25">
        <v>444</v>
      </c>
      <c r="B45" s="26">
        <v>41892</v>
      </c>
      <c r="C45" s="28">
        <v>0.9294675925925926</v>
      </c>
      <c r="D45" s="27">
        <v>0.97986111111111107</v>
      </c>
    </row>
    <row r="46" spans="1:5" x14ac:dyDescent="0.2">
      <c r="A46" s="25">
        <v>445</v>
      </c>
      <c r="B46" s="26">
        <v>41894</v>
      </c>
      <c r="C46" s="28">
        <v>0.93859953703703702</v>
      </c>
      <c r="D46" s="27">
        <v>0.97430555555555554</v>
      </c>
    </row>
    <row r="47" spans="1:5" x14ac:dyDescent="0.2">
      <c r="A47" s="25">
        <v>446</v>
      </c>
      <c r="B47" s="26">
        <v>41902</v>
      </c>
      <c r="C47" s="28">
        <v>0.89583333333333337</v>
      </c>
      <c r="D47" s="27">
        <v>0.91041666666666676</v>
      </c>
    </row>
    <row r="48" spans="1:5" x14ac:dyDescent="0.2">
      <c r="A48" s="25">
        <v>447</v>
      </c>
      <c r="B48" s="26">
        <v>41901</v>
      </c>
      <c r="C48" s="28">
        <v>0.84171296296296294</v>
      </c>
      <c r="D48" s="27">
        <v>0.88124999999999998</v>
      </c>
    </row>
    <row r="49" spans="1:5" x14ac:dyDescent="0.2">
      <c r="A49" s="25">
        <v>448</v>
      </c>
      <c r="B49" s="26">
        <v>41907</v>
      </c>
      <c r="C49" s="28">
        <v>0.90657407407407409</v>
      </c>
      <c r="D49" s="27">
        <v>0.99097222222222225</v>
      </c>
    </row>
    <row r="50" spans="1:5" x14ac:dyDescent="0.2">
      <c r="A50" s="25">
        <v>449</v>
      </c>
      <c r="B50" s="26">
        <v>41906</v>
      </c>
      <c r="C50" s="28">
        <v>0.9375</v>
      </c>
      <c r="D50" s="27">
        <v>0.92083333333333339</v>
      </c>
    </row>
    <row r="51" spans="1:5" x14ac:dyDescent="0.2">
      <c r="A51" s="25">
        <v>450</v>
      </c>
      <c r="B51" s="26">
        <v>41914</v>
      </c>
      <c r="C51" s="28">
        <v>0.89729166666666671</v>
      </c>
      <c r="D51" s="27">
        <v>0.9375</v>
      </c>
      <c r="E51" t="s">
        <v>249</v>
      </c>
    </row>
    <row r="52" spans="1:5" x14ac:dyDescent="0.2">
      <c r="A52" s="25">
        <v>451</v>
      </c>
      <c r="B52" s="26">
        <v>41923</v>
      </c>
      <c r="C52" s="28">
        <v>0.88824074074074078</v>
      </c>
      <c r="D52" s="27">
        <v>0.90625</v>
      </c>
    </row>
    <row r="53" spans="1:5" x14ac:dyDescent="0.2">
      <c r="A53" s="25">
        <v>452</v>
      </c>
      <c r="B53" s="26">
        <v>41927</v>
      </c>
      <c r="C53" s="28">
        <v>0.89197916666666666</v>
      </c>
      <c r="D53" s="27">
        <v>0.90416666666666667</v>
      </c>
    </row>
    <row r="54" spans="1:5" x14ac:dyDescent="0.2">
      <c r="A54" s="25">
        <v>453</v>
      </c>
      <c r="B54" s="26">
        <v>41928</v>
      </c>
      <c r="C54" s="25" t="s">
        <v>250</v>
      </c>
      <c r="D54" s="27">
        <v>0.84444444444444444</v>
      </c>
      <c r="E54" t="s">
        <v>250</v>
      </c>
    </row>
    <row r="55" spans="1:5" x14ac:dyDescent="0.2">
      <c r="A55" s="25">
        <v>454</v>
      </c>
      <c r="B55" s="26">
        <v>41934</v>
      </c>
      <c r="C55" s="28">
        <v>0.89582175925925922</v>
      </c>
      <c r="D55" s="27">
        <v>0.90902777777777777</v>
      </c>
    </row>
    <row r="56" spans="1:5" x14ac:dyDescent="0.2">
      <c r="A56" s="25">
        <v>455</v>
      </c>
      <c r="B56" s="26">
        <v>41936</v>
      </c>
      <c r="C56" s="28">
        <v>0.90762731481481485</v>
      </c>
      <c r="D56" s="27">
        <v>0.92638888888888893</v>
      </c>
    </row>
    <row r="57" spans="1:5" x14ac:dyDescent="0.2">
      <c r="A57" s="25">
        <v>456</v>
      </c>
      <c r="B57" s="26">
        <v>41941</v>
      </c>
      <c r="C57" s="28">
        <v>0.89149305555555547</v>
      </c>
      <c r="D57" s="27">
        <v>0.91805555555555562</v>
      </c>
    </row>
    <row r="58" spans="1:5" x14ac:dyDescent="0.2">
      <c r="A58" s="25">
        <v>457</v>
      </c>
      <c r="B58" s="26">
        <v>41950</v>
      </c>
      <c r="C58" s="28">
        <v>0.84442129629629636</v>
      </c>
      <c r="D58" s="27">
        <v>0.89583333333333337</v>
      </c>
    </row>
    <row r="59" spans="1:5" x14ac:dyDescent="0.2">
      <c r="A59" s="25">
        <v>458</v>
      </c>
      <c r="B59" s="26">
        <v>41958</v>
      </c>
      <c r="C59" s="28">
        <v>0.875</v>
      </c>
      <c r="D59" s="27">
        <v>0.90138888888888891</v>
      </c>
    </row>
    <row r="60" spans="1:5" x14ac:dyDescent="0.2">
      <c r="A60" s="25">
        <v>459</v>
      </c>
      <c r="B60" s="26">
        <v>41983</v>
      </c>
      <c r="C60" s="28">
        <v>0.875</v>
      </c>
      <c r="D60" s="27">
        <v>0.90069444444444446</v>
      </c>
    </row>
    <row r="61" spans="1:5" x14ac:dyDescent="0.2">
      <c r="A61" s="25">
        <v>460</v>
      </c>
      <c r="B61" s="26">
        <v>41986</v>
      </c>
      <c r="C61" s="28">
        <v>0.89583333333333337</v>
      </c>
      <c r="D61" s="27">
        <v>0.9458333333333333</v>
      </c>
    </row>
    <row r="62" spans="1:5" x14ac:dyDescent="0.2">
      <c r="A62" s="25">
        <v>461</v>
      </c>
      <c r="B62" s="26">
        <v>42013</v>
      </c>
      <c r="C62" s="28">
        <v>0.93748842592592585</v>
      </c>
      <c r="D62" s="27">
        <v>0.9458333333333333</v>
      </c>
      <c r="E62" s="1" t="s">
        <v>263</v>
      </c>
    </row>
    <row r="63" spans="1:5" x14ac:dyDescent="0.2">
      <c r="A63" s="25">
        <v>462</v>
      </c>
      <c r="B63" s="26">
        <v>42015</v>
      </c>
      <c r="C63" s="28">
        <v>0.89583333333333337</v>
      </c>
      <c r="D63" s="27">
        <v>0.53055555555555556</v>
      </c>
    </row>
    <row r="64" spans="1:5" x14ac:dyDescent="0.2">
      <c r="A64" s="25">
        <v>463</v>
      </c>
      <c r="B64" s="26">
        <v>42021</v>
      </c>
      <c r="C64" s="28">
        <v>0.89582175925925922</v>
      </c>
      <c r="D64" s="27">
        <v>0.91041666666666676</v>
      </c>
    </row>
    <row r="65" spans="1:6" x14ac:dyDescent="0.2">
      <c r="A65" s="25">
        <v>464</v>
      </c>
      <c r="B65" s="26">
        <v>42028</v>
      </c>
      <c r="C65" s="28">
        <v>0.90623842592592585</v>
      </c>
      <c r="D65" s="27">
        <v>0.85763888888888884</v>
      </c>
    </row>
    <row r="66" spans="1:6" x14ac:dyDescent="0.2">
      <c r="A66" s="25">
        <v>465</v>
      </c>
      <c r="B66" s="26">
        <v>42042</v>
      </c>
      <c r="C66" s="28">
        <v>0.90623842592592585</v>
      </c>
      <c r="D66" s="27">
        <v>0.95277777777777783</v>
      </c>
    </row>
    <row r="67" spans="1:6" x14ac:dyDescent="0.2">
      <c r="A67" s="25">
        <v>466</v>
      </c>
      <c r="B67" s="26">
        <v>42048</v>
      </c>
      <c r="C67" s="28">
        <v>7.3495370370370372E-3</v>
      </c>
      <c r="D67" s="27">
        <v>3.6805555555555557E-2</v>
      </c>
    </row>
    <row r="68" spans="1:6" x14ac:dyDescent="0.2">
      <c r="A68" s="25">
        <v>467</v>
      </c>
      <c r="B68" s="26">
        <v>42066</v>
      </c>
      <c r="C68" s="28">
        <v>0.90623842592592585</v>
      </c>
      <c r="D68" s="27">
        <v>0.88402777777777775</v>
      </c>
    </row>
    <row r="69" spans="1:6" x14ac:dyDescent="0.2">
      <c r="A69" s="25">
        <v>468</v>
      </c>
      <c r="B69" s="26">
        <v>42069</v>
      </c>
      <c r="C69" s="28">
        <v>0.91665509259259259</v>
      </c>
      <c r="D69" s="27">
        <v>0.9159722222222223</v>
      </c>
    </row>
    <row r="70" spans="1:6" x14ac:dyDescent="0.2">
      <c r="A70" s="25">
        <v>469</v>
      </c>
      <c r="B70" s="26">
        <v>42083</v>
      </c>
      <c r="C70" s="28">
        <v>0.92707175925925922</v>
      </c>
      <c r="D70" s="27">
        <v>0.93194444444444446</v>
      </c>
    </row>
    <row r="71" spans="1:6" x14ac:dyDescent="0.2">
      <c r="A71" s="25">
        <v>470</v>
      </c>
      <c r="B71" s="26">
        <v>42084</v>
      </c>
      <c r="C71" s="28">
        <v>0.84373842592592585</v>
      </c>
      <c r="D71" s="27">
        <v>0.9868055555555556</v>
      </c>
    </row>
    <row r="72" spans="1:6" x14ac:dyDescent="0.2">
      <c r="A72" s="25">
        <v>471</v>
      </c>
      <c r="B72" s="26">
        <v>42087</v>
      </c>
      <c r="C72" s="28">
        <v>0.89582175925925922</v>
      </c>
      <c r="D72" s="27">
        <v>0.86597222222222225</v>
      </c>
    </row>
    <row r="73" spans="1:6" x14ac:dyDescent="0.2">
      <c r="A73" s="25">
        <v>472</v>
      </c>
      <c r="B73" s="26">
        <v>42090</v>
      </c>
      <c r="C73" s="28">
        <v>0.8653587962962962</v>
      </c>
      <c r="D73" s="27">
        <v>0.875</v>
      </c>
    </row>
    <row r="74" spans="1:6" x14ac:dyDescent="0.2">
      <c r="A74" s="25">
        <v>473</v>
      </c>
      <c r="B74" s="26">
        <v>42097</v>
      </c>
      <c r="C74" s="28">
        <v>0.89582175925925922</v>
      </c>
      <c r="D74" s="27">
        <v>4.1666666666666666E-3</v>
      </c>
    </row>
    <row r="75" spans="1:6" x14ac:dyDescent="0.2">
      <c r="A75" s="25">
        <v>474</v>
      </c>
      <c r="B75" s="26">
        <v>42101</v>
      </c>
      <c r="C75" s="28">
        <v>0.85415509259259259</v>
      </c>
      <c r="D75" s="27">
        <v>0.89722222222222225</v>
      </c>
    </row>
    <row r="76" spans="1:6" x14ac:dyDescent="0.2">
      <c r="A76" s="25">
        <v>475</v>
      </c>
      <c r="B76" s="26">
        <v>42105</v>
      </c>
      <c r="C76" s="28">
        <v>0.91665509259259259</v>
      </c>
      <c r="D76" s="27">
        <v>0.9277777777777777</v>
      </c>
      <c r="E76" t="s">
        <v>251</v>
      </c>
      <c r="F76" s="1" t="s">
        <v>263</v>
      </c>
    </row>
    <row r="77" spans="1:6" x14ac:dyDescent="0.2">
      <c r="A77" s="25">
        <v>476</v>
      </c>
      <c r="B77" s="26">
        <v>42104</v>
      </c>
      <c r="C77" s="28">
        <v>0.89336805555555554</v>
      </c>
      <c r="D77" s="27">
        <v>0.98611111111111116</v>
      </c>
    </row>
    <row r="78" spans="1:6" x14ac:dyDescent="0.2">
      <c r="A78" s="25">
        <v>477</v>
      </c>
      <c r="B78" s="26">
        <v>42111</v>
      </c>
      <c r="C78" s="28">
        <v>0.91666666666666663</v>
      </c>
      <c r="D78" s="27">
        <v>4.8611111111111112E-3</v>
      </c>
    </row>
    <row r="79" spans="1:6" x14ac:dyDescent="0.2">
      <c r="A79" s="25">
        <v>478</v>
      </c>
      <c r="B79" s="26">
        <v>42136</v>
      </c>
      <c r="C79" s="28">
        <v>0.83332175925925922</v>
      </c>
      <c r="D79" s="27">
        <v>0.86111111111111116</v>
      </c>
      <c r="E79" s="1" t="s">
        <v>263</v>
      </c>
    </row>
    <row r="80" spans="1:6" x14ac:dyDescent="0.2">
      <c r="A80" s="25">
        <v>479</v>
      </c>
      <c r="B80" s="26">
        <v>42139</v>
      </c>
      <c r="C80" s="28">
        <v>0.89414351851851848</v>
      </c>
      <c r="D80" s="27">
        <v>0.92361111111111116</v>
      </c>
    </row>
    <row r="81" spans="1:5" x14ac:dyDescent="0.2">
      <c r="A81" s="25">
        <v>480</v>
      </c>
      <c r="B81" s="26">
        <v>42216</v>
      </c>
      <c r="C81" s="28">
        <v>0.83332175925925922</v>
      </c>
      <c r="D81" s="27">
        <v>0.84861111111111109</v>
      </c>
    </row>
    <row r="82" spans="1:5" x14ac:dyDescent="0.2">
      <c r="A82" s="25">
        <v>481</v>
      </c>
      <c r="B82" s="26">
        <v>42220</v>
      </c>
      <c r="C82" s="28">
        <v>0.84173611111111113</v>
      </c>
      <c r="D82" s="27">
        <v>0.93611111111111101</v>
      </c>
      <c r="E82" t="s">
        <v>252</v>
      </c>
    </row>
    <row r="83" spans="1:5" x14ac:dyDescent="0.2">
      <c r="A83" s="25">
        <v>482</v>
      </c>
      <c r="B83" s="26">
        <v>42230</v>
      </c>
      <c r="C83" s="28">
        <v>0.91105324074074068</v>
      </c>
      <c r="D83" s="27">
        <v>0.96944444444444444</v>
      </c>
    </row>
    <row r="84" spans="1:5" x14ac:dyDescent="0.2">
      <c r="A84" s="25">
        <v>483</v>
      </c>
      <c r="B84" s="26">
        <v>42244</v>
      </c>
      <c r="C84" s="28">
        <v>0.86101851851851852</v>
      </c>
      <c r="D84" s="27" t="s">
        <v>217</v>
      </c>
    </row>
    <row r="85" spans="1:5" x14ac:dyDescent="0.2">
      <c r="A85" s="25">
        <v>484</v>
      </c>
      <c r="B85" s="26">
        <v>42251</v>
      </c>
      <c r="C85" s="28">
        <v>0.88620370370370372</v>
      </c>
      <c r="D85" s="27">
        <v>0.9277777777777777</v>
      </c>
    </row>
    <row r="86" spans="1:5" x14ac:dyDescent="0.2">
      <c r="A86" s="25">
        <v>485</v>
      </c>
      <c r="B86" s="26">
        <v>42249</v>
      </c>
      <c r="C86" s="28">
        <v>0.84166666666666667</v>
      </c>
      <c r="D86" s="27" t="s">
        <v>218</v>
      </c>
    </row>
    <row r="87" spans="1:5" x14ac:dyDescent="0.2">
      <c r="A87" s="25">
        <v>486</v>
      </c>
      <c r="B87" s="26">
        <v>42257</v>
      </c>
      <c r="C87" s="28">
        <v>0.85986111111111108</v>
      </c>
      <c r="D87" s="27" t="s">
        <v>219</v>
      </c>
    </row>
    <row r="88" spans="1:5" x14ac:dyDescent="0.2">
      <c r="A88" s="25">
        <v>487</v>
      </c>
      <c r="B88" s="26">
        <v>42258</v>
      </c>
      <c r="C88" s="28">
        <v>0.88982638888888888</v>
      </c>
      <c r="D88" s="27">
        <v>0.93055555555555547</v>
      </c>
    </row>
    <row r="89" spans="1:5" x14ac:dyDescent="0.2">
      <c r="A89" s="25">
        <v>488</v>
      </c>
      <c r="B89" s="26">
        <v>42265</v>
      </c>
      <c r="C89" s="28">
        <v>0.85730324074074071</v>
      </c>
      <c r="D89" s="27">
        <v>1.1805555555555555E-2</v>
      </c>
    </row>
    <row r="90" spans="1:5" x14ac:dyDescent="0.2">
      <c r="A90" s="25">
        <v>489</v>
      </c>
      <c r="B90" s="26">
        <v>42263</v>
      </c>
      <c r="C90" s="28">
        <v>0.885625</v>
      </c>
      <c r="D90" s="27">
        <v>0.91875000000000007</v>
      </c>
    </row>
    <row r="91" spans="1:5" x14ac:dyDescent="0.2">
      <c r="A91" s="25">
        <v>490</v>
      </c>
      <c r="B91" s="26">
        <v>42279</v>
      </c>
      <c r="C91" s="28">
        <v>0.84508101851851858</v>
      </c>
      <c r="D91" s="27">
        <v>0.88402777777777775</v>
      </c>
    </row>
    <row r="92" spans="1:5" x14ac:dyDescent="0.2">
      <c r="A92" s="25">
        <v>491</v>
      </c>
      <c r="B92" s="26">
        <v>42298</v>
      </c>
      <c r="C92" s="28">
        <v>0.82203703703703701</v>
      </c>
      <c r="D92" s="27">
        <v>0.85416666666666663</v>
      </c>
    </row>
    <row r="93" spans="1:5" x14ac:dyDescent="0.2">
      <c r="A93" s="25">
        <v>492</v>
      </c>
      <c r="B93" s="26">
        <v>42305</v>
      </c>
      <c r="C93" s="28">
        <v>0.88348379629629636</v>
      </c>
      <c r="D93" s="27">
        <v>0.92013888888888884</v>
      </c>
    </row>
    <row r="94" spans="1:5" x14ac:dyDescent="0.2">
      <c r="A94" s="25">
        <v>493</v>
      </c>
      <c r="B94" s="26">
        <v>42307</v>
      </c>
      <c r="C94" s="28">
        <v>0.93292824074074077</v>
      </c>
      <c r="D94" s="27">
        <v>0.90625</v>
      </c>
    </row>
    <row r="95" spans="1:5" x14ac:dyDescent="0.2">
      <c r="A95" s="25">
        <v>494</v>
      </c>
      <c r="B95" s="26">
        <v>42306</v>
      </c>
      <c r="C95" s="28">
        <v>0.89582175925925922</v>
      </c>
      <c r="D95" s="27">
        <v>0.9590277777777777</v>
      </c>
    </row>
    <row r="96" spans="1:5" x14ac:dyDescent="0.2">
      <c r="A96" s="25">
        <v>495</v>
      </c>
      <c r="B96" s="26">
        <v>42314</v>
      </c>
      <c r="C96" s="28">
        <v>0.93122685185185183</v>
      </c>
      <c r="D96" s="27" t="s">
        <v>222</v>
      </c>
    </row>
    <row r="97" spans="1:5" x14ac:dyDescent="0.2">
      <c r="A97" s="25">
        <v>496</v>
      </c>
      <c r="B97" s="26">
        <v>42312</v>
      </c>
      <c r="C97" s="28">
        <v>0.86396990740740742</v>
      </c>
      <c r="D97" s="27">
        <v>0.95138888888888884</v>
      </c>
      <c r="E97" s="1" t="s">
        <v>263</v>
      </c>
    </row>
    <row r="98" spans="1:5" x14ac:dyDescent="0.2">
      <c r="A98" s="25">
        <v>497</v>
      </c>
      <c r="B98" s="26">
        <v>42344</v>
      </c>
      <c r="C98" s="28">
        <v>0.90328703703703705</v>
      </c>
      <c r="D98" s="27">
        <v>0.96458333333333324</v>
      </c>
    </row>
    <row r="99" spans="1:5" x14ac:dyDescent="0.2">
      <c r="A99" s="25">
        <v>498</v>
      </c>
      <c r="B99" s="26">
        <v>42347</v>
      </c>
      <c r="C99" s="28">
        <v>0.88829861111111119</v>
      </c>
      <c r="D99" s="27">
        <v>0.91666666666666663</v>
      </c>
    </row>
    <row r="100" spans="1:5" x14ac:dyDescent="0.2">
      <c r="A100" s="25">
        <v>499</v>
      </c>
      <c r="B100" s="26">
        <v>42375</v>
      </c>
      <c r="C100" s="28">
        <v>0.8803009259259259</v>
      </c>
      <c r="D100" s="27">
        <v>0.92222222222222217</v>
      </c>
    </row>
    <row r="101" spans="1:5" x14ac:dyDescent="0.2">
      <c r="A101" s="25">
        <v>500</v>
      </c>
      <c r="B101" s="26">
        <v>42383</v>
      </c>
      <c r="C101" s="28">
        <v>0.93457175925925917</v>
      </c>
      <c r="D101" s="27">
        <v>0.9590277777777777</v>
      </c>
    </row>
    <row r="102" spans="1:5" x14ac:dyDescent="0.2">
      <c r="A102" s="25">
        <v>501</v>
      </c>
      <c r="B102" s="26">
        <v>42392</v>
      </c>
      <c r="C102" s="28">
        <v>0.91010416666666671</v>
      </c>
      <c r="D102" s="27">
        <v>0.91249999999999998</v>
      </c>
    </row>
    <row r="103" spans="1:5" x14ac:dyDescent="0.2">
      <c r="A103" s="25">
        <v>502</v>
      </c>
      <c r="B103" s="26">
        <v>42396</v>
      </c>
      <c r="C103" s="28">
        <v>0.90523148148148147</v>
      </c>
      <c r="D103" s="27">
        <v>0.92499999999999993</v>
      </c>
    </row>
    <row r="104" spans="1:5" x14ac:dyDescent="0.2">
      <c r="A104" s="25">
        <v>503</v>
      </c>
      <c r="B104" s="26">
        <v>42433</v>
      </c>
      <c r="C104" s="28">
        <v>0.86701388888888886</v>
      </c>
      <c r="D104" s="27">
        <v>0.875</v>
      </c>
    </row>
    <row r="105" spans="1:5" x14ac:dyDescent="0.2">
      <c r="A105" s="25">
        <v>504</v>
      </c>
      <c r="B105" s="26">
        <v>42438</v>
      </c>
      <c r="C105" s="28">
        <v>0.87344907407407402</v>
      </c>
      <c r="D105" s="27">
        <v>0.9277777777777777</v>
      </c>
    </row>
    <row r="106" spans="1:5" x14ac:dyDescent="0.2">
      <c r="A106" s="25">
        <v>505</v>
      </c>
      <c r="B106" s="26">
        <v>42447</v>
      </c>
      <c r="C106" s="28">
        <v>0.92232638888888896</v>
      </c>
      <c r="D106" s="27">
        <v>0.93611111111111101</v>
      </c>
      <c r="E106" t="s">
        <v>253</v>
      </c>
    </row>
    <row r="107" spans="1:5" x14ac:dyDescent="0.2">
      <c r="A107" s="25">
        <v>506</v>
      </c>
      <c r="B107" s="26">
        <v>42459</v>
      </c>
      <c r="C107" s="28">
        <v>0.89131944444444444</v>
      </c>
      <c r="D107" s="27">
        <v>0.94374999999999998</v>
      </c>
    </row>
    <row r="108" spans="1:5" x14ac:dyDescent="0.2">
      <c r="A108" s="25">
        <v>507</v>
      </c>
      <c r="B108" s="26">
        <v>42461</v>
      </c>
      <c r="C108" s="28">
        <v>0.87600694444444438</v>
      </c>
      <c r="D108" s="27">
        <v>0.875</v>
      </c>
    </row>
    <row r="109" spans="1:5" x14ac:dyDescent="0.2">
      <c r="A109" s="25">
        <v>508</v>
      </c>
      <c r="B109" s="26">
        <v>42469</v>
      </c>
      <c r="C109" s="28">
        <v>0.92087962962962966</v>
      </c>
      <c r="D109" s="27">
        <v>0.97916666666666663</v>
      </c>
    </row>
    <row r="110" spans="1:5" x14ac:dyDescent="0.2">
      <c r="A110" s="25">
        <v>509</v>
      </c>
      <c r="B110" s="26">
        <v>42480</v>
      </c>
      <c r="C110" s="28">
        <v>0.84795138888888888</v>
      </c>
      <c r="D110" s="27">
        <v>0.91666666666666663</v>
      </c>
    </row>
    <row r="111" spans="1:5" x14ac:dyDescent="0.2">
      <c r="A111" s="25">
        <v>510</v>
      </c>
      <c r="B111" s="26" t="s">
        <v>254</v>
      </c>
      <c r="D111" s="27" t="s">
        <v>254</v>
      </c>
    </row>
    <row r="112" spans="1:5" x14ac:dyDescent="0.2">
      <c r="A112" s="25">
        <v>511</v>
      </c>
      <c r="B112" s="26">
        <v>42496</v>
      </c>
      <c r="C112" s="28">
        <v>0.87980324074074068</v>
      </c>
      <c r="D112" s="27" t="s">
        <v>255</v>
      </c>
    </row>
    <row r="113" spans="1:4" x14ac:dyDescent="0.2">
      <c r="A113" s="26"/>
      <c r="C113" s="27"/>
      <c r="D113" s="25"/>
    </row>
    <row r="114" spans="1:4" x14ac:dyDescent="0.2">
      <c r="A114" s="26"/>
      <c r="C114" s="27"/>
      <c r="D114" s="25"/>
    </row>
    <row r="115" spans="1:4" x14ac:dyDescent="0.2">
      <c r="A115" s="26"/>
      <c r="C115" s="27"/>
      <c r="D115" s="25"/>
    </row>
    <row r="116" spans="1:4" x14ac:dyDescent="0.2">
      <c r="A116" s="26"/>
      <c r="C116" s="27"/>
      <c r="D116" s="25"/>
    </row>
    <row r="117" spans="1:4" x14ac:dyDescent="0.2">
      <c r="A117" s="26"/>
      <c r="C117" s="27"/>
      <c r="D117" s="25"/>
    </row>
    <row r="118" spans="1:4" x14ac:dyDescent="0.2">
      <c r="A118" s="26"/>
      <c r="C118" s="27"/>
      <c r="D118" s="25"/>
    </row>
    <row r="119" spans="1:4" x14ac:dyDescent="0.2">
      <c r="A119" s="26"/>
      <c r="C119" s="27"/>
      <c r="D119" s="25"/>
    </row>
    <row r="120" spans="1:4" x14ac:dyDescent="0.2">
      <c r="A120" s="26"/>
      <c r="C120" s="27"/>
      <c r="D120" s="25"/>
    </row>
    <row r="121" spans="1:4" x14ac:dyDescent="0.2">
      <c r="A121" s="26"/>
      <c r="C121" s="27"/>
      <c r="D121" s="25"/>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PSG_Actigraphy_merged</vt:lpstr>
      <vt:lpstr>PSG</vt:lpstr>
      <vt:lpstr>ADA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2017-10-18T15:39:05Z</dcterms:created>
  <dcterms:modified xsi:type="dcterms:W3CDTF">2018-05-06T20:19:09Z</dcterms:modified>
</cp:coreProperties>
</file>