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ou\OneDrive - unb.br\Déborah Santos - Projeto de Mestrado\"/>
    </mc:Choice>
  </mc:AlternateContent>
  <xr:revisionPtr revIDLastSave="0" documentId="13_ncr:1_{9E9733D7-3BD3-442F-A886-82C6803099D8}" xr6:coauthVersionLast="47" xr6:coauthVersionMax="47" xr10:uidLastSave="{00000000-0000-0000-0000-000000000000}"/>
  <bookViews>
    <workbookView xWindow="-19310" yWindow="-110" windowWidth="19420" windowHeight="10300" tabRatio="720" activeTab="3" xr2:uid="{3F6A356F-3973-4403-8533-481AEACE8FB7}"/>
  </bookViews>
  <sheets>
    <sheet name="bombas ajustada" sheetId="7" r:id="rId1"/>
    <sheet name="bombas sem ajuste" sheetId="1" r:id="rId2"/>
    <sheet name="Irrigantes original e ajustado" sheetId="4" r:id="rId3"/>
    <sheet name="Análise original - 3 classes" sheetId="5" r:id="rId4"/>
  </sheets>
  <externalReferences>
    <externalReference r:id="rId5"/>
  </externalReferences>
  <definedNames>
    <definedName name="_xlnm._FilterDatabase" localSheetId="3" hidden="1">'Análise original - 3 classes'!$A$1:$BB$106</definedName>
    <definedName name="_xlnm._FilterDatabase" localSheetId="0" hidden="1">'bombas ajustada'!$A$1:$F$1</definedName>
    <definedName name="_xlnm._FilterDatabase" localSheetId="1" hidden="1">'bombas sem ajuste'!$A$1:$E$1</definedName>
    <definedName name="_xlnm._FilterDatabase" localSheetId="2" hidden="1">'Irrigantes original e ajustado'!$A$1:$F$53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6" i="5" l="1"/>
  <c r="AF106" i="5"/>
  <c r="AE106" i="5"/>
  <c r="AD106" i="5"/>
  <c r="AB106" i="5"/>
  <c r="AA106" i="5"/>
  <c r="Z106" i="5"/>
  <c r="Y106" i="5"/>
  <c r="W106" i="5"/>
  <c r="V106" i="5"/>
  <c r="U106" i="5"/>
  <c r="T106" i="5"/>
  <c r="R106" i="5"/>
  <c r="Q106" i="5"/>
  <c r="P106" i="5"/>
  <c r="O106" i="5"/>
  <c r="M106" i="5"/>
  <c r="L106" i="5"/>
  <c r="K106" i="5"/>
  <c r="J106" i="5"/>
  <c r="AG105" i="5"/>
  <c r="AH105" i="5" s="1"/>
  <c r="AF105" i="5"/>
  <c r="AE105" i="5"/>
  <c r="AD105" i="5"/>
  <c r="AB105" i="5"/>
  <c r="AA105" i="5"/>
  <c r="Z105" i="5"/>
  <c r="Y105" i="5"/>
  <c r="W105" i="5"/>
  <c r="V105" i="5"/>
  <c r="U105" i="5"/>
  <c r="T105" i="5"/>
  <c r="R105" i="5"/>
  <c r="Q105" i="5"/>
  <c r="P105" i="5"/>
  <c r="O105" i="5"/>
  <c r="M105" i="5"/>
  <c r="L105" i="5"/>
  <c r="K105" i="5"/>
  <c r="J105" i="5"/>
  <c r="AG104" i="5"/>
  <c r="AF104" i="5"/>
  <c r="AE104" i="5"/>
  <c r="AD104" i="5"/>
  <c r="AB104" i="5"/>
  <c r="AA104" i="5"/>
  <c r="Z104" i="5"/>
  <c r="Y104" i="5"/>
  <c r="W104" i="5"/>
  <c r="V104" i="5"/>
  <c r="U104" i="5"/>
  <c r="T104" i="5"/>
  <c r="R104" i="5"/>
  <c r="Q104" i="5"/>
  <c r="P104" i="5"/>
  <c r="O104" i="5"/>
  <c r="M104" i="5"/>
  <c r="L104" i="5"/>
  <c r="K104" i="5"/>
  <c r="J104" i="5"/>
  <c r="AG103" i="5"/>
  <c r="AF103" i="5"/>
  <c r="AE103" i="5"/>
  <c r="AD103" i="5"/>
  <c r="AB103" i="5"/>
  <c r="AA103" i="5"/>
  <c r="Z103" i="5"/>
  <c r="Y103" i="5"/>
  <c r="W103" i="5"/>
  <c r="V103" i="5"/>
  <c r="U103" i="5"/>
  <c r="T103" i="5"/>
  <c r="R103" i="5"/>
  <c r="Q103" i="5"/>
  <c r="P103" i="5"/>
  <c r="O103" i="5"/>
  <c r="M103" i="5"/>
  <c r="L103" i="5"/>
  <c r="K103" i="5"/>
  <c r="J103" i="5"/>
  <c r="AG102" i="5"/>
  <c r="AF102" i="5"/>
  <c r="AE102" i="5"/>
  <c r="AD102" i="5"/>
  <c r="AB102" i="5"/>
  <c r="AA102" i="5"/>
  <c r="Z102" i="5"/>
  <c r="Y102" i="5"/>
  <c r="W102" i="5"/>
  <c r="V102" i="5"/>
  <c r="U102" i="5"/>
  <c r="T102" i="5"/>
  <c r="R102" i="5"/>
  <c r="Q102" i="5"/>
  <c r="P102" i="5"/>
  <c r="O102" i="5"/>
  <c r="M102" i="5"/>
  <c r="L102" i="5"/>
  <c r="K102" i="5"/>
  <c r="J102" i="5"/>
  <c r="AG101" i="5"/>
  <c r="AH101" i="5" s="1"/>
  <c r="AF101" i="5"/>
  <c r="AE101" i="5"/>
  <c r="AD101" i="5"/>
  <c r="AB101" i="5"/>
  <c r="AA101" i="5"/>
  <c r="Z101" i="5"/>
  <c r="Y101" i="5"/>
  <c r="W101" i="5"/>
  <c r="V101" i="5"/>
  <c r="U101" i="5"/>
  <c r="T101" i="5"/>
  <c r="R101" i="5"/>
  <c r="Q101" i="5"/>
  <c r="P101" i="5"/>
  <c r="O101" i="5"/>
  <c r="M101" i="5"/>
  <c r="L101" i="5"/>
  <c r="K101" i="5"/>
  <c r="J101" i="5"/>
  <c r="AG100" i="5"/>
  <c r="AF100" i="5"/>
  <c r="AE100" i="5"/>
  <c r="AD100" i="5"/>
  <c r="AB100" i="5"/>
  <c r="AA100" i="5"/>
  <c r="Z100" i="5"/>
  <c r="Y100" i="5"/>
  <c r="W100" i="5"/>
  <c r="V100" i="5"/>
  <c r="U100" i="5"/>
  <c r="T100" i="5"/>
  <c r="R100" i="5"/>
  <c r="S100" i="5" s="1"/>
  <c r="Q100" i="5"/>
  <c r="P100" i="5"/>
  <c r="O100" i="5"/>
  <c r="M100" i="5"/>
  <c r="L100" i="5"/>
  <c r="K100" i="5"/>
  <c r="J100" i="5"/>
  <c r="AG99" i="5"/>
  <c r="AF99" i="5"/>
  <c r="AE99" i="5"/>
  <c r="AD99" i="5"/>
  <c r="AB99" i="5"/>
  <c r="AA99" i="5"/>
  <c r="Z99" i="5"/>
  <c r="Y99" i="5"/>
  <c r="W99" i="5"/>
  <c r="V99" i="5"/>
  <c r="U99" i="5"/>
  <c r="T99" i="5"/>
  <c r="R99" i="5"/>
  <c r="Q99" i="5"/>
  <c r="P99" i="5"/>
  <c r="O99" i="5"/>
  <c r="M99" i="5"/>
  <c r="L99" i="5"/>
  <c r="K99" i="5"/>
  <c r="J99" i="5"/>
  <c r="AG98" i="5"/>
  <c r="AF98" i="5"/>
  <c r="AE98" i="5"/>
  <c r="AD98" i="5"/>
  <c r="AB98" i="5"/>
  <c r="AA98" i="5"/>
  <c r="Z98" i="5"/>
  <c r="Y98" i="5"/>
  <c r="W98" i="5"/>
  <c r="X98" i="5" s="1"/>
  <c r="V98" i="5"/>
  <c r="U98" i="5"/>
  <c r="T98" i="5"/>
  <c r="R98" i="5"/>
  <c r="Q98" i="5"/>
  <c r="P98" i="5"/>
  <c r="O98" i="5"/>
  <c r="M98" i="5"/>
  <c r="L98" i="5"/>
  <c r="K98" i="5"/>
  <c r="J98" i="5"/>
  <c r="AG97" i="5"/>
  <c r="AF97" i="5"/>
  <c r="AE97" i="5"/>
  <c r="AD97" i="5"/>
  <c r="AB97" i="5"/>
  <c r="AA97" i="5"/>
  <c r="Z97" i="5"/>
  <c r="Y97" i="5"/>
  <c r="W97" i="5"/>
  <c r="V97" i="5"/>
  <c r="U97" i="5"/>
  <c r="T97" i="5"/>
  <c r="R97" i="5"/>
  <c r="Q97" i="5"/>
  <c r="P97" i="5"/>
  <c r="O97" i="5"/>
  <c r="M97" i="5"/>
  <c r="L97" i="5"/>
  <c r="K97" i="5"/>
  <c r="J97" i="5"/>
  <c r="AG96" i="5"/>
  <c r="AF96" i="5"/>
  <c r="AE96" i="5"/>
  <c r="AD96" i="5"/>
  <c r="AB96" i="5"/>
  <c r="AA96" i="5"/>
  <c r="Z96" i="5"/>
  <c r="Y96" i="5"/>
  <c r="W96" i="5"/>
  <c r="V96" i="5"/>
  <c r="U96" i="5"/>
  <c r="T96" i="5"/>
  <c r="R96" i="5"/>
  <c r="Q96" i="5"/>
  <c r="P96" i="5"/>
  <c r="O96" i="5"/>
  <c r="M96" i="5"/>
  <c r="L96" i="5"/>
  <c r="K96" i="5"/>
  <c r="J96" i="5"/>
  <c r="AG95" i="5"/>
  <c r="AH95" i="5" s="1"/>
  <c r="AF95" i="5"/>
  <c r="AE95" i="5"/>
  <c r="AD95" i="5"/>
  <c r="AB95" i="5"/>
  <c r="AA95" i="5"/>
  <c r="Z95" i="5"/>
  <c r="Y95" i="5"/>
  <c r="W95" i="5"/>
  <c r="V95" i="5"/>
  <c r="U95" i="5"/>
  <c r="T95" i="5"/>
  <c r="R95" i="5"/>
  <c r="Q95" i="5"/>
  <c r="P95" i="5"/>
  <c r="O95" i="5"/>
  <c r="M95" i="5"/>
  <c r="L95" i="5"/>
  <c r="K95" i="5"/>
  <c r="J95" i="5"/>
  <c r="AG94" i="5"/>
  <c r="AF94" i="5"/>
  <c r="AE94" i="5"/>
  <c r="AD94" i="5"/>
  <c r="AB94" i="5"/>
  <c r="AA94" i="5"/>
  <c r="Z94" i="5"/>
  <c r="Y94" i="5"/>
  <c r="W94" i="5"/>
  <c r="V94" i="5"/>
  <c r="U94" i="5"/>
  <c r="T94" i="5"/>
  <c r="R94" i="5"/>
  <c r="Q94" i="5"/>
  <c r="P94" i="5"/>
  <c r="O94" i="5"/>
  <c r="M94" i="5"/>
  <c r="L94" i="5"/>
  <c r="K94" i="5"/>
  <c r="J94" i="5"/>
  <c r="AG93" i="5"/>
  <c r="AF93" i="5"/>
  <c r="AE93" i="5"/>
  <c r="AD93" i="5"/>
  <c r="AB93" i="5"/>
  <c r="AA93" i="5"/>
  <c r="Z93" i="5"/>
  <c r="Y93" i="5"/>
  <c r="W93" i="5"/>
  <c r="V93" i="5"/>
  <c r="U93" i="5"/>
  <c r="T93" i="5"/>
  <c r="R93" i="5"/>
  <c r="Q93" i="5"/>
  <c r="P93" i="5"/>
  <c r="O93" i="5"/>
  <c r="M93" i="5"/>
  <c r="L93" i="5"/>
  <c r="K93" i="5"/>
  <c r="J93" i="5"/>
  <c r="AG92" i="5"/>
  <c r="AF92" i="5"/>
  <c r="AE92" i="5"/>
  <c r="AD92" i="5"/>
  <c r="AB92" i="5"/>
  <c r="AA92" i="5"/>
  <c r="Z92" i="5"/>
  <c r="Y92" i="5"/>
  <c r="W92" i="5"/>
  <c r="V92" i="5"/>
  <c r="U92" i="5"/>
  <c r="T92" i="5"/>
  <c r="R92" i="5"/>
  <c r="Q92" i="5"/>
  <c r="P92" i="5"/>
  <c r="O92" i="5"/>
  <c r="M92" i="5"/>
  <c r="L92" i="5"/>
  <c r="K92" i="5"/>
  <c r="J92" i="5"/>
  <c r="AG91" i="5"/>
  <c r="AH91" i="5" s="1"/>
  <c r="AF91" i="5"/>
  <c r="AE91" i="5"/>
  <c r="AD91" i="5"/>
  <c r="AB91" i="5"/>
  <c r="AA91" i="5"/>
  <c r="Z91" i="5"/>
  <c r="Y91" i="5"/>
  <c r="W91" i="5"/>
  <c r="V91" i="5"/>
  <c r="U91" i="5"/>
  <c r="T91" i="5"/>
  <c r="R91" i="5"/>
  <c r="Q91" i="5"/>
  <c r="P91" i="5"/>
  <c r="O91" i="5"/>
  <c r="M91" i="5"/>
  <c r="L91" i="5"/>
  <c r="K91" i="5"/>
  <c r="J91" i="5"/>
  <c r="AG90" i="5"/>
  <c r="AF90" i="5"/>
  <c r="AE90" i="5"/>
  <c r="AD90" i="5"/>
  <c r="AB90" i="5"/>
  <c r="AA90" i="5"/>
  <c r="Z90" i="5"/>
  <c r="Y90" i="5"/>
  <c r="W90" i="5"/>
  <c r="V90" i="5"/>
  <c r="U90" i="5"/>
  <c r="T90" i="5"/>
  <c r="R90" i="5"/>
  <c r="Q90" i="5"/>
  <c r="P90" i="5"/>
  <c r="O90" i="5"/>
  <c r="M90" i="5"/>
  <c r="L90" i="5"/>
  <c r="K90" i="5"/>
  <c r="J90" i="5"/>
  <c r="AG89" i="5"/>
  <c r="AF89" i="5"/>
  <c r="AE89" i="5"/>
  <c r="AD89" i="5"/>
  <c r="AB89" i="5"/>
  <c r="AA89" i="5"/>
  <c r="Z89" i="5"/>
  <c r="Y89" i="5"/>
  <c r="W89" i="5"/>
  <c r="V89" i="5"/>
  <c r="U89" i="5"/>
  <c r="T89" i="5"/>
  <c r="R89" i="5"/>
  <c r="Q89" i="5"/>
  <c r="P89" i="5"/>
  <c r="O89" i="5"/>
  <c r="M89" i="5"/>
  <c r="L89" i="5"/>
  <c r="K89" i="5"/>
  <c r="J89" i="5"/>
  <c r="AG88" i="5"/>
  <c r="AF88" i="5"/>
  <c r="AE88" i="5"/>
  <c r="AD88" i="5"/>
  <c r="AB88" i="5"/>
  <c r="AA88" i="5"/>
  <c r="Z88" i="5"/>
  <c r="Y88" i="5"/>
  <c r="W88" i="5"/>
  <c r="V88" i="5"/>
  <c r="U88" i="5"/>
  <c r="T88" i="5"/>
  <c r="R88" i="5"/>
  <c r="Q88" i="5"/>
  <c r="P88" i="5"/>
  <c r="O88" i="5"/>
  <c r="M88" i="5"/>
  <c r="L88" i="5"/>
  <c r="K88" i="5"/>
  <c r="J88" i="5"/>
  <c r="AG87" i="5"/>
  <c r="AF87" i="5"/>
  <c r="AE87" i="5"/>
  <c r="AD87" i="5"/>
  <c r="AH87" i="5" s="1"/>
  <c r="AB87" i="5"/>
  <c r="AA87" i="5"/>
  <c r="Z87" i="5"/>
  <c r="Y87" i="5"/>
  <c r="AC87" i="5" s="1"/>
  <c r="W87" i="5"/>
  <c r="V87" i="5"/>
  <c r="U87" i="5"/>
  <c r="T87" i="5"/>
  <c r="X87" i="5" s="1"/>
  <c r="R87" i="5"/>
  <c r="Q87" i="5"/>
  <c r="P87" i="5"/>
  <c r="O87" i="5"/>
  <c r="S87" i="5" s="1"/>
  <c r="M87" i="5"/>
  <c r="L87" i="5"/>
  <c r="K87" i="5"/>
  <c r="J87" i="5"/>
  <c r="AG86" i="5"/>
  <c r="AF86" i="5"/>
  <c r="AE86" i="5"/>
  <c r="AD86" i="5"/>
  <c r="AB86" i="5"/>
  <c r="AA86" i="5"/>
  <c r="Z86" i="5"/>
  <c r="Y86" i="5"/>
  <c r="W86" i="5"/>
  <c r="V86" i="5"/>
  <c r="U86" i="5"/>
  <c r="T86" i="5"/>
  <c r="R86" i="5"/>
  <c r="Q86" i="5"/>
  <c r="P86" i="5"/>
  <c r="O86" i="5"/>
  <c r="M86" i="5"/>
  <c r="L86" i="5"/>
  <c r="K86" i="5"/>
  <c r="J86" i="5"/>
  <c r="AG85" i="5"/>
  <c r="AF85" i="5"/>
  <c r="AE85" i="5"/>
  <c r="AD85" i="5"/>
  <c r="AH85" i="5" s="1"/>
  <c r="AB85" i="5"/>
  <c r="AA85" i="5"/>
  <c r="Z85" i="5"/>
  <c r="Y85" i="5"/>
  <c r="W85" i="5"/>
  <c r="V85" i="5"/>
  <c r="U85" i="5"/>
  <c r="T85" i="5"/>
  <c r="R85" i="5"/>
  <c r="Q85" i="5"/>
  <c r="P85" i="5"/>
  <c r="O85" i="5"/>
  <c r="M85" i="5"/>
  <c r="L85" i="5"/>
  <c r="K85" i="5"/>
  <c r="J85" i="5"/>
  <c r="N85" i="5" s="1"/>
  <c r="AG84" i="5"/>
  <c r="AF84" i="5"/>
  <c r="AE84" i="5"/>
  <c r="AD84" i="5"/>
  <c r="AH84" i="5" s="1"/>
  <c r="AB84" i="5"/>
  <c r="AA84" i="5"/>
  <c r="Z84" i="5"/>
  <c r="Y84" i="5"/>
  <c r="AC84" i="5" s="1"/>
  <c r="W84" i="5"/>
  <c r="V84" i="5"/>
  <c r="U84" i="5"/>
  <c r="T84" i="5"/>
  <c r="R84" i="5"/>
  <c r="Q84" i="5"/>
  <c r="P84" i="5"/>
  <c r="O84" i="5"/>
  <c r="M84" i="5"/>
  <c r="L84" i="5"/>
  <c r="K84" i="5"/>
  <c r="J84" i="5"/>
  <c r="AG83" i="5"/>
  <c r="AF83" i="5"/>
  <c r="AE83" i="5"/>
  <c r="AD83" i="5"/>
  <c r="AB83" i="5"/>
  <c r="AA83" i="5"/>
  <c r="Z83" i="5"/>
  <c r="Y83" i="5"/>
  <c r="W83" i="5"/>
  <c r="V83" i="5"/>
  <c r="U83" i="5"/>
  <c r="T83" i="5"/>
  <c r="R83" i="5"/>
  <c r="Q83" i="5"/>
  <c r="P83" i="5"/>
  <c r="O83" i="5"/>
  <c r="S83" i="5" s="1"/>
  <c r="M83" i="5"/>
  <c r="L83" i="5"/>
  <c r="K83" i="5"/>
  <c r="J83" i="5"/>
  <c r="AG82" i="5"/>
  <c r="AF82" i="5"/>
  <c r="AE82" i="5"/>
  <c r="AD82" i="5"/>
  <c r="AB82" i="5"/>
  <c r="AA82" i="5"/>
  <c r="Z82" i="5"/>
  <c r="Y82" i="5"/>
  <c r="W82" i="5"/>
  <c r="V82" i="5"/>
  <c r="U82" i="5"/>
  <c r="T82" i="5"/>
  <c r="X82" i="5" s="1"/>
  <c r="R82" i="5"/>
  <c r="Q82" i="5"/>
  <c r="P82" i="5"/>
  <c r="O82" i="5"/>
  <c r="M82" i="5"/>
  <c r="L82" i="5"/>
  <c r="K82" i="5"/>
  <c r="J82" i="5"/>
  <c r="N82" i="5" s="1"/>
  <c r="AG81" i="5"/>
  <c r="AF81" i="5"/>
  <c r="AE81" i="5"/>
  <c r="AD81" i="5"/>
  <c r="AB81" i="5"/>
  <c r="AA81" i="5"/>
  <c r="Z81" i="5"/>
  <c r="Y81" i="5"/>
  <c r="AC81" i="5" s="1"/>
  <c r="W81" i="5"/>
  <c r="V81" i="5"/>
  <c r="U81" i="5"/>
  <c r="T81" i="5"/>
  <c r="R81" i="5"/>
  <c r="Q81" i="5"/>
  <c r="P81" i="5"/>
  <c r="O81" i="5"/>
  <c r="M81" i="5"/>
  <c r="L81" i="5"/>
  <c r="K81" i="5"/>
  <c r="J81" i="5"/>
  <c r="N81" i="5" s="1"/>
  <c r="AG80" i="5"/>
  <c r="AF80" i="5"/>
  <c r="AE80" i="5"/>
  <c r="AD80" i="5"/>
  <c r="AB80" i="5"/>
  <c r="AA80" i="5"/>
  <c r="Z80" i="5"/>
  <c r="Y80" i="5"/>
  <c r="AC80" i="5" s="1"/>
  <c r="W80" i="5"/>
  <c r="V80" i="5"/>
  <c r="U80" i="5"/>
  <c r="T80" i="5"/>
  <c r="R80" i="5"/>
  <c r="Q80" i="5"/>
  <c r="P80" i="5"/>
  <c r="O80" i="5"/>
  <c r="S80" i="5" s="1"/>
  <c r="M80" i="5"/>
  <c r="L80" i="5"/>
  <c r="K80" i="5"/>
  <c r="J80" i="5"/>
  <c r="AG79" i="5"/>
  <c r="AF79" i="5"/>
  <c r="AE79" i="5"/>
  <c r="AD79" i="5"/>
  <c r="AH79" i="5" s="1"/>
  <c r="AB79" i="5"/>
  <c r="AA79" i="5"/>
  <c r="Z79" i="5"/>
  <c r="Y79" i="5"/>
  <c r="W79" i="5"/>
  <c r="V79" i="5"/>
  <c r="U79" i="5"/>
  <c r="T79" i="5"/>
  <c r="R79" i="5"/>
  <c r="Q79" i="5"/>
  <c r="P79" i="5"/>
  <c r="S79" i="5" s="1"/>
  <c r="O79" i="5"/>
  <c r="M79" i="5"/>
  <c r="L79" i="5"/>
  <c r="K79" i="5"/>
  <c r="J79" i="5"/>
  <c r="AG78" i="5"/>
  <c r="AF78" i="5"/>
  <c r="AE78" i="5"/>
  <c r="AD78" i="5"/>
  <c r="AB78" i="5"/>
  <c r="AA78" i="5"/>
  <c r="Z78" i="5"/>
  <c r="Y78" i="5"/>
  <c r="W78" i="5"/>
  <c r="V78" i="5"/>
  <c r="U78" i="5"/>
  <c r="T78" i="5"/>
  <c r="R78" i="5"/>
  <c r="Q78" i="5"/>
  <c r="P78" i="5"/>
  <c r="O78" i="5"/>
  <c r="M78" i="5"/>
  <c r="L78" i="5"/>
  <c r="K78" i="5"/>
  <c r="J78" i="5"/>
  <c r="AG77" i="5"/>
  <c r="AF77" i="5"/>
  <c r="AE77" i="5"/>
  <c r="AD77" i="5"/>
  <c r="AB77" i="5"/>
  <c r="AA77" i="5"/>
  <c r="Z77" i="5"/>
  <c r="Y77" i="5"/>
  <c r="W77" i="5"/>
  <c r="V77" i="5"/>
  <c r="U77" i="5"/>
  <c r="T77" i="5"/>
  <c r="R77" i="5"/>
  <c r="Q77" i="5"/>
  <c r="P77" i="5"/>
  <c r="O77" i="5"/>
  <c r="M77" i="5"/>
  <c r="L77" i="5"/>
  <c r="K77" i="5"/>
  <c r="J77" i="5"/>
  <c r="AG76" i="5"/>
  <c r="AF76" i="5"/>
  <c r="AE76" i="5"/>
  <c r="AD76" i="5"/>
  <c r="AB76" i="5"/>
  <c r="AA76" i="5"/>
  <c r="Z76" i="5"/>
  <c r="Y76" i="5"/>
  <c r="W76" i="5"/>
  <c r="V76" i="5"/>
  <c r="U76" i="5"/>
  <c r="T76" i="5"/>
  <c r="R76" i="5"/>
  <c r="Q76" i="5"/>
  <c r="P76" i="5"/>
  <c r="O76" i="5"/>
  <c r="M76" i="5"/>
  <c r="L76" i="5"/>
  <c r="K76" i="5"/>
  <c r="J76" i="5"/>
  <c r="AG75" i="5"/>
  <c r="AF75" i="5"/>
  <c r="AE75" i="5"/>
  <c r="AD75" i="5"/>
  <c r="AB75" i="5"/>
  <c r="AA75" i="5"/>
  <c r="Z75" i="5"/>
  <c r="Y75" i="5"/>
  <c r="W75" i="5"/>
  <c r="V75" i="5"/>
  <c r="U75" i="5"/>
  <c r="T75" i="5"/>
  <c r="R75" i="5"/>
  <c r="Q75" i="5"/>
  <c r="P75" i="5"/>
  <c r="O75" i="5"/>
  <c r="M75" i="5"/>
  <c r="L75" i="5"/>
  <c r="K75" i="5"/>
  <c r="J75" i="5"/>
  <c r="AG74" i="5"/>
  <c r="AF74" i="5"/>
  <c r="AE74" i="5"/>
  <c r="AD74" i="5"/>
  <c r="AB74" i="5"/>
  <c r="AA74" i="5"/>
  <c r="Z74" i="5"/>
  <c r="Y74" i="5"/>
  <c r="W74" i="5"/>
  <c r="V74" i="5"/>
  <c r="U74" i="5"/>
  <c r="T74" i="5"/>
  <c r="R74" i="5"/>
  <c r="Q74" i="5"/>
  <c r="P74" i="5"/>
  <c r="O74" i="5"/>
  <c r="M74" i="5"/>
  <c r="L74" i="5"/>
  <c r="K74" i="5"/>
  <c r="J74" i="5"/>
  <c r="AG73" i="5"/>
  <c r="AF73" i="5"/>
  <c r="AE73" i="5"/>
  <c r="AD73" i="5"/>
  <c r="AB73" i="5"/>
  <c r="AA73" i="5"/>
  <c r="Z73" i="5"/>
  <c r="Y73" i="5"/>
  <c r="W73" i="5"/>
  <c r="V73" i="5"/>
  <c r="U73" i="5"/>
  <c r="T73" i="5"/>
  <c r="R73" i="5"/>
  <c r="Q73" i="5"/>
  <c r="P73" i="5"/>
  <c r="O73" i="5"/>
  <c r="M73" i="5"/>
  <c r="L73" i="5"/>
  <c r="K73" i="5"/>
  <c r="J73" i="5"/>
  <c r="AG72" i="5"/>
  <c r="AF72" i="5"/>
  <c r="AE72" i="5"/>
  <c r="AD72" i="5"/>
  <c r="AB72" i="5"/>
  <c r="AA72" i="5"/>
  <c r="Z72" i="5"/>
  <c r="Y72" i="5"/>
  <c r="W72" i="5"/>
  <c r="V72" i="5"/>
  <c r="U72" i="5"/>
  <c r="T72" i="5"/>
  <c r="R72" i="5"/>
  <c r="Q72" i="5"/>
  <c r="P72" i="5"/>
  <c r="O72" i="5"/>
  <c r="M72" i="5"/>
  <c r="L72" i="5"/>
  <c r="K72" i="5"/>
  <c r="N72" i="5" s="1"/>
  <c r="J72" i="5"/>
  <c r="AG71" i="5"/>
  <c r="AF71" i="5"/>
  <c r="AE71" i="5"/>
  <c r="AD71" i="5"/>
  <c r="AB71" i="5"/>
  <c r="AA71" i="5"/>
  <c r="Z71" i="5"/>
  <c r="Y71" i="5"/>
  <c r="W71" i="5"/>
  <c r="V71" i="5"/>
  <c r="U71" i="5"/>
  <c r="T71" i="5"/>
  <c r="R71" i="5"/>
  <c r="Q71" i="5"/>
  <c r="P71" i="5"/>
  <c r="O71" i="5"/>
  <c r="M71" i="5"/>
  <c r="L71" i="5"/>
  <c r="K71" i="5"/>
  <c r="J71" i="5"/>
  <c r="AG70" i="5"/>
  <c r="AF70" i="5"/>
  <c r="AE70" i="5"/>
  <c r="AD70" i="5"/>
  <c r="AB70" i="5"/>
  <c r="AA70" i="5"/>
  <c r="Z70" i="5"/>
  <c r="Y70" i="5"/>
  <c r="W70" i="5"/>
  <c r="V70" i="5"/>
  <c r="U70" i="5"/>
  <c r="T70" i="5"/>
  <c r="R70" i="5"/>
  <c r="Q70" i="5"/>
  <c r="P70" i="5"/>
  <c r="O70" i="5"/>
  <c r="M70" i="5"/>
  <c r="L70" i="5"/>
  <c r="K70" i="5"/>
  <c r="J70" i="5"/>
  <c r="AG69" i="5"/>
  <c r="AF69" i="5"/>
  <c r="AE69" i="5"/>
  <c r="AD69" i="5"/>
  <c r="AB69" i="5"/>
  <c r="AA69" i="5"/>
  <c r="Z69" i="5"/>
  <c r="Y69" i="5"/>
  <c r="W69" i="5"/>
  <c r="V69" i="5"/>
  <c r="U69" i="5"/>
  <c r="T69" i="5"/>
  <c r="R69" i="5"/>
  <c r="Q69" i="5"/>
  <c r="P69" i="5"/>
  <c r="O69" i="5"/>
  <c r="M69" i="5"/>
  <c r="L69" i="5"/>
  <c r="K69" i="5"/>
  <c r="J69" i="5"/>
  <c r="AG68" i="5"/>
  <c r="AF68" i="5"/>
  <c r="AE68" i="5"/>
  <c r="AD68" i="5"/>
  <c r="AB68" i="5"/>
  <c r="AA68" i="5"/>
  <c r="Z68" i="5"/>
  <c r="Y68" i="5"/>
  <c r="W68" i="5"/>
  <c r="V68" i="5"/>
  <c r="U68" i="5"/>
  <c r="T68" i="5"/>
  <c r="R68" i="5"/>
  <c r="Q68" i="5"/>
  <c r="P68" i="5"/>
  <c r="O68" i="5"/>
  <c r="M68" i="5"/>
  <c r="L68" i="5"/>
  <c r="K68" i="5"/>
  <c r="J68" i="5"/>
  <c r="AG67" i="5"/>
  <c r="AF67" i="5"/>
  <c r="AE67" i="5"/>
  <c r="AD67" i="5"/>
  <c r="AB67" i="5"/>
  <c r="AA67" i="5"/>
  <c r="Z67" i="5"/>
  <c r="Y67" i="5"/>
  <c r="W67" i="5"/>
  <c r="V67" i="5"/>
  <c r="U67" i="5"/>
  <c r="T67" i="5"/>
  <c r="X67" i="5" s="1"/>
  <c r="R67" i="5"/>
  <c r="Q67" i="5"/>
  <c r="P67" i="5"/>
  <c r="O67" i="5"/>
  <c r="M67" i="5"/>
  <c r="L67" i="5"/>
  <c r="K67" i="5"/>
  <c r="J67" i="5"/>
  <c r="AG66" i="5"/>
  <c r="AF66" i="5"/>
  <c r="AE66" i="5"/>
  <c r="AD66" i="5"/>
  <c r="AB66" i="5"/>
  <c r="AA66" i="5"/>
  <c r="Z66" i="5"/>
  <c r="Y66" i="5"/>
  <c r="W66" i="5"/>
  <c r="V66" i="5"/>
  <c r="U66" i="5"/>
  <c r="T66" i="5"/>
  <c r="R66" i="5"/>
  <c r="Q66" i="5"/>
  <c r="P66" i="5"/>
  <c r="O66" i="5"/>
  <c r="M66" i="5"/>
  <c r="L66" i="5"/>
  <c r="K66" i="5"/>
  <c r="J66" i="5"/>
  <c r="AG65" i="5"/>
  <c r="AF65" i="5"/>
  <c r="AE65" i="5"/>
  <c r="AD65" i="5"/>
  <c r="AB65" i="5"/>
  <c r="AA65" i="5"/>
  <c r="Z65" i="5"/>
  <c r="Y65" i="5"/>
  <c r="W65" i="5"/>
  <c r="V65" i="5"/>
  <c r="U65" i="5"/>
  <c r="T65" i="5"/>
  <c r="R65" i="5"/>
  <c r="Q65" i="5"/>
  <c r="P65" i="5"/>
  <c r="O65" i="5"/>
  <c r="M65" i="5"/>
  <c r="L65" i="5"/>
  <c r="K65" i="5"/>
  <c r="J65" i="5"/>
  <c r="AG64" i="5"/>
  <c r="AF64" i="5"/>
  <c r="AE64" i="5"/>
  <c r="AD64" i="5"/>
  <c r="AB64" i="5"/>
  <c r="AA64" i="5"/>
  <c r="Z64" i="5"/>
  <c r="Y64" i="5"/>
  <c r="W64" i="5"/>
  <c r="V64" i="5"/>
  <c r="U64" i="5"/>
  <c r="T64" i="5"/>
  <c r="R64" i="5"/>
  <c r="Q64" i="5"/>
  <c r="P64" i="5"/>
  <c r="O64" i="5"/>
  <c r="M64" i="5"/>
  <c r="L64" i="5"/>
  <c r="K64" i="5"/>
  <c r="J64" i="5"/>
  <c r="AG63" i="5"/>
  <c r="AF63" i="5"/>
  <c r="AE63" i="5"/>
  <c r="AD63" i="5"/>
  <c r="AB63" i="5"/>
  <c r="AA63" i="5"/>
  <c r="Z63" i="5"/>
  <c r="AC63" i="5" s="1"/>
  <c r="Y63" i="5"/>
  <c r="W63" i="5"/>
  <c r="V63" i="5"/>
  <c r="U63" i="5"/>
  <c r="T63" i="5"/>
  <c r="R63" i="5"/>
  <c r="Q63" i="5"/>
  <c r="P63" i="5"/>
  <c r="O63" i="5"/>
  <c r="M63" i="5"/>
  <c r="L63" i="5"/>
  <c r="K63" i="5"/>
  <c r="J63" i="5"/>
  <c r="AG62" i="5"/>
  <c r="AF62" i="5"/>
  <c r="AE62" i="5"/>
  <c r="AD62" i="5"/>
  <c r="AB62" i="5"/>
  <c r="AA62" i="5"/>
  <c r="Z62" i="5"/>
  <c r="Y62" i="5"/>
  <c r="W62" i="5"/>
  <c r="V62" i="5"/>
  <c r="U62" i="5"/>
  <c r="T62" i="5"/>
  <c r="R62" i="5"/>
  <c r="Q62" i="5"/>
  <c r="P62" i="5"/>
  <c r="O62" i="5"/>
  <c r="M62" i="5"/>
  <c r="L62" i="5"/>
  <c r="K62" i="5"/>
  <c r="J62" i="5"/>
  <c r="AG61" i="5"/>
  <c r="AF61" i="5"/>
  <c r="AE61" i="5"/>
  <c r="AD61" i="5"/>
  <c r="AB61" i="5"/>
  <c r="AA61" i="5"/>
  <c r="Z61" i="5"/>
  <c r="Y61" i="5"/>
  <c r="W61" i="5"/>
  <c r="V61" i="5"/>
  <c r="U61" i="5"/>
  <c r="T61" i="5"/>
  <c r="R61" i="5"/>
  <c r="Q61" i="5"/>
  <c r="P61" i="5"/>
  <c r="O61" i="5"/>
  <c r="M61" i="5"/>
  <c r="L61" i="5"/>
  <c r="K61" i="5"/>
  <c r="J61" i="5"/>
  <c r="AG60" i="5"/>
  <c r="AF60" i="5"/>
  <c r="AE60" i="5"/>
  <c r="AD60" i="5"/>
  <c r="AB60" i="5"/>
  <c r="AA60" i="5"/>
  <c r="Z60" i="5"/>
  <c r="Y60" i="5"/>
  <c r="W60" i="5"/>
  <c r="V60" i="5"/>
  <c r="U60" i="5"/>
  <c r="T60" i="5"/>
  <c r="R60" i="5"/>
  <c r="Q60" i="5"/>
  <c r="P60" i="5"/>
  <c r="O60" i="5"/>
  <c r="M60" i="5"/>
  <c r="L60" i="5"/>
  <c r="K60" i="5"/>
  <c r="J60" i="5"/>
  <c r="AG59" i="5"/>
  <c r="AF59" i="5"/>
  <c r="AE59" i="5"/>
  <c r="AD59" i="5"/>
  <c r="AB59" i="5"/>
  <c r="AA59" i="5"/>
  <c r="Z59" i="5"/>
  <c r="Y59" i="5"/>
  <c r="W59" i="5"/>
  <c r="V59" i="5"/>
  <c r="U59" i="5"/>
  <c r="T59" i="5"/>
  <c r="R59" i="5"/>
  <c r="Q59" i="5"/>
  <c r="P59" i="5"/>
  <c r="O59" i="5"/>
  <c r="M59" i="5"/>
  <c r="L59" i="5"/>
  <c r="K59" i="5"/>
  <c r="J59" i="5"/>
  <c r="AG58" i="5"/>
  <c r="AF58" i="5"/>
  <c r="AE58" i="5"/>
  <c r="AD58" i="5"/>
  <c r="AB58" i="5"/>
  <c r="AA58" i="5"/>
  <c r="Z58" i="5"/>
  <c r="Y58" i="5"/>
  <c r="W58" i="5"/>
  <c r="V58" i="5"/>
  <c r="U58" i="5"/>
  <c r="T58" i="5"/>
  <c r="R58" i="5"/>
  <c r="Q58" i="5"/>
  <c r="P58" i="5"/>
  <c r="O58" i="5"/>
  <c r="M58" i="5"/>
  <c r="L58" i="5"/>
  <c r="K58" i="5"/>
  <c r="J58" i="5"/>
  <c r="AG57" i="5"/>
  <c r="AF57" i="5"/>
  <c r="AE57" i="5"/>
  <c r="AD57" i="5"/>
  <c r="AB57" i="5"/>
  <c r="AA57" i="5"/>
  <c r="Z57" i="5"/>
  <c r="Y57" i="5"/>
  <c r="W57" i="5"/>
  <c r="V57" i="5"/>
  <c r="U57" i="5"/>
  <c r="T57" i="5"/>
  <c r="R57" i="5"/>
  <c r="Q57" i="5"/>
  <c r="P57" i="5"/>
  <c r="O57" i="5"/>
  <c r="M57" i="5"/>
  <c r="L57" i="5"/>
  <c r="K57" i="5"/>
  <c r="J57" i="5"/>
  <c r="AG56" i="5"/>
  <c r="AF56" i="5"/>
  <c r="AE56" i="5"/>
  <c r="AD56" i="5"/>
  <c r="AH56" i="5" s="1"/>
  <c r="AB56" i="5"/>
  <c r="AA56" i="5"/>
  <c r="Z56" i="5"/>
  <c r="Y56" i="5"/>
  <c r="W56" i="5"/>
  <c r="V56" i="5"/>
  <c r="U56" i="5"/>
  <c r="T56" i="5"/>
  <c r="R56" i="5"/>
  <c r="Q56" i="5"/>
  <c r="P56" i="5"/>
  <c r="O56" i="5"/>
  <c r="S56" i="5" s="1"/>
  <c r="M56" i="5"/>
  <c r="L56" i="5"/>
  <c r="K56" i="5"/>
  <c r="J56" i="5"/>
  <c r="AG55" i="5"/>
  <c r="AF55" i="5"/>
  <c r="AE55" i="5"/>
  <c r="AD55" i="5"/>
  <c r="AH55" i="5" s="1"/>
  <c r="AB55" i="5"/>
  <c r="AA55" i="5"/>
  <c r="Z55" i="5"/>
  <c r="Y55" i="5"/>
  <c r="AC55" i="5" s="1"/>
  <c r="W55" i="5"/>
  <c r="V55" i="5"/>
  <c r="U55" i="5"/>
  <c r="T55" i="5"/>
  <c r="R55" i="5"/>
  <c r="Q55" i="5"/>
  <c r="P55" i="5"/>
  <c r="O55" i="5"/>
  <c r="M55" i="5"/>
  <c r="L55" i="5"/>
  <c r="K55" i="5"/>
  <c r="J55" i="5"/>
  <c r="AG54" i="5"/>
  <c r="AF54" i="5"/>
  <c r="AE54" i="5"/>
  <c r="AD54" i="5"/>
  <c r="AB54" i="5"/>
  <c r="AA54" i="5"/>
  <c r="Z54" i="5"/>
  <c r="Y54" i="5"/>
  <c r="W54" i="5"/>
  <c r="V54" i="5"/>
  <c r="U54" i="5"/>
  <c r="T54" i="5"/>
  <c r="R54" i="5"/>
  <c r="Q54" i="5"/>
  <c r="P54" i="5"/>
  <c r="O54" i="5"/>
  <c r="M54" i="5"/>
  <c r="L54" i="5"/>
  <c r="K54" i="5"/>
  <c r="J54" i="5"/>
  <c r="N54" i="5" s="1"/>
  <c r="AG53" i="5"/>
  <c r="AF53" i="5"/>
  <c r="AE53" i="5"/>
  <c r="AD53" i="5"/>
  <c r="AB53" i="5"/>
  <c r="AA53" i="5"/>
  <c r="Z53" i="5"/>
  <c r="Y53" i="5"/>
  <c r="W53" i="5"/>
  <c r="V53" i="5"/>
  <c r="U53" i="5"/>
  <c r="T53" i="5"/>
  <c r="R53" i="5"/>
  <c r="Q53" i="5"/>
  <c r="P53" i="5"/>
  <c r="O53" i="5"/>
  <c r="M53" i="5"/>
  <c r="L53" i="5"/>
  <c r="K53" i="5"/>
  <c r="J53" i="5"/>
  <c r="AG52" i="5"/>
  <c r="AF52" i="5"/>
  <c r="AE52" i="5"/>
  <c r="AD52" i="5"/>
  <c r="AB52" i="5"/>
  <c r="AA52" i="5"/>
  <c r="Z52" i="5"/>
  <c r="Y52" i="5"/>
  <c r="W52" i="5"/>
  <c r="V52" i="5"/>
  <c r="U52" i="5"/>
  <c r="T52" i="5"/>
  <c r="X52" i="5" s="1"/>
  <c r="R52" i="5"/>
  <c r="Q52" i="5"/>
  <c r="P52" i="5"/>
  <c r="O52" i="5"/>
  <c r="M52" i="5"/>
  <c r="L52" i="5"/>
  <c r="K52" i="5"/>
  <c r="J52" i="5"/>
  <c r="AG51" i="5"/>
  <c r="AF51" i="5"/>
  <c r="AE51" i="5"/>
  <c r="AD51" i="5"/>
  <c r="AH51" i="5" s="1"/>
  <c r="AB51" i="5"/>
  <c r="AA51" i="5"/>
  <c r="Z51" i="5"/>
  <c r="Y51" i="5"/>
  <c r="W51" i="5"/>
  <c r="V51" i="5"/>
  <c r="U51" i="5"/>
  <c r="X51" i="5" s="1"/>
  <c r="T51" i="5"/>
  <c r="R51" i="5"/>
  <c r="Q51" i="5"/>
  <c r="P51" i="5"/>
  <c r="O51" i="5"/>
  <c r="M51" i="5"/>
  <c r="L51" i="5"/>
  <c r="K51" i="5"/>
  <c r="J51" i="5"/>
  <c r="AG50" i="5"/>
  <c r="AF50" i="5"/>
  <c r="AE50" i="5"/>
  <c r="AD50" i="5"/>
  <c r="AB50" i="5"/>
  <c r="AA50" i="5"/>
  <c r="Z50" i="5"/>
  <c r="Y50" i="5"/>
  <c r="W50" i="5"/>
  <c r="V50" i="5"/>
  <c r="U50" i="5"/>
  <c r="T50" i="5"/>
  <c r="R50" i="5"/>
  <c r="Q50" i="5"/>
  <c r="P50" i="5"/>
  <c r="O50" i="5"/>
  <c r="M50" i="5"/>
  <c r="L50" i="5"/>
  <c r="K50" i="5"/>
  <c r="N50" i="5" s="1"/>
  <c r="J50" i="5"/>
  <c r="AG49" i="5"/>
  <c r="AF49" i="5"/>
  <c r="AE49" i="5"/>
  <c r="AD49" i="5"/>
  <c r="AB49" i="5"/>
  <c r="AA49" i="5"/>
  <c r="Z49" i="5"/>
  <c r="Y49" i="5"/>
  <c r="W49" i="5"/>
  <c r="V49" i="5"/>
  <c r="U49" i="5"/>
  <c r="T49" i="5"/>
  <c r="R49" i="5"/>
  <c r="Q49" i="5"/>
  <c r="P49" i="5"/>
  <c r="O49" i="5"/>
  <c r="M49" i="5"/>
  <c r="L49" i="5"/>
  <c r="K49" i="5"/>
  <c r="J49" i="5"/>
  <c r="AG48" i="5"/>
  <c r="AF48" i="5"/>
  <c r="AE48" i="5"/>
  <c r="AD48" i="5"/>
  <c r="AB48" i="5"/>
  <c r="AA48" i="5"/>
  <c r="Z48" i="5"/>
  <c r="Y48" i="5"/>
  <c r="W48" i="5"/>
  <c r="V48" i="5"/>
  <c r="U48" i="5"/>
  <c r="T48" i="5"/>
  <c r="R48" i="5"/>
  <c r="Q48" i="5"/>
  <c r="P48" i="5"/>
  <c r="O48" i="5"/>
  <c r="M48" i="5"/>
  <c r="L48" i="5"/>
  <c r="K48" i="5"/>
  <c r="J48" i="5"/>
  <c r="AG47" i="5"/>
  <c r="AF47" i="5"/>
  <c r="AE47" i="5"/>
  <c r="AD47" i="5"/>
  <c r="AB47" i="5"/>
  <c r="AA47" i="5"/>
  <c r="Z47" i="5"/>
  <c r="Y47" i="5"/>
  <c r="W47" i="5"/>
  <c r="V47" i="5"/>
  <c r="U47" i="5"/>
  <c r="T47" i="5"/>
  <c r="R47" i="5"/>
  <c r="Q47" i="5"/>
  <c r="P47" i="5"/>
  <c r="O47" i="5"/>
  <c r="M47" i="5"/>
  <c r="L47" i="5"/>
  <c r="K47" i="5"/>
  <c r="J47" i="5"/>
  <c r="AG46" i="5"/>
  <c r="AF46" i="5"/>
  <c r="AE46" i="5"/>
  <c r="AD46" i="5"/>
  <c r="AB46" i="5"/>
  <c r="AA46" i="5"/>
  <c r="Z46" i="5"/>
  <c r="Y46" i="5"/>
  <c r="W46" i="5"/>
  <c r="V46" i="5"/>
  <c r="U46" i="5"/>
  <c r="T46" i="5"/>
  <c r="X46" i="5" s="1"/>
  <c r="R46" i="5"/>
  <c r="Q46" i="5"/>
  <c r="P46" i="5"/>
  <c r="O46" i="5"/>
  <c r="M46" i="5"/>
  <c r="L46" i="5"/>
  <c r="K46" i="5"/>
  <c r="J46" i="5"/>
  <c r="AG45" i="5"/>
  <c r="AF45" i="5"/>
  <c r="AE45" i="5"/>
  <c r="AD45" i="5"/>
  <c r="AB45" i="5"/>
  <c r="AA45" i="5"/>
  <c r="Z45" i="5"/>
  <c r="Y45" i="5"/>
  <c r="W45" i="5"/>
  <c r="V45" i="5"/>
  <c r="U45" i="5"/>
  <c r="T45" i="5"/>
  <c r="R45" i="5"/>
  <c r="Q45" i="5"/>
  <c r="S45" i="5" s="1"/>
  <c r="P45" i="5"/>
  <c r="O45" i="5"/>
  <c r="M45" i="5"/>
  <c r="L45" i="5"/>
  <c r="K45" i="5"/>
  <c r="J45" i="5"/>
  <c r="AG44" i="5"/>
  <c r="AF44" i="5"/>
  <c r="AE44" i="5"/>
  <c r="AD44" i="5"/>
  <c r="AB44" i="5"/>
  <c r="AA44" i="5"/>
  <c r="Z44" i="5"/>
  <c r="Y44" i="5"/>
  <c r="W44" i="5"/>
  <c r="V44" i="5"/>
  <c r="U44" i="5"/>
  <c r="T44" i="5"/>
  <c r="R44" i="5"/>
  <c r="Q44" i="5"/>
  <c r="P44" i="5"/>
  <c r="O44" i="5"/>
  <c r="M44" i="5"/>
  <c r="L44" i="5"/>
  <c r="K44" i="5"/>
  <c r="J44" i="5"/>
  <c r="AG43" i="5"/>
  <c r="AF43" i="5"/>
  <c r="AE43" i="5"/>
  <c r="AD43" i="5"/>
  <c r="AB43" i="5"/>
  <c r="AA43" i="5"/>
  <c r="Z43" i="5"/>
  <c r="Y43" i="5"/>
  <c r="W43" i="5"/>
  <c r="V43" i="5"/>
  <c r="U43" i="5"/>
  <c r="T43" i="5"/>
  <c r="R43" i="5"/>
  <c r="Q43" i="5"/>
  <c r="P43" i="5"/>
  <c r="O43" i="5"/>
  <c r="M43" i="5"/>
  <c r="L43" i="5"/>
  <c r="K43" i="5"/>
  <c r="J43" i="5"/>
  <c r="AT42" i="5"/>
  <c r="AG42" i="5"/>
  <c r="AF42" i="5"/>
  <c r="AE42" i="5"/>
  <c r="AD42" i="5"/>
  <c r="AB42" i="5"/>
  <c r="AA42" i="5"/>
  <c r="Z42" i="5"/>
  <c r="Y42" i="5"/>
  <c r="W42" i="5"/>
  <c r="V42" i="5"/>
  <c r="U42" i="5"/>
  <c r="T42" i="5"/>
  <c r="R42" i="5"/>
  <c r="Q42" i="5"/>
  <c r="P42" i="5"/>
  <c r="O42" i="5"/>
  <c r="M42" i="5"/>
  <c r="L42" i="5"/>
  <c r="K42" i="5"/>
  <c r="J42" i="5"/>
  <c r="AG41" i="5"/>
  <c r="AF41" i="5"/>
  <c r="AE41" i="5"/>
  <c r="AD41" i="5"/>
  <c r="AB41" i="5"/>
  <c r="AA41" i="5"/>
  <c r="Z41" i="5"/>
  <c r="Y41" i="5"/>
  <c r="W41" i="5"/>
  <c r="V41" i="5"/>
  <c r="U41" i="5"/>
  <c r="T41" i="5"/>
  <c r="R41" i="5"/>
  <c r="Q41" i="5"/>
  <c r="P41" i="5"/>
  <c r="O41" i="5"/>
  <c r="M41" i="5"/>
  <c r="L41" i="5"/>
  <c r="K41" i="5"/>
  <c r="J41" i="5"/>
  <c r="AG40" i="5"/>
  <c r="AF40" i="5"/>
  <c r="AE40" i="5"/>
  <c r="AD40" i="5"/>
  <c r="AB40" i="5"/>
  <c r="AA40" i="5"/>
  <c r="Z40" i="5"/>
  <c r="Y40" i="5"/>
  <c r="W40" i="5"/>
  <c r="V40" i="5"/>
  <c r="U40" i="5"/>
  <c r="T40" i="5"/>
  <c r="R40" i="5"/>
  <c r="Q40" i="5"/>
  <c r="P40" i="5"/>
  <c r="O40" i="5"/>
  <c r="M40" i="5"/>
  <c r="L40" i="5"/>
  <c r="K40" i="5"/>
  <c r="J40" i="5"/>
  <c r="AG39" i="5"/>
  <c r="AF39" i="5"/>
  <c r="AE39" i="5"/>
  <c r="AD39" i="5"/>
  <c r="AB39" i="5"/>
  <c r="AA39" i="5"/>
  <c r="Z39" i="5"/>
  <c r="Y39" i="5"/>
  <c r="W39" i="5"/>
  <c r="V39" i="5"/>
  <c r="U39" i="5"/>
  <c r="T39" i="5"/>
  <c r="R39" i="5"/>
  <c r="S39" i="5" s="1"/>
  <c r="Q39" i="5"/>
  <c r="P39" i="5"/>
  <c r="O39" i="5"/>
  <c r="M39" i="5"/>
  <c r="L39" i="5"/>
  <c r="K39" i="5"/>
  <c r="J39" i="5"/>
  <c r="AG38" i="5"/>
  <c r="AF38" i="5"/>
  <c r="AE38" i="5"/>
  <c r="AD38" i="5"/>
  <c r="AB38" i="5"/>
  <c r="AA38" i="5"/>
  <c r="Z38" i="5"/>
  <c r="Y38" i="5"/>
  <c r="W38" i="5"/>
  <c r="V38" i="5"/>
  <c r="U38" i="5"/>
  <c r="T38" i="5"/>
  <c r="R38" i="5"/>
  <c r="Q38" i="5"/>
  <c r="P38" i="5"/>
  <c r="O38" i="5"/>
  <c r="M38" i="5"/>
  <c r="L38" i="5"/>
  <c r="K38" i="5"/>
  <c r="J38" i="5"/>
  <c r="AG37" i="5"/>
  <c r="AF37" i="5"/>
  <c r="AE37" i="5"/>
  <c r="AD37" i="5"/>
  <c r="AB37" i="5"/>
  <c r="AA37" i="5"/>
  <c r="Z37" i="5"/>
  <c r="Y37" i="5"/>
  <c r="W37" i="5"/>
  <c r="V37" i="5"/>
  <c r="U37" i="5"/>
  <c r="T37" i="5"/>
  <c r="R37" i="5"/>
  <c r="Q37" i="5"/>
  <c r="P37" i="5"/>
  <c r="O37" i="5"/>
  <c r="M37" i="5"/>
  <c r="L37" i="5"/>
  <c r="K37" i="5"/>
  <c r="J37" i="5"/>
  <c r="AG36" i="5"/>
  <c r="AF36" i="5"/>
  <c r="AE36" i="5"/>
  <c r="AD36" i="5"/>
  <c r="AB36" i="5"/>
  <c r="AA36" i="5"/>
  <c r="Z36" i="5"/>
  <c r="Y36" i="5"/>
  <c r="W36" i="5"/>
  <c r="V36" i="5"/>
  <c r="U36" i="5"/>
  <c r="T36" i="5"/>
  <c r="R36" i="5"/>
  <c r="Q36" i="5"/>
  <c r="P36" i="5"/>
  <c r="O36" i="5"/>
  <c r="M36" i="5"/>
  <c r="L36" i="5"/>
  <c r="K36" i="5"/>
  <c r="J36" i="5"/>
  <c r="AG35" i="5"/>
  <c r="AF35" i="5"/>
  <c r="AE35" i="5"/>
  <c r="AD35" i="5"/>
  <c r="AB35" i="5"/>
  <c r="AA35" i="5"/>
  <c r="Z35" i="5"/>
  <c r="Y35" i="5"/>
  <c r="W35" i="5"/>
  <c r="V35" i="5"/>
  <c r="U35" i="5"/>
  <c r="T35" i="5"/>
  <c r="R35" i="5"/>
  <c r="Q35" i="5"/>
  <c r="P35" i="5"/>
  <c r="O35" i="5"/>
  <c r="M35" i="5"/>
  <c r="L35" i="5"/>
  <c r="K35" i="5"/>
  <c r="J35" i="5"/>
  <c r="AG34" i="5"/>
  <c r="AF34" i="5"/>
  <c r="AE34" i="5"/>
  <c r="AD34" i="5"/>
  <c r="AB34" i="5"/>
  <c r="AA34" i="5"/>
  <c r="Z34" i="5"/>
  <c r="Y34" i="5"/>
  <c r="W34" i="5"/>
  <c r="V34" i="5"/>
  <c r="U34" i="5"/>
  <c r="T34" i="5"/>
  <c r="R34" i="5"/>
  <c r="Q34" i="5"/>
  <c r="P34" i="5"/>
  <c r="O34" i="5"/>
  <c r="M34" i="5"/>
  <c r="L34" i="5"/>
  <c r="K34" i="5"/>
  <c r="J34" i="5"/>
  <c r="AG33" i="5"/>
  <c r="AF33" i="5"/>
  <c r="AE33" i="5"/>
  <c r="AD33" i="5"/>
  <c r="AB33" i="5"/>
  <c r="AA33" i="5"/>
  <c r="Z33" i="5"/>
  <c r="Y33" i="5"/>
  <c r="W33" i="5"/>
  <c r="V33" i="5"/>
  <c r="U33" i="5"/>
  <c r="T33" i="5"/>
  <c r="R33" i="5"/>
  <c r="Q33" i="5"/>
  <c r="P33" i="5"/>
  <c r="O33" i="5"/>
  <c r="M33" i="5"/>
  <c r="L33" i="5"/>
  <c r="K33" i="5"/>
  <c r="J33" i="5"/>
  <c r="AG32" i="5"/>
  <c r="AF32" i="5"/>
  <c r="AE32" i="5"/>
  <c r="AD32" i="5"/>
  <c r="AB32" i="5"/>
  <c r="AC32" i="5" s="1"/>
  <c r="AA32" i="5"/>
  <c r="Z32" i="5"/>
  <c r="Y32" i="5"/>
  <c r="W32" i="5"/>
  <c r="V32" i="5"/>
  <c r="U32" i="5"/>
  <c r="T32" i="5"/>
  <c r="R32" i="5"/>
  <c r="Q32" i="5"/>
  <c r="P32" i="5"/>
  <c r="O32" i="5"/>
  <c r="M32" i="5"/>
  <c r="L32" i="5"/>
  <c r="K32" i="5"/>
  <c r="J32" i="5"/>
  <c r="AG31" i="5"/>
  <c r="AF31" i="5"/>
  <c r="AE31" i="5"/>
  <c r="AD31" i="5"/>
  <c r="AB31" i="5"/>
  <c r="AA31" i="5"/>
  <c r="Z31" i="5"/>
  <c r="Y31" i="5"/>
  <c r="W31" i="5"/>
  <c r="V31" i="5"/>
  <c r="U31" i="5"/>
  <c r="T31" i="5"/>
  <c r="R31" i="5"/>
  <c r="Q31" i="5"/>
  <c r="P31" i="5"/>
  <c r="O31" i="5"/>
  <c r="M31" i="5"/>
  <c r="L31" i="5"/>
  <c r="K31" i="5"/>
  <c r="J31" i="5"/>
  <c r="AG30" i="5"/>
  <c r="AF30" i="5"/>
  <c r="AE30" i="5"/>
  <c r="AD30" i="5"/>
  <c r="AB30" i="5"/>
  <c r="AA30" i="5"/>
  <c r="Z30" i="5"/>
  <c r="Y30" i="5"/>
  <c r="W30" i="5"/>
  <c r="V30" i="5"/>
  <c r="U30" i="5"/>
  <c r="T30" i="5"/>
  <c r="R30" i="5"/>
  <c r="Q30" i="5"/>
  <c r="P30" i="5"/>
  <c r="O30" i="5"/>
  <c r="M30" i="5"/>
  <c r="L30" i="5"/>
  <c r="K30" i="5"/>
  <c r="J30" i="5"/>
  <c r="AG29" i="5"/>
  <c r="AF29" i="5"/>
  <c r="AE29" i="5"/>
  <c r="AD29" i="5"/>
  <c r="AB29" i="5"/>
  <c r="AA29" i="5"/>
  <c r="Z29" i="5"/>
  <c r="Y29" i="5"/>
  <c r="W29" i="5"/>
  <c r="V29" i="5"/>
  <c r="U29" i="5"/>
  <c r="T29" i="5"/>
  <c r="R29" i="5"/>
  <c r="Q29" i="5"/>
  <c r="P29" i="5"/>
  <c r="O29" i="5"/>
  <c r="M29" i="5"/>
  <c r="L29" i="5"/>
  <c r="K29" i="5"/>
  <c r="J29" i="5"/>
  <c r="AG28" i="5"/>
  <c r="AF28" i="5"/>
  <c r="AE28" i="5"/>
  <c r="AD28" i="5"/>
  <c r="AB28" i="5"/>
  <c r="AA28" i="5"/>
  <c r="Z28" i="5"/>
  <c r="Y28" i="5"/>
  <c r="W28" i="5"/>
  <c r="V28" i="5"/>
  <c r="U28" i="5"/>
  <c r="T28" i="5"/>
  <c r="R28" i="5"/>
  <c r="Q28" i="5"/>
  <c r="P28" i="5"/>
  <c r="O28" i="5"/>
  <c r="M28" i="5"/>
  <c r="L28" i="5"/>
  <c r="K28" i="5"/>
  <c r="J28" i="5"/>
  <c r="AG27" i="5"/>
  <c r="AF27" i="5"/>
  <c r="AE27" i="5"/>
  <c r="AD27" i="5"/>
  <c r="AB27" i="5"/>
  <c r="AA27" i="5"/>
  <c r="Z27" i="5"/>
  <c r="Y27" i="5"/>
  <c r="W27" i="5"/>
  <c r="V27" i="5"/>
  <c r="U27" i="5"/>
  <c r="T27" i="5"/>
  <c r="R27" i="5"/>
  <c r="Q27" i="5"/>
  <c r="P27" i="5"/>
  <c r="O27" i="5"/>
  <c r="M27" i="5"/>
  <c r="L27" i="5"/>
  <c r="K27" i="5"/>
  <c r="J27" i="5"/>
  <c r="AG26" i="5"/>
  <c r="AF26" i="5"/>
  <c r="AE26" i="5"/>
  <c r="AD26" i="5"/>
  <c r="AB26" i="5"/>
  <c r="AA26" i="5"/>
  <c r="Z26" i="5"/>
  <c r="Y26" i="5"/>
  <c r="W26" i="5"/>
  <c r="V26" i="5"/>
  <c r="U26" i="5"/>
  <c r="T26" i="5"/>
  <c r="R26" i="5"/>
  <c r="Q26" i="5"/>
  <c r="P26" i="5"/>
  <c r="O26" i="5"/>
  <c r="M26" i="5"/>
  <c r="L26" i="5"/>
  <c r="K26" i="5"/>
  <c r="J26" i="5"/>
  <c r="AG25" i="5"/>
  <c r="AF25" i="5"/>
  <c r="AE25" i="5"/>
  <c r="AD25" i="5"/>
  <c r="AB25" i="5"/>
  <c r="AA25" i="5"/>
  <c r="Z25" i="5"/>
  <c r="Y25" i="5"/>
  <c r="W25" i="5"/>
  <c r="V25" i="5"/>
  <c r="U25" i="5"/>
  <c r="T25" i="5"/>
  <c r="S25" i="5"/>
  <c r="R25" i="5"/>
  <c r="Q25" i="5"/>
  <c r="P25" i="5"/>
  <c r="O25" i="5"/>
  <c r="M25" i="5"/>
  <c r="L25" i="5"/>
  <c r="K25" i="5"/>
  <c r="J25" i="5"/>
  <c r="N25" i="5" s="1"/>
  <c r="AG24" i="5"/>
  <c r="AF24" i="5"/>
  <c r="AE24" i="5"/>
  <c r="AD24" i="5"/>
  <c r="AH24" i="5" s="1"/>
  <c r="AB24" i="5"/>
  <c r="AA24" i="5"/>
  <c r="Z24" i="5"/>
  <c r="Y24" i="5"/>
  <c r="AC24" i="5" s="1"/>
  <c r="W24" i="5"/>
  <c r="V24" i="5"/>
  <c r="U24" i="5"/>
  <c r="T24" i="5"/>
  <c r="R24" i="5"/>
  <c r="Q24" i="5"/>
  <c r="P24" i="5"/>
  <c r="O24" i="5"/>
  <c r="S24" i="5" s="1"/>
  <c r="M24" i="5"/>
  <c r="L24" i="5"/>
  <c r="K24" i="5"/>
  <c r="J24" i="5"/>
  <c r="N24" i="5" s="1"/>
  <c r="AG23" i="5"/>
  <c r="AF23" i="5"/>
  <c r="AE23" i="5"/>
  <c r="AD23" i="5"/>
  <c r="AB23" i="5"/>
  <c r="AA23" i="5"/>
  <c r="Z23" i="5"/>
  <c r="Y23" i="5"/>
  <c r="W23" i="5"/>
  <c r="V23" i="5"/>
  <c r="U23" i="5"/>
  <c r="T23" i="5"/>
  <c r="R23" i="5"/>
  <c r="Q23" i="5"/>
  <c r="P23" i="5"/>
  <c r="O23" i="5"/>
  <c r="M23" i="5"/>
  <c r="L23" i="5"/>
  <c r="K23" i="5"/>
  <c r="J23" i="5"/>
  <c r="AG22" i="5"/>
  <c r="AF22" i="5"/>
  <c r="AE22" i="5"/>
  <c r="AD22" i="5"/>
  <c r="AH22" i="5" s="1"/>
  <c r="AB22" i="5"/>
  <c r="AA22" i="5"/>
  <c r="Z22" i="5"/>
  <c r="AC22" i="5" s="1"/>
  <c r="Y22" i="5"/>
  <c r="W22" i="5"/>
  <c r="V22" i="5"/>
  <c r="U22" i="5"/>
  <c r="T22" i="5"/>
  <c r="R22" i="5"/>
  <c r="Q22" i="5"/>
  <c r="P22" i="5"/>
  <c r="O22" i="5"/>
  <c r="M22" i="5"/>
  <c r="L22" i="5"/>
  <c r="K22" i="5"/>
  <c r="J22" i="5"/>
  <c r="AG21" i="5"/>
  <c r="AF21" i="5"/>
  <c r="AE21" i="5"/>
  <c r="AD21" i="5"/>
  <c r="AB21" i="5"/>
  <c r="AA21" i="5"/>
  <c r="Z21" i="5"/>
  <c r="Y21" i="5"/>
  <c r="W21" i="5"/>
  <c r="V21" i="5"/>
  <c r="U21" i="5"/>
  <c r="T21" i="5"/>
  <c r="R21" i="5"/>
  <c r="Q21" i="5"/>
  <c r="P21" i="5"/>
  <c r="O21" i="5"/>
  <c r="M21" i="5"/>
  <c r="L21" i="5"/>
  <c r="K21" i="5"/>
  <c r="J21" i="5"/>
  <c r="AG20" i="5"/>
  <c r="AF20" i="5"/>
  <c r="AE20" i="5"/>
  <c r="AD20" i="5"/>
  <c r="AB20" i="5"/>
  <c r="AA20" i="5"/>
  <c r="Z20" i="5"/>
  <c r="Y20" i="5"/>
  <c r="W20" i="5"/>
  <c r="V20" i="5"/>
  <c r="U20" i="5"/>
  <c r="T20" i="5"/>
  <c r="R20" i="5"/>
  <c r="Q20" i="5"/>
  <c r="P20" i="5"/>
  <c r="O20" i="5"/>
  <c r="M20" i="5"/>
  <c r="L20" i="5"/>
  <c r="K20" i="5"/>
  <c r="N20" i="5" s="1"/>
  <c r="J20" i="5"/>
  <c r="AT19" i="5"/>
  <c r="AG19" i="5"/>
  <c r="AF19" i="5"/>
  <c r="AE19" i="5"/>
  <c r="AD19" i="5"/>
  <c r="AB19" i="5"/>
  <c r="AA19" i="5"/>
  <c r="Z19" i="5"/>
  <c r="Y19" i="5"/>
  <c r="W19" i="5"/>
  <c r="X19" i="5" s="1"/>
  <c r="V19" i="5"/>
  <c r="U19" i="5"/>
  <c r="T19" i="5"/>
  <c r="R19" i="5"/>
  <c r="Q19" i="5"/>
  <c r="P19" i="5"/>
  <c r="O19" i="5"/>
  <c r="N19" i="5"/>
  <c r="M19" i="5"/>
  <c r="L19" i="5"/>
  <c r="K19" i="5"/>
  <c r="J19" i="5"/>
  <c r="AT18" i="5"/>
  <c r="AG18" i="5"/>
  <c r="AF18" i="5"/>
  <c r="AE18" i="5"/>
  <c r="AD18" i="5"/>
  <c r="AB18" i="5"/>
  <c r="AA18" i="5"/>
  <c r="Z18" i="5"/>
  <c r="Y18" i="5"/>
  <c r="W18" i="5"/>
  <c r="V18" i="5"/>
  <c r="U18" i="5"/>
  <c r="T18" i="5"/>
  <c r="R18" i="5"/>
  <c r="Q18" i="5"/>
  <c r="P18" i="5"/>
  <c r="O18" i="5"/>
  <c r="M18" i="5"/>
  <c r="L18" i="5"/>
  <c r="K18" i="5"/>
  <c r="J18" i="5"/>
  <c r="AG17" i="5"/>
  <c r="AF17" i="5"/>
  <c r="AE17" i="5"/>
  <c r="AD17" i="5"/>
  <c r="AB17" i="5"/>
  <c r="AA17" i="5"/>
  <c r="Z17" i="5"/>
  <c r="Y17" i="5"/>
  <c r="AC17" i="5" s="1"/>
  <c r="W17" i="5"/>
  <c r="V17" i="5"/>
  <c r="U17" i="5"/>
  <c r="T17" i="5"/>
  <c r="R17" i="5"/>
  <c r="Q17" i="5"/>
  <c r="P17" i="5"/>
  <c r="O17" i="5"/>
  <c r="S17" i="5" s="1"/>
  <c r="M17" i="5"/>
  <c r="L17" i="5"/>
  <c r="K17" i="5"/>
  <c r="J17" i="5"/>
  <c r="AG16" i="5"/>
  <c r="AF16" i="5"/>
  <c r="AE16" i="5"/>
  <c r="AD16" i="5"/>
  <c r="AB16" i="5"/>
  <c r="AA16" i="5"/>
  <c r="Z16" i="5"/>
  <c r="Y16" i="5"/>
  <c r="W16" i="5"/>
  <c r="V16" i="5"/>
  <c r="U16" i="5"/>
  <c r="T16" i="5"/>
  <c r="R16" i="5"/>
  <c r="S16" i="5" s="1"/>
  <c r="Q16" i="5"/>
  <c r="P16" i="5"/>
  <c r="O16" i="5"/>
  <c r="M16" i="5"/>
  <c r="L16" i="5"/>
  <c r="K16" i="5"/>
  <c r="J16" i="5"/>
  <c r="AT15" i="5"/>
  <c r="AG15" i="5"/>
  <c r="AF15" i="5"/>
  <c r="AE15" i="5"/>
  <c r="AD15" i="5"/>
  <c r="AB15" i="5"/>
  <c r="AA15" i="5"/>
  <c r="Z15" i="5"/>
  <c r="Y15" i="5"/>
  <c r="W15" i="5"/>
  <c r="V15" i="5"/>
  <c r="U15" i="5"/>
  <c r="T15" i="5"/>
  <c r="R15" i="5"/>
  <c r="Q15" i="5"/>
  <c r="P15" i="5"/>
  <c r="O15" i="5"/>
  <c r="M15" i="5"/>
  <c r="L15" i="5"/>
  <c r="K15" i="5"/>
  <c r="J15" i="5"/>
  <c r="AG14" i="5"/>
  <c r="AF14" i="5"/>
  <c r="AE14" i="5"/>
  <c r="AD14" i="5"/>
  <c r="AB14" i="5"/>
  <c r="AA14" i="5"/>
  <c r="Z14" i="5"/>
  <c r="Y14" i="5"/>
  <c r="AC14" i="5" s="1"/>
  <c r="W14" i="5"/>
  <c r="V14" i="5"/>
  <c r="U14" i="5"/>
  <c r="T14" i="5"/>
  <c r="R14" i="5"/>
  <c r="Q14" i="5"/>
  <c r="P14" i="5"/>
  <c r="O14" i="5"/>
  <c r="S14" i="5" s="1"/>
  <c r="M14" i="5"/>
  <c r="L14" i="5"/>
  <c r="K14" i="5"/>
  <c r="J14" i="5"/>
  <c r="AG13" i="5"/>
  <c r="AF13" i="5"/>
  <c r="AE13" i="5"/>
  <c r="AD13" i="5"/>
  <c r="AH13" i="5" s="1"/>
  <c r="AB13" i="5"/>
  <c r="AA13" i="5"/>
  <c r="Z13" i="5"/>
  <c r="Y13" i="5"/>
  <c r="W13" i="5"/>
  <c r="V13" i="5"/>
  <c r="U13" i="5"/>
  <c r="T13" i="5"/>
  <c r="X13" i="5" s="1"/>
  <c r="R13" i="5"/>
  <c r="Q13" i="5"/>
  <c r="P13" i="5"/>
  <c r="O13" i="5"/>
  <c r="S13" i="5" s="1"/>
  <c r="M13" i="5"/>
  <c r="L13" i="5"/>
  <c r="K13" i="5"/>
  <c r="J13" i="5"/>
  <c r="AG12" i="5"/>
  <c r="AF12" i="5"/>
  <c r="AE12" i="5"/>
  <c r="AD12" i="5"/>
  <c r="AB12" i="5"/>
  <c r="AA12" i="5"/>
  <c r="Z12" i="5"/>
  <c r="Y12" i="5"/>
  <c r="W12" i="5"/>
  <c r="V12" i="5"/>
  <c r="U12" i="5"/>
  <c r="T12" i="5"/>
  <c r="R12" i="5"/>
  <c r="Q12" i="5"/>
  <c r="P12" i="5"/>
  <c r="O12" i="5"/>
  <c r="M12" i="5"/>
  <c r="L12" i="5"/>
  <c r="K12" i="5"/>
  <c r="J12" i="5"/>
  <c r="AG11" i="5"/>
  <c r="AF11" i="5"/>
  <c r="AE11" i="5"/>
  <c r="AD11" i="5"/>
  <c r="AB11" i="5"/>
  <c r="AA11" i="5"/>
  <c r="Z11" i="5"/>
  <c r="Y11" i="5"/>
  <c r="W11" i="5"/>
  <c r="V11" i="5"/>
  <c r="U11" i="5"/>
  <c r="T11" i="5"/>
  <c r="R11" i="5"/>
  <c r="Q11" i="5"/>
  <c r="P11" i="5"/>
  <c r="O11" i="5"/>
  <c r="M11" i="5"/>
  <c r="L11" i="5"/>
  <c r="K11" i="5"/>
  <c r="J11" i="5"/>
  <c r="AG10" i="5"/>
  <c r="AF10" i="5"/>
  <c r="AE10" i="5"/>
  <c r="AD10" i="5"/>
  <c r="AB10" i="5"/>
  <c r="AA10" i="5"/>
  <c r="Z10" i="5"/>
  <c r="Y10" i="5"/>
  <c r="W10" i="5"/>
  <c r="V10" i="5"/>
  <c r="U10" i="5"/>
  <c r="T10" i="5"/>
  <c r="R10" i="5"/>
  <c r="Q10" i="5"/>
  <c r="P10" i="5"/>
  <c r="O10" i="5"/>
  <c r="M10" i="5"/>
  <c r="L10" i="5"/>
  <c r="K10" i="5"/>
  <c r="J10" i="5"/>
  <c r="AG9" i="5"/>
  <c r="AF9" i="5"/>
  <c r="AE9" i="5"/>
  <c r="AD9" i="5"/>
  <c r="AB9" i="5"/>
  <c r="AA9" i="5"/>
  <c r="Z9" i="5"/>
  <c r="Y9" i="5"/>
  <c r="W9" i="5"/>
  <c r="V9" i="5"/>
  <c r="U9" i="5"/>
  <c r="T9" i="5"/>
  <c r="R9" i="5"/>
  <c r="Q9" i="5"/>
  <c r="P9" i="5"/>
  <c r="O9" i="5"/>
  <c r="M9" i="5"/>
  <c r="L9" i="5"/>
  <c r="K9" i="5"/>
  <c r="J9" i="5"/>
  <c r="AG8" i="5"/>
  <c r="AF8" i="5"/>
  <c r="AE8" i="5"/>
  <c r="AD8" i="5"/>
  <c r="AB8" i="5"/>
  <c r="AA8" i="5"/>
  <c r="Z8" i="5"/>
  <c r="Y8" i="5"/>
  <c r="W8" i="5"/>
  <c r="V8" i="5"/>
  <c r="U8" i="5"/>
  <c r="T8" i="5"/>
  <c r="R8" i="5"/>
  <c r="Q8" i="5"/>
  <c r="P8" i="5"/>
  <c r="O8" i="5"/>
  <c r="M8" i="5"/>
  <c r="L8" i="5"/>
  <c r="K8" i="5"/>
  <c r="J8" i="5"/>
  <c r="AG7" i="5"/>
  <c r="AF7" i="5"/>
  <c r="AE7" i="5"/>
  <c r="AD7" i="5"/>
  <c r="AB7" i="5"/>
  <c r="AA7" i="5"/>
  <c r="Z7" i="5"/>
  <c r="Y7" i="5"/>
  <c r="W7" i="5"/>
  <c r="V7" i="5"/>
  <c r="U7" i="5"/>
  <c r="T7" i="5"/>
  <c r="R7" i="5"/>
  <c r="Q7" i="5"/>
  <c r="P7" i="5"/>
  <c r="O7" i="5"/>
  <c r="M7" i="5"/>
  <c r="L7" i="5"/>
  <c r="K7" i="5"/>
  <c r="J7" i="5"/>
  <c r="AG6" i="5"/>
  <c r="AF6" i="5"/>
  <c r="AE6" i="5"/>
  <c r="AD6" i="5"/>
  <c r="AB6" i="5"/>
  <c r="AA6" i="5"/>
  <c r="Z6" i="5"/>
  <c r="Y6" i="5"/>
  <c r="W6" i="5"/>
  <c r="V6" i="5"/>
  <c r="U6" i="5"/>
  <c r="T6" i="5"/>
  <c r="R6" i="5"/>
  <c r="Q6" i="5"/>
  <c r="P6" i="5"/>
  <c r="O6" i="5"/>
  <c r="M6" i="5"/>
  <c r="L6" i="5"/>
  <c r="K6" i="5"/>
  <c r="J6" i="5"/>
  <c r="AG5" i="5"/>
  <c r="AF5" i="5"/>
  <c r="AE5" i="5"/>
  <c r="AD5" i="5"/>
  <c r="AB5" i="5"/>
  <c r="AA5" i="5"/>
  <c r="Z5" i="5"/>
  <c r="Y5" i="5"/>
  <c r="W5" i="5"/>
  <c r="V5" i="5"/>
  <c r="U5" i="5"/>
  <c r="T5" i="5"/>
  <c r="R5" i="5"/>
  <c r="Q5" i="5"/>
  <c r="P5" i="5"/>
  <c r="O5" i="5"/>
  <c r="M5" i="5"/>
  <c r="L5" i="5"/>
  <c r="K5" i="5"/>
  <c r="J5" i="5"/>
  <c r="AG4" i="5"/>
  <c r="AF4" i="5"/>
  <c r="AE4" i="5"/>
  <c r="AD4" i="5"/>
  <c r="AB4" i="5"/>
  <c r="AA4" i="5"/>
  <c r="Z4" i="5"/>
  <c r="Y4" i="5"/>
  <c r="W4" i="5"/>
  <c r="V4" i="5"/>
  <c r="U4" i="5"/>
  <c r="T4" i="5"/>
  <c r="R4" i="5"/>
  <c r="Q4" i="5"/>
  <c r="P4" i="5"/>
  <c r="O4" i="5"/>
  <c r="M4" i="5"/>
  <c r="L4" i="5"/>
  <c r="K4" i="5"/>
  <c r="J4" i="5"/>
  <c r="AG3" i="5"/>
  <c r="AF3" i="5"/>
  <c r="AE3" i="5"/>
  <c r="AD3" i="5"/>
  <c r="AH3" i="5" s="1"/>
  <c r="AB3" i="5"/>
  <c r="AA3" i="5"/>
  <c r="Z3" i="5"/>
  <c r="Y3" i="5"/>
  <c r="W3" i="5"/>
  <c r="V3" i="5"/>
  <c r="U3" i="5"/>
  <c r="T3" i="5"/>
  <c r="R3" i="5"/>
  <c r="Q3" i="5"/>
  <c r="P3" i="5"/>
  <c r="O3" i="5"/>
  <c r="M3" i="5"/>
  <c r="L3" i="5"/>
  <c r="K3" i="5"/>
  <c r="J3" i="5"/>
  <c r="AG2" i="5"/>
  <c r="AF2" i="5"/>
  <c r="AE2" i="5"/>
  <c r="AD2" i="5"/>
  <c r="AB2" i="5"/>
  <c r="AA2" i="5"/>
  <c r="Z2" i="5"/>
  <c r="Y2" i="5"/>
  <c r="W2" i="5"/>
  <c r="V2" i="5"/>
  <c r="X2" i="5" s="1"/>
  <c r="U2" i="5"/>
  <c r="T2" i="5"/>
  <c r="R2" i="5"/>
  <c r="Q2" i="5"/>
  <c r="P2" i="5"/>
  <c r="O2" i="5"/>
  <c r="M2" i="5"/>
  <c r="L2" i="5"/>
  <c r="K2" i="5"/>
  <c r="J2" i="5"/>
  <c r="S19" i="5" l="1"/>
  <c r="AI19" i="5" s="1"/>
  <c r="AK19" i="5" s="1"/>
  <c r="AC19" i="5"/>
  <c r="X21" i="5"/>
  <c r="X25" i="5"/>
  <c r="AI25" i="5" s="1"/>
  <c r="AK25" i="5" s="1"/>
  <c r="AC28" i="5"/>
  <c r="N29" i="5"/>
  <c r="S30" i="5"/>
  <c r="AC30" i="5"/>
  <c r="S36" i="5"/>
  <c r="AC36" i="5"/>
  <c r="N37" i="5"/>
  <c r="AL37" i="5" s="1"/>
  <c r="AM37" i="5" s="1"/>
  <c r="X37" i="5"/>
  <c r="AC38" i="5"/>
  <c r="S40" i="5"/>
  <c r="AC40" i="5"/>
  <c r="N41" i="5"/>
  <c r="AC59" i="5"/>
  <c r="N60" i="5"/>
  <c r="X60" i="5"/>
  <c r="AH60" i="5"/>
  <c r="S61" i="5"/>
  <c r="N62" i="5"/>
  <c r="X62" i="5"/>
  <c r="AH62" i="5"/>
  <c r="AH67" i="5"/>
  <c r="N89" i="5"/>
  <c r="S92" i="5"/>
  <c r="N93" i="5"/>
  <c r="X93" i="5"/>
  <c r="S94" i="5"/>
  <c r="AN94" i="5" s="1"/>
  <c r="AO94" i="5" s="1"/>
  <c r="AC94" i="5"/>
  <c r="N95" i="5"/>
  <c r="S96" i="5"/>
  <c r="AC96" i="5"/>
  <c r="N97" i="5"/>
  <c r="X97" i="5"/>
  <c r="AH97" i="5"/>
  <c r="AC98" i="5"/>
  <c r="AP98" i="5" s="1"/>
  <c r="N99" i="5"/>
  <c r="X99" i="5"/>
  <c r="N101" i="5"/>
  <c r="AC102" i="5"/>
  <c r="N103" i="5"/>
  <c r="X103" i="5"/>
  <c r="AC106" i="5"/>
  <c r="AH2" i="5"/>
  <c r="S3" i="5"/>
  <c r="AC3" i="5"/>
  <c r="N5" i="5"/>
  <c r="AC10" i="5"/>
  <c r="AH15" i="5"/>
  <c r="X17" i="5"/>
  <c r="AP17" i="5" s="1"/>
  <c r="AH43" i="5"/>
  <c r="N45" i="5"/>
  <c r="AH45" i="5"/>
  <c r="N66" i="5"/>
  <c r="X66" i="5"/>
  <c r="AP66" i="5" s="1"/>
  <c r="AQ66" i="5" s="1"/>
  <c r="AH66" i="5"/>
  <c r="AH83" i="5"/>
  <c r="AC88" i="5"/>
  <c r="AC92" i="5"/>
  <c r="N4" i="5"/>
  <c r="X4" i="5"/>
  <c r="S5" i="5"/>
  <c r="AC5" i="5"/>
  <c r="X6" i="5"/>
  <c r="S9" i="5"/>
  <c r="AC9" i="5"/>
  <c r="X10" i="5"/>
  <c r="AH10" i="5"/>
  <c r="N12" i="5"/>
  <c r="X12" i="5"/>
  <c r="AH17" i="5"/>
  <c r="AC18" i="5"/>
  <c r="X22" i="5"/>
  <c r="N47" i="5"/>
  <c r="AH47" i="5"/>
  <c r="S48" i="5"/>
  <c r="N49" i="5"/>
  <c r="AC67" i="5"/>
  <c r="N68" i="5"/>
  <c r="X68" i="5"/>
  <c r="AH68" i="5"/>
  <c r="S69" i="5"/>
  <c r="AC69" i="5"/>
  <c r="S71" i="5"/>
  <c r="AC71" i="5"/>
  <c r="AH72" i="5"/>
  <c r="S73" i="5"/>
  <c r="AH74" i="5"/>
  <c r="S75" i="5"/>
  <c r="AC75" i="5"/>
  <c r="N76" i="5"/>
  <c r="S77" i="5"/>
  <c r="AP2" i="5"/>
  <c r="N16" i="5"/>
  <c r="X16" i="5"/>
  <c r="AI16" i="5" s="1"/>
  <c r="AK16" i="5" s="1"/>
  <c r="AH16" i="5"/>
  <c r="AH28" i="5"/>
  <c r="S29" i="5"/>
  <c r="AC29" i="5"/>
  <c r="N30" i="5"/>
  <c r="X30" i="5"/>
  <c r="AH30" i="5"/>
  <c r="S31" i="5"/>
  <c r="N32" i="5"/>
  <c r="AH32" i="5"/>
  <c r="S33" i="5"/>
  <c r="AC33" i="5"/>
  <c r="X34" i="5"/>
  <c r="S35" i="5"/>
  <c r="AC35" i="5"/>
  <c r="S41" i="5"/>
  <c r="N42" i="5"/>
  <c r="X42" i="5"/>
  <c r="AH42" i="5"/>
  <c r="X55" i="5"/>
  <c r="X57" i="5"/>
  <c r="AH57" i="5"/>
  <c r="S58" i="5"/>
  <c r="X59" i="5"/>
  <c r="X63" i="5"/>
  <c r="AH64" i="5"/>
  <c r="X74" i="5"/>
  <c r="N88" i="5"/>
  <c r="AH88" i="5"/>
  <c r="X90" i="5"/>
  <c r="S91" i="5"/>
  <c r="AH92" i="5"/>
  <c r="AC93" i="5"/>
  <c r="S95" i="5"/>
  <c r="X96" i="5"/>
  <c r="AH96" i="5"/>
  <c r="AC97" i="5"/>
  <c r="N98" i="5"/>
  <c r="AH98" i="5"/>
  <c r="X100" i="5"/>
  <c r="AH100" i="5"/>
  <c r="S101" i="5"/>
  <c r="N102" i="5"/>
  <c r="AH102" i="5"/>
  <c r="AH104" i="5"/>
  <c r="S105" i="5"/>
  <c r="AH106" i="5"/>
  <c r="AC2" i="5"/>
  <c r="N3" i="5"/>
  <c r="AH12" i="5"/>
  <c r="S21" i="5"/>
  <c r="AC23" i="5"/>
  <c r="N28" i="5"/>
  <c r="AI28" i="5" s="1"/>
  <c r="AK28" i="5" s="1"/>
  <c r="X40" i="5"/>
  <c r="AN40" i="5" s="1"/>
  <c r="AO40" i="5" s="1"/>
  <c r="S54" i="5"/>
  <c r="AC60" i="5"/>
  <c r="S62" i="5"/>
  <c r="AH63" i="5"/>
  <c r="S64" i="5"/>
  <c r="AC64" i="5"/>
  <c r="N65" i="5"/>
  <c r="X65" i="5"/>
  <c r="AH65" i="5"/>
  <c r="S66" i="5"/>
  <c r="AC66" i="5"/>
  <c r="AC73" i="5"/>
  <c r="AH90" i="5"/>
  <c r="X94" i="5"/>
  <c r="AC6" i="5"/>
  <c r="N7" i="5"/>
  <c r="AH7" i="5"/>
  <c r="S8" i="5"/>
  <c r="AC8" i="5"/>
  <c r="N9" i="5"/>
  <c r="X9" i="5"/>
  <c r="AH9" i="5"/>
  <c r="S10" i="5"/>
  <c r="AN10" i="5" s="1"/>
  <c r="AO10" i="5" s="1"/>
  <c r="AH11" i="5"/>
  <c r="N13" i="5"/>
  <c r="N14" i="5"/>
  <c r="X14" i="5"/>
  <c r="S20" i="5"/>
  <c r="AC20" i="5"/>
  <c r="N21" i="5"/>
  <c r="S22" i="5"/>
  <c r="AN22" i="5" s="1"/>
  <c r="AO22" i="5" s="1"/>
  <c r="S27" i="5"/>
  <c r="N34" i="5"/>
  <c r="AC43" i="5"/>
  <c r="X50" i="5"/>
  <c r="AH69" i="5"/>
  <c r="S70" i="5"/>
  <c r="N71" i="5"/>
  <c r="S72" i="5"/>
  <c r="X73" i="5"/>
  <c r="S76" i="5"/>
  <c r="AH77" i="5"/>
  <c r="S78" i="5"/>
  <c r="AC78" i="5"/>
  <c r="N79" i="5"/>
  <c r="AC79" i="5"/>
  <c r="X86" i="5"/>
  <c r="X104" i="5"/>
  <c r="N106" i="5"/>
  <c r="AI9" i="5"/>
  <c r="AK9" i="5" s="1"/>
  <c r="AP22" i="5"/>
  <c r="AR22" i="5" s="1"/>
  <c r="AP55" i="5"/>
  <c r="AR55" i="5" s="1"/>
  <c r="AP67" i="5"/>
  <c r="AV67" i="5" s="1"/>
  <c r="N2" i="5"/>
  <c r="S49" i="5"/>
  <c r="AC56" i="5"/>
  <c r="S2" i="5"/>
  <c r="AN2" i="5" s="1"/>
  <c r="AO2" i="5" s="1"/>
  <c r="S11" i="5"/>
  <c r="AC11" i="5"/>
  <c r="S18" i="5"/>
  <c r="S23" i="5"/>
  <c r="S26" i="5"/>
  <c r="AC26" i="5"/>
  <c r="N27" i="5"/>
  <c r="X32" i="5"/>
  <c r="AN32" i="5" s="1"/>
  <c r="AO32" i="5" s="1"/>
  <c r="AH37" i="5"/>
  <c r="N39" i="5"/>
  <c r="AH39" i="5"/>
  <c r="AH40" i="5"/>
  <c r="X47" i="5"/>
  <c r="AH52" i="5"/>
  <c r="N59" i="5"/>
  <c r="S74" i="5"/>
  <c r="AC76" i="5"/>
  <c r="X77" i="5"/>
  <c r="N10" i="5"/>
  <c r="N15" i="5"/>
  <c r="AH21" i="5"/>
  <c r="AH25" i="5"/>
  <c r="X27" i="5"/>
  <c r="AH27" i="5"/>
  <c r="AN27" i="5" s="1"/>
  <c r="AO27" i="5" s="1"/>
  <c r="S28" i="5"/>
  <c r="X44" i="5"/>
  <c r="AC46" i="5"/>
  <c r="AH49" i="5"/>
  <c r="X54" i="5"/>
  <c r="AH54" i="5"/>
  <c r="AC70" i="5"/>
  <c r="AC72" i="5"/>
  <c r="N73" i="5"/>
  <c r="AC74" i="5"/>
  <c r="AP74" i="5" s="1"/>
  <c r="N77" i="5"/>
  <c r="AP87" i="5"/>
  <c r="AQ87" i="5" s="1"/>
  <c r="AH94" i="5"/>
  <c r="AP96" i="5"/>
  <c r="X102" i="5"/>
  <c r="AP102" i="5" s="1"/>
  <c r="AQ102" i="5" s="1"/>
  <c r="AC104" i="5"/>
  <c r="X106" i="5"/>
  <c r="AP106" i="5" s="1"/>
  <c r="AV106" i="5" s="1"/>
  <c r="AH4" i="5"/>
  <c r="AP4" i="5" s="1"/>
  <c r="AV4" i="5" s="1"/>
  <c r="X7" i="5"/>
  <c r="AP9" i="5"/>
  <c r="AN30" i="5"/>
  <c r="AO30" i="5" s="1"/>
  <c r="AP30" i="5"/>
  <c r="X39" i="5"/>
  <c r="AP39" i="5" s="1"/>
  <c r="AH44" i="5"/>
  <c r="AC45" i="5"/>
  <c r="S50" i="5"/>
  <c r="N51" i="5"/>
  <c r="S55" i="5"/>
  <c r="AN55" i="5" s="1"/>
  <c r="AO55" i="5" s="1"/>
  <c r="N56" i="5"/>
  <c r="X56" i="5"/>
  <c r="AN56" i="5" s="1"/>
  <c r="AO56" i="5" s="1"/>
  <c r="S60" i="5"/>
  <c r="AN60" i="5" s="1"/>
  <c r="AO60" i="5" s="1"/>
  <c r="S63" i="5"/>
  <c r="AN63" i="5" s="1"/>
  <c r="AO63" i="5" s="1"/>
  <c r="N67" i="5"/>
  <c r="AC77" i="5"/>
  <c r="AN77" i="5" s="1"/>
  <c r="AO77" i="5" s="1"/>
  <c r="AH82" i="5"/>
  <c r="AC83" i="5"/>
  <c r="X85" i="5"/>
  <c r="S86" i="5"/>
  <c r="X89" i="5"/>
  <c r="AC101" i="5"/>
  <c r="AC105" i="5"/>
  <c r="X11" i="5"/>
  <c r="AP11" i="5" s="1"/>
  <c r="AQ11" i="5" s="1"/>
  <c r="N69" i="5"/>
  <c r="S4" i="5"/>
  <c r="AC4" i="5"/>
  <c r="AH6" i="5"/>
  <c r="AP6" i="5" s="1"/>
  <c r="S7" i="5"/>
  <c r="AN7" i="5" s="1"/>
  <c r="AO7" i="5" s="1"/>
  <c r="AC7" i="5"/>
  <c r="X20" i="5"/>
  <c r="AH20" i="5"/>
  <c r="X24" i="5"/>
  <c r="X29" i="5"/>
  <c r="AN29" i="5" s="1"/>
  <c r="AO29" i="5" s="1"/>
  <c r="AH29" i="5"/>
  <c r="AL29" i="5" s="1"/>
  <c r="AM29" i="5" s="1"/>
  <c r="X31" i="5"/>
  <c r="AH31" i="5"/>
  <c r="S32" i="5"/>
  <c r="X36" i="5"/>
  <c r="S37" i="5"/>
  <c r="AN37" i="5" s="1"/>
  <c r="AO37" i="5" s="1"/>
  <c r="AC37" i="5"/>
  <c r="X38" i="5"/>
  <c r="AH38" i="5"/>
  <c r="AH41" i="5"/>
  <c r="AC42" i="5"/>
  <c r="AP42" i="5" s="1"/>
  <c r="AR42" i="5" s="1"/>
  <c r="N46" i="5"/>
  <c r="S52" i="5"/>
  <c r="X53" i="5"/>
  <c r="S57" i="5"/>
  <c r="AC57" i="5"/>
  <c r="AP57" i="5" s="1"/>
  <c r="AQ57" i="5" s="1"/>
  <c r="N61" i="5"/>
  <c r="X61" i="5"/>
  <c r="AH61" i="5"/>
  <c r="N64" i="5"/>
  <c r="X64" i="5"/>
  <c r="AN64" i="5" s="1"/>
  <c r="AO64" i="5" s="1"/>
  <c r="AH70" i="5"/>
  <c r="AC82" i="5"/>
  <c r="AC85" i="5"/>
  <c r="N86" i="5"/>
  <c r="AC89" i="5"/>
  <c r="X91" i="5"/>
  <c r="N92" i="5"/>
  <c r="S93" i="5"/>
  <c r="X95" i="5"/>
  <c r="N96" i="5"/>
  <c r="X101" i="5"/>
  <c r="AN101" i="5" s="1"/>
  <c r="AO101" i="5" s="1"/>
  <c r="S104" i="5"/>
  <c r="AN104" i="5" s="1"/>
  <c r="AO104" i="5" s="1"/>
  <c r="X105" i="5"/>
  <c r="AH8" i="5"/>
  <c r="AC41" i="5"/>
  <c r="AH75" i="5"/>
  <c r="N80" i="5"/>
  <c r="AH86" i="5"/>
  <c r="N6" i="5"/>
  <c r="N8" i="5"/>
  <c r="AI8" i="5" s="1"/>
  <c r="AK8" i="5" s="1"/>
  <c r="X8" i="5"/>
  <c r="N11" i="5"/>
  <c r="X15" i="5"/>
  <c r="N18" i="5"/>
  <c r="X18" i="5"/>
  <c r="N23" i="5"/>
  <c r="X23" i="5"/>
  <c r="AC25" i="5"/>
  <c r="AN25" i="5" s="1"/>
  <c r="AO25" i="5" s="1"/>
  <c r="N26" i="5"/>
  <c r="X26" i="5"/>
  <c r="N33" i="5"/>
  <c r="S34" i="5"/>
  <c r="AC34" i="5"/>
  <c r="AC39" i="5"/>
  <c r="N43" i="5"/>
  <c r="AC47" i="5"/>
  <c r="N48" i="5"/>
  <c r="X48" i="5"/>
  <c r="AP48" i="5" s="1"/>
  <c r="AC50" i="5"/>
  <c r="N58" i="5"/>
  <c r="X58" i="5"/>
  <c r="AH58" i="5"/>
  <c r="S65" i="5"/>
  <c r="AC65" i="5"/>
  <c r="AP65" i="5" s="1"/>
  <c r="AC68" i="5"/>
  <c r="N70" i="5"/>
  <c r="X75" i="5"/>
  <c r="AH78" i="5"/>
  <c r="S82" i="5"/>
  <c r="AN82" i="5" s="1"/>
  <c r="AO82" i="5" s="1"/>
  <c r="N84" i="5"/>
  <c r="AI84" i="5" s="1"/>
  <c r="AK84" i="5" s="1"/>
  <c r="N90" i="5"/>
  <c r="S98" i="5"/>
  <c r="AN98" i="5" s="1"/>
  <c r="AO98" i="5" s="1"/>
  <c r="AC99" i="5"/>
  <c r="N100" i="5"/>
  <c r="AC103" i="5"/>
  <c r="N104" i="5"/>
  <c r="X35" i="5"/>
  <c r="AP37" i="5"/>
  <c r="AV37" i="5" s="1"/>
  <c r="S46" i="5"/>
  <c r="AC51" i="5"/>
  <c r="X3" i="5"/>
  <c r="AP3" i="5" s="1"/>
  <c r="X5" i="5"/>
  <c r="AH5" i="5"/>
  <c r="S6" i="5"/>
  <c r="AN6" i="5" s="1"/>
  <c r="AO6" i="5" s="1"/>
  <c r="S12" i="5"/>
  <c r="AC12" i="5"/>
  <c r="AC13" i="5"/>
  <c r="AP13" i="5" s="1"/>
  <c r="AH14" i="5"/>
  <c r="AP14" i="5" s="1"/>
  <c r="S15" i="5"/>
  <c r="AC15" i="5"/>
  <c r="AC16" i="5"/>
  <c r="AN16" i="5" s="1"/>
  <c r="AO16" i="5" s="1"/>
  <c r="N17" i="5"/>
  <c r="AN17" i="5"/>
  <c r="AO17" i="5" s="1"/>
  <c r="AH18" i="5"/>
  <c r="AH19" i="5"/>
  <c r="AP19" i="5" s="1"/>
  <c r="AC21" i="5"/>
  <c r="AP21" i="5" s="1"/>
  <c r="N22" i="5"/>
  <c r="AH23" i="5"/>
  <c r="AN23" i="5" s="1"/>
  <c r="AO23" i="5" s="1"/>
  <c r="AC27" i="5"/>
  <c r="AH33" i="5"/>
  <c r="N35" i="5"/>
  <c r="AI35" i="5" s="1"/>
  <c r="AK35" i="5" s="1"/>
  <c r="AH35" i="5"/>
  <c r="AN35" i="5" s="1"/>
  <c r="AO35" i="5" s="1"/>
  <c r="AH36" i="5"/>
  <c r="N38" i="5"/>
  <c r="X43" i="5"/>
  <c r="S44" i="5"/>
  <c r="AC44" i="5"/>
  <c r="AH48" i="5"/>
  <c r="AC49" i="5"/>
  <c r="N55" i="5"/>
  <c r="AL55" i="5" s="1"/>
  <c r="AM55" i="5" s="1"/>
  <c r="S59" i="5"/>
  <c r="AC62" i="5"/>
  <c r="AN62" i="5" s="1"/>
  <c r="AO62" i="5" s="1"/>
  <c r="N63" i="5"/>
  <c r="X69" i="5"/>
  <c r="AP69" i="5" s="1"/>
  <c r="X78" i="5"/>
  <c r="X81" i="5"/>
  <c r="S84" i="5"/>
  <c r="S88" i="5"/>
  <c r="N94" i="5"/>
  <c r="AI94" i="5" s="1"/>
  <c r="AK94" i="5" s="1"/>
  <c r="S102" i="5"/>
  <c r="S106" i="5"/>
  <c r="AN3" i="5"/>
  <c r="AO3" i="5" s="1"/>
  <c r="AN13" i="5"/>
  <c r="AO13" i="5" s="1"/>
  <c r="AL19" i="5"/>
  <c r="AM19" i="5" s="1"/>
  <c r="AN24" i="5"/>
  <c r="AO24" i="5" s="1"/>
  <c r="AV2" i="5"/>
  <c r="AR2" i="5"/>
  <c r="AQ2" i="5"/>
  <c r="AN11" i="5"/>
  <c r="AO11" i="5" s="1"/>
  <c r="AN9" i="5"/>
  <c r="AO9" i="5" s="1"/>
  <c r="AL10" i="5"/>
  <c r="AM10" i="5" s="1"/>
  <c r="AI10" i="5"/>
  <c r="AK10" i="5" s="1"/>
  <c r="AI13" i="5"/>
  <c r="AK13" i="5" s="1"/>
  <c r="AI4" i="5"/>
  <c r="AK4" i="5" s="1"/>
  <c r="AL16" i="5"/>
  <c r="AM16" i="5" s="1"/>
  <c r="AL3" i="5"/>
  <c r="AM3" i="5" s="1"/>
  <c r="AI3" i="5"/>
  <c r="AK3" i="5" s="1"/>
  <c r="AV9" i="5"/>
  <c r="AR9" i="5"/>
  <c r="AQ9" i="5"/>
  <c r="AP10" i="5"/>
  <c r="AV30" i="5"/>
  <c r="AR30" i="5"/>
  <c r="AQ30" i="5"/>
  <c r="AP24" i="5"/>
  <c r="AR11" i="5"/>
  <c r="AL6" i="5"/>
  <c r="AM6" i="5" s="1"/>
  <c r="AI6" i="5"/>
  <c r="AK6" i="5" s="1"/>
  <c r="AP16" i="5"/>
  <c r="AL18" i="5"/>
  <c r="AM18" i="5" s="1"/>
  <c r="AL23" i="5"/>
  <c r="AM23" i="5" s="1"/>
  <c r="AQ3" i="5"/>
  <c r="AV3" i="5"/>
  <c r="AR3" i="5"/>
  <c r="AI17" i="5"/>
  <c r="AK17" i="5" s="1"/>
  <c r="AL17" i="5"/>
  <c r="AM17" i="5" s="1"/>
  <c r="AI22" i="5"/>
  <c r="AK22" i="5" s="1"/>
  <c r="AL22" i="5"/>
  <c r="AM22" i="5" s="1"/>
  <c r="AL24" i="5"/>
  <c r="AM24" i="5" s="1"/>
  <c r="AI37" i="5"/>
  <c r="AK37" i="5" s="1"/>
  <c r="AL9" i="5"/>
  <c r="AM9" i="5" s="1"/>
  <c r="AL13" i="5"/>
  <c r="AM13" i="5" s="1"/>
  <c r="X28" i="5"/>
  <c r="AP28" i="5" s="1"/>
  <c r="X33" i="5"/>
  <c r="AP33" i="5" s="1"/>
  <c r="N31" i="5"/>
  <c r="N36" i="5"/>
  <c r="X41" i="5"/>
  <c r="AP41" i="5" s="1"/>
  <c r="AC48" i="5"/>
  <c r="AN48" i="5" s="1"/>
  <c r="AO48" i="5" s="1"/>
  <c r="AP51" i="5"/>
  <c r="AV55" i="5"/>
  <c r="AQ55" i="5"/>
  <c r="AL63" i="5"/>
  <c r="AM63" i="5" s="1"/>
  <c r="AI63" i="5"/>
  <c r="AK63" i="5" s="1"/>
  <c r="AL69" i="5"/>
  <c r="AM69" i="5" s="1"/>
  <c r="AI24" i="5"/>
  <c r="AK24" i="5" s="1"/>
  <c r="AP36" i="5"/>
  <c r="S38" i="5"/>
  <c r="N40" i="5"/>
  <c r="S43" i="5"/>
  <c r="AN43" i="5" s="1"/>
  <c r="AO43" i="5" s="1"/>
  <c r="AL46" i="5"/>
  <c r="AM46" i="5" s="1"/>
  <c r="AH46" i="5"/>
  <c r="AC52" i="5"/>
  <c r="AP52" i="5" s="1"/>
  <c r="AP40" i="5"/>
  <c r="X45" i="5"/>
  <c r="AP45" i="5" s="1"/>
  <c r="S47" i="5"/>
  <c r="AH50" i="5"/>
  <c r="AL50" i="5" s="1"/>
  <c r="AM50" i="5" s="1"/>
  <c r="AH26" i="5"/>
  <c r="AL30" i="5"/>
  <c r="AM30" i="5" s="1"/>
  <c r="AI30" i="5"/>
  <c r="AK30" i="5" s="1"/>
  <c r="S42" i="5"/>
  <c r="N44" i="5"/>
  <c r="AP44" i="5"/>
  <c r="X49" i="5"/>
  <c r="S51" i="5"/>
  <c r="AN51" i="5" s="1"/>
  <c r="AO51" i="5" s="1"/>
  <c r="AP25" i="5"/>
  <c r="AH34" i="5"/>
  <c r="AC31" i="5"/>
  <c r="AL43" i="5"/>
  <c r="AM43" i="5" s="1"/>
  <c r="AI43" i="5"/>
  <c r="AK43" i="5" s="1"/>
  <c r="AI45" i="5"/>
  <c r="AK45" i="5" s="1"/>
  <c r="AL45" i="5"/>
  <c r="AM45" i="5" s="1"/>
  <c r="N52" i="5"/>
  <c r="AR57" i="5"/>
  <c r="AV57" i="5"/>
  <c r="AC54" i="5"/>
  <c r="AN54" i="5" s="1"/>
  <c r="AO54" i="5" s="1"/>
  <c r="AH59" i="5"/>
  <c r="AI59" i="5" s="1"/>
  <c r="AK59" i="5" s="1"/>
  <c r="AL64" i="5"/>
  <c r="AM64" i="5" s="1"/>
  <c r="AI66" i="5"/>
  <c r="AK66" i="5" s="1"/>
  <c r="AL66" i="5"/>
  <c r="AM66" i="5" s="1"/>
  <c r="S67" i="5"/>
  <c r="AQ67" i="5"/>
  <c r="AI96" i="5"/>
  <c r="AK96" i="5" s="1"/>
  <c r="AL96" i="5"/>
  <c r="AM96" i="5" s="1"/>
  <c r="AC58" i="5"/>
  <c r="AP78" i="5"/>
  <c r="N53" i="5"/>
  <c r="AH53" i="5"/>
  <c r="AP62" i="5"/>
  <c r="AP68" i="5"/>
  <c r="AN78" i="5"/>
  <c r="AO78" i="5" s="1"/>
  <c r="AP82" i="5"/>
  <c r="AR106" i="5"/>
  <c r="AQ106" i="5"/>
  <c r="AP54" i="5"/>
  <c r="AI67" i="5"/>
  <c r="AK67" i="5" s="1"/>
  <c r="AP81" i="5"/>
  <c r="AL56" i="5"/>
  <c r="AM56" i="5" s="1"/>
  <c r="AI56" i="5"/>
  <c r="AK56" i="5" s="1"/>
  <c r="N57" i="5"/>
  <c r="AP60" i="5"/>
  <c r="AI62" i="5"/>
  <c r="AK62" i="5" s="1"/>
  <c r="AL62" i="5"/>
  <c r="AM62" i="5" s="1"/>
  <c r="AP63" i="5"/>
  <c r="AN66" i="5"/>
  <c r="AO66" i="5" s="1"/>
  <c r="AN69" i="5"/>
  <c r="AO69" i="5" s="1"/>
  <c r="AL65" i="5"/>
  <c r="AM65" i="5" s="1"/>
  <c r="AV66" i="5"/>
  <c r="AR66" i="5"/>
  <c r="AP75" i="5"/>
  <c r="AL104" i="5"/>
  <c r="AM104" i="5" s="1"/>
  <c r="S53" i="5"/>
  <c r="AC53" i="5"/>
  <c r="AC61" i="5"/>
  <c r="S68" i="5"/>
  <c r="AN68" i="5" s="1"/>
  <c r="AO68" i="5" s="1"/>
  <c r="AP94" i="5"/>
  <c r="AH71" i="5"/>
  <c r="N74" i="5"/>
  <c r="AH76" i="5"/>
  <c r="AH80" i="5"/>
  <c r="X83" i="5"/>
  <c r="AP83" i="5" s="1"/>
  <c r="AC86" i="5"/>
  <c r="AP86" i="5" s="1"/>
  <c r="AV87" i="5"/>
  <c r="AH89" i="5"/>
  <c r="S97" i="5"/>
  <c r="AP97" i="5"/>
  <c r="AC100" i="5"/>
  <c r="AP100" i="5" s="1"/>
  <c r="N105" i="5"/>
  <c r="AN105" i="5"/>
  <c r="AO105" i="5" s="1"/>
  <c r="X72" i="5"/>
  <c r="AP72" i="5" s="1"/>
  <c r="X79" i="5"/>
  <c r="AP79" i="5" s="1"/>
  <c r="AL86" i="5"/>
  <c r="AM86" i="5" s="1"/>
  <c r="AV96" i="5"/>
  <c r="AR96" i="5"/>
  <c r="AQ96" i="5"/>
  <c r="AL101" i="5"/>
  <c r="AM101" i="5" s="1"/>
  <c r="AI101" i="5"/>
  <c r="AK101" i="5" s="1"/>
  <c r="X70" i="5"/>
  <c r="X88" i="5"/>
  <c r="S89" i="5"/>
  <c r="S90" i="5"/>
  <c r="X92" i="5"/>
  <c r="AP92" i="5" s="1"/>
  <c r="AC95" i="5"/>
  <c r="AI95" i="5" s="1"/>
  <c r="AK95" i="5" s="1"/>
  <c r="AL98" i="5"/>
  <c r="AM98" i="5" s="1"/>
  <c r="AP101" i="5"/>
  <c r="AH73" i="5"/>
  <c r="AP73" i="5" s="1"/>
  <c r="AH81" i="5"/>
  <c r="AC90" i="5"/>
  <c r="AP90" i="5" s="1"/>
  <c r="AC91" i="5"/>
  <c r="AH99" i="5"/>
  <c r="AH103" i="5"/>
  <c r="AP103" i="5" s="1"/>
  <c r="AL106" i="5"/>
  <c r="AM106" i="5" s="1"/>
  <c r="AI106" i="5"/>
  <c r="AK106" i="5" s="1"/>
  <c r="N78" i="5"/>
  <c r="X84" i="5"/>
  <c r="AP84" i="5" s="1"/>
  <c r="S85" i="5"/>
  <c r="AN85" i="5" s="1"/>
  <c r="AO85" i="5" s="1"/>
  <c r="N87" i="5"/>
  <c r="AN87" i="5"/>
  <c r="AO87" i="5" s="1"/>
  <c r="AN106" i="5"/>
  <c r="AO106" i="5" s="1"/>
  <c r="N75" i="5"/>
  <c r="AN75" i="5"/>
  <c r="AO75" i="5" s="1"/>
  <c r="AL94" i="5"/>
  <c r="AM94" i="5" s="1"/>
  <c r="X71" i="5"/>
  <c r="X76" i="5"/>
  <c r="X80" i="5"/>
  <c r="AI80" i="5" s="1"/>
  <c r="AK80" i="5" s="1"/>
  <c r="S81" i="5"/>
  <c r="N83" i="5"/>
  <c r="AR87" i="5"/>
  <c r="AI90" i="5"/>
  <c r="AK90" i="5" s="1"/>
  <c r="N91" i="5"/>
  <c r="AH93" i="5"/>
  <c r="AL93" i="5" s="1"/>
  <c r="AM93" i="5" s="1"/>
  <c r="AP95" i="5"/>
  <c r="S99" i="5"/>
  <c r="S103" i="5"/>
  <c r="AI97" i="5"/>
  <c r="AK97" i="5" s="1"/>
  <c r="AR17" i="5" l="1"/>
  <c r="AQ17" i="5"/>
  <c r="AV17" i="5"/>
  <c r="AQ13" i="5"/>
  <c r="AV13" i="5"/>
  <c r="AR13" i="5"/>
  <c r="AI98" i="5"/>
  <c r="AK98" i="5" s="1"/>
  <c r="AL59" i="5"/>
  <c r="AM59" i="5" s="1"/>
  <c r="AN59" i="5"/>
  <c r="AO59" i="5" s="1"/>
  <c r="AP49" i="5"/>
  <c r="AP32" i="5"/>
  <c r="AL54" i="5"/>
  <c r="AM54" i="5" s="1"/>
  <c r="AN31" i="5"/>
  <c r="AO31" i="5" s="1"/>
  <c r="AN28" i="5"/>
  <c r="AO28" i="5" s="1"/>
  <c r="AP5" i="5"/>
  <c r="AL81" i="5"/>
  <c r="AM81" i="5" s="1"/>
  <c r="AN89" i="5"/>
  <c r="AO89" i="5" s="1"/>
  <c r="AN97" i="5"/>
  <c r="AO97" i="5" s="1"/>
  <c r="AP56" i="5"/>
  <c r="AN67" i="5"/>
  <c r="AO67" i="5" s="1"/>
  <c r="AN5" i="5"/>
  <c r="AO5" i="5" s="1"/>
  <c r="AP43" i="5"/>
  <c r="AN57" i="5"/>
  <c r="AO57" i="5" s="1"/>
  <c r="AP7" i="5"/>
  <c r="AI77" i="5"/>
  <c r="AK77" i="5" s="1"/>
  <c r="AI46" i="5"/>
  <c r="AK46" i="5" s="1"/>
  <c r="AI15" i="5"/>
  <c r="AK15" i="5" s="1"/>
  <c r="AP89" i="5"/>
  <c r="AN42" i="5"/>
  <c r="AO42" i="5" s="1"/>
  <c r="AQ37" i="5"/>
  <c r="AI2" i="5"/>
  <c r="AK2" i="5" s="1"/>
  <c r="AL25" i="5"/>
  <c r="AM25" i="5" s="1"/>
  <c r="AV102" i="5"/>
  <c r="AP70" i="5"/>
  <c r="AI79" i="5"/>
  <c r="AK79" i="5" s="1"/>
  <c r="AN65" i="5"/>
  <c r="AO65" i="5" s="1"/>
  <c r="AP50" i="5"/>
  <c r="AL32" i="5"/>
  <c r="AM32" i="5" s="1"/>
  <c r="AN47" i="5"/>
  <c r="AO47" i="5" s="1"/>
  <c r="AR37" i="5"/>
  <c r="AL2" i="5"/>
  <c r="AM2" i="5" s="1"/>
  <c r="AI14" i="5"/>
  <c r="AK14" i="5" s="1"/>
  <c r="AN19" i="5"/>
  <c r="AO19" i="5" s="1"/>
  <c r="AI93" i="5"/>
  <c r="AK93" i="5" s="1"/>
  <c r="AN52" i="5"/>
  <c r="AO52" i="5" s="1"/>
  <c r="AN36" i="5"/>
  <c r="AO36" i="5" s="1"/>
  <c r="AI20" i="5"/>
  <c r="AK20" i="5" s="1"/>
  <c r="AL39" i="5"/>
  <c r="AM39" i="5" s="1"/>
  <c r="AQ22" i="5"/>
  <c r="AI65" i="5"/>
  <c r="AK65" i="5" s="1"/>
  <c r="AP59" i="5"/>
  <c r="AI27" i="5"/>
  <c r="AK27" i="5" s="1"/>
  <c r="AV22" i="5"/>
  <c r="AL14" i="5"/>
  <c r="AM14" i="5" s="1"/>
  <c r="AL12" i="5"/>
  <c r="AM12" i="5" s="1"/>
  <c r="AL48" i="5"/>
  <c r="AM48" i="5" s="1"/>
  <c r="AI26" i="5"/>
  <c r="AK26" i="5" s="1"/>
  <c r="AN8" i="5"/>
  <c r="AO8" i="5" s="1"/>
  <c r="AN14" i="5"/>
  <c r="AO14" i="5" s="1"/>
  <c r="AI32" i="5"/>
  <c r="AK32" i="5" s="1"/>
  <c r="AP104" i="5"/>
  <c r="AL28" i="5"/>
  <c r="AM28" i="5" s="1"/>
  <c r="AI21" i="5"/>
  <c r="AK21" i="5" s="1"/>
  <c r="AL4" i="5"/>
  <c r="AM4" i="5" s="1"/>
  <c r="AP26" i="5"/>
  <c r="AR26" i="5" s="1"/>
  <c r="AL49" i="5"/>
  <c r="AM49" i="5" s="1"/>
  <c r="AN21" i="5"/>
  <c r="AO21" i="5" s="1"/>
  <c r="AP91" i="5"/>
  <c r="AQ91" i="5" s="1"/>
  <c r="AN39" i="5"/>
  <c r="AO39" i="5" s="1"/>
  <c r="AL95" i="5"/>
  <c r="AM95" i="5" s="1"/>
  <c r="AL21" i="5"/>
  <c r="AM21" i="5" s="1"/>
  <c r="AN44" i="5"/>
  <c r="AO44" i="5" s="1"/>
  <c r="AN15" i="5"/>
  <c r="AO15" i="5" s="1"/>
  <c r="AL80" i="5"/>
  <c r="AM80" i="5" s="1"/>
  <c r="AN96" i="5"/>
  <c r="AO96" i="5" s="1"/>
  <c r="AR21" i="5"/>
  <c r="AV21" i="5"/>
  <c r="AQ21" i="5"/>
  <c r="AV14" i="5"/>
  <c r="AR14" i="5"/>
  <c r="AQ14" i="5"/>
  <c r="AV74" i="5"/>
  <c r="AQ74" i="5"/>
  <c r="AR74" i="5"/>
  <c r="AV19" i="5"/>
  <c r="AR19" i="5"/>
  <c r="AQ19" i="5"/>
  <c r="AV65" i="5"/>
  <c r="AR65" i="5"/>
  <c r="AQ65" i="5"/>
  <c r="AX65" i="5" s="1"/>
  <c r="AY65" i="5" s="1"/>
  <c r="AV6" i="5"/>
  <c r="AR6" i="5"/>
  <c r="AQ6" i="5"/>
  <c r="AP18" i="5"/>
  <c r="AN81" i="5"/>
  <c r="AO81" i="5" s="1"/>
  <c r="AN95" i="5"/>
  <c r="AO95" i="5" s="1"/>
  <c r="AP99" i="5"/>
  <c r="AR102" i="5"/>
  <c r="AN92" i="5"/>
  <c r="AO92" i="5" s="1"/>
  <c r="AN53" i="5"/>
  <c r="AO53" i="5" s="1"/>
  <c r="AI69" i="5"/>
  <c r="AK69" i="5" s="1"/>
  <c r="AI64" i="5"/>
  <c r="AK64" i="5" s="1"/>
  <c r="AI54" i="5"/>
  <c r="AK54" i="5" s="1"/>
  <c r="AN38" i="5"/>
  <c r="AO38" i="5" s="1"/>
  <c r="AN50" i="5"/>
  <c r="AO50" i="5" s="1"/>
  <c r="AR5" i="5"/>
  <c r="AI23" i="5"/>
  <c r="AK23" i="5" s="1"/>
  <c r="AI18" i="5"/>
  <c r="AK18" i="5" s="1"/>
  <c r="AP8" i="5"/>
  <c r="AV42" i="5"/>
  <c r="AP20" i="5"/>
  <c r="AL15" i="5"/>
  <c r="AM15" i="5" s="1"/>
  <c r="AQ4" i="5"/>
  <c r="AL20" i="5"/>
  <c r="AM20" i="5" s="1"/>
  <c r="AX87" i="5"/>
  <c r="AY87" i="5" s="1"/>
  <c r="AW87" i="5"/>
  <c r="AL27" i="5"/>
  <c r="AM27" i="5" s="1"/>
  <c r="AP76" i="5"/>
  <c r="AQ76" i="5" s="1"/>
  <c r="AI104" i="5"/>
  <c r="AK104" i="5" s="1"/>
  <c r="AI68" i="5"/>
  <c r="AK68" i="5" s="1"/>
  <c r="AR67" i="5"/>
  <c r="AI29" i="5"/>
  <c r="AK29" i="5" s="1"/>
  <c r="AI48" i="5"/>
  <c r="AK48" i="5" s="1"/>
  <c r="AL35" i="5"/>
  <c r="AM35" i="5" s="1"/>
  <c r="AL8" i="5"/>
  <c r="AM8" i="5" s="1"/>
  <c r="AV11" i="5"/>
  <c r="AN4" i="5"/>
  <c r="AO4" i="5" s="1"/>
  <c r="AP12" i="5"/>
  <c r="AN12" i="5"/>
  <c r="AO12" i="5" s="1"/>
  <c r="AP47" i="5"/>
  <c r="AI5" i="5"/>
  <c r="AK5" i="5" s="1"/>
  <c r="AN91" i="5"/>
  <c r="AO91" i="5" s="1"/>
  <c r="AI81" i="5"/>
  <c r="AK81" i="5" s="1"/>
  <c r="AP71" i="5"/>
  <c r="AQ71" i="5" s="1"/>
  <c r="AL85" i="5"/>
  <c r="AM85" i="5" s="1"/>
  <c r="AL77" i="5"/>
  <c r="AM77" i="5" s="1"/>
  <c r="AI60" i="5"/>
  <c r="AK60" i="5" s="1"/>
  <c r="AI55" i="5"/>
  <c r="AK55" i="5" s="1"/>
  <c r="AN46" i="5"/>
  <c r="AO46" i="5" s="1"/>
  <c r="AI50" i="5"/>
  <c r="AK50" i="5" s="1"/>
  <c r="AL5" i="5"/>
  <c r="AM5" i="5" s="1"/>
  <c r="AR7" i="5"/>
  <c r="AI12" i="5"/>
  <c r="AK12" i="5" s="1"/>
  <c r="AI7" i="5"/>
  <c r="AK7" i="5" s="1"/>
  <c r="AP35" i="5"/>
  <c r="AP23" i="5"/>
  <c r="AN20" i="5"/>
  <c r="AO20" i="5" s="1"/>
  <c r="AL82" i="5"/>
  <c r="AM82" i="5" s="1"/>
  <c r="AI92" i="5"/>
  <c r="AK92" i="5" s="1"/>
  <c r="AL60" i="5"/>
  <c r="AM60" i="5" s="1"/>
  <c r="AN79" i="5"/>
  <c r="AO79" i="5" s="1"/>
  <c r="AN71" i="5"/>
  <c r="AO71" i="5" s="1"/>
  <c r="AP46" i="5"/>
  <c r="AP27" i="5"/>
  <c r="AR27" i="5" s="1"/>
  <c r="AL7" i="5"/>
  <c r="AM7" i="5" s="1"/>
  <c r="AP105" i="5"/>
  <c r="AP77" i="5"/>
  <c r="AN18" i="5"/>
  <c r="AO18" i="5" s="1"/>
  <c r="AI82" i="5"/>
  <c r="AK82" i="5" s="1"/>
  <c r="AI39" i="5"/>
  <c r="AK39" i="5" s="1"/>
  <c r="AN83" i="5"/>
  <c r="AO83" i="5" s="1"/>
  <c r="AI102" i="5"/>
  <c r="AK102" i="5" s="1"/>
  <c r="AI61" i="5"/>
  <c r="AK61" i="5" s="1"/>
  <c r="AI58" i="5"/>
  <c r="AK58" i="5" s="1"/>
  <c r="AI11" i="5"/>
  <c r="AK11" i="5" s="1"/>
  <c r="AQ42" i="5"/>
  <c r="AW42" i="5" s="1"/>
  <c r="AR4" i="5"/>
  <c r="AP38" i="5"/>
  <c r="AP29" i="5"/>
  <c r="AP85" i="5"/>
  <c r="AN74" i="5"/>
  <c r="AO74" i="5" s="1"/>
  <c r="AL97" i="5"/>
  <c r="AM97" i="5" s="1"/>
  <c r="AL102" i="5"/>
  <c r="AM102" i="5" s="1"/>
  <c r="AP53" i="5"/>
  <c r="AQ53" i="5" s="1"/>
  <c r="AN73" i="5"/>
  <c r="AO73" i="5" s="1"/>
  <c r="AI42" i="5"/>
  <c r="AK42" i="5" s="1"/>
  <c r="AP64" i="5"/>
  <c r="AV64" i="5" s="1"/>
  <c r="AN72" i="5"/>
  <c r="AO72" i="5" s="1"/>
  <c r="AL34" i="5"/>
  <c r="AM34" i="5" s="1"/>
  <c r="AN26" i="5"/>
  <c r="AO26" i="5" s="1"/>
  <c r="AN45" i="5"/>
  <c r="AO45" i="5" s="1"/>
  <c r="AL11" i="5"/>
  <c r="AM11" i="5" s="1"/>
  <c r="AN102" i="5"/>
  <c r="AO102" i="5" s="1"/>
  <c r="AP15" i="5"/>
  <c r="AV103" i="5"/>
  <c r="AR103" i="5"/>
  <c r="AQ103" i="5"/>
  <c r="AV73" i="5"/>
  <c r="AR73" i="5"/>
  <c r="AQ73" i="5"/>
  <c r="AV91" i="5"/>
  <c r="AV89" i="5"/>
  <c r="AR89" i="5"/>
  <c r="AQ89" i="5"/>
  <c r="AV75" i="5"/>
  <c r="AR75" i="5"/>
  <c r="AQ75" i="5"/>
  <c r="AX74" i="5"/>
  <c r="AY74" i="5" s="1"/>
  <c r="AW74" i="5"/>
  <c r="AL31" i="5"/>
  <c r="AM31" i="5" s="1"/>
  <c r="AI31" i="5"/>
  <c r="AK31" i="5" s="1"/>
  <c r="AV26" i="5"/>
  <c r="AV99" i="5"/>
  <c r="AR99" i="5"/>
  <c r="AQ99" i="5"/>
  <c r="AL58" i="5"/>
  <c r="AM58" i="5" s="1"/>
  <c r="AN103" i="5"/>
  <c r="AO103" i="5" s="1"/>
  <c r="AL90" i="5"/>
  <c r="AM90" i="5" s="1"/>
  <c r="AL87" i="5"/>
  <c r="AM87" i="5" s="1"/>
  <c r="AI87" i="5"/>
  <c r="AK87" i="5" s="1"/>
  <c r="AQ70" i="5"/>
  <c r="AV70" i="5"/>
  <c r="AR70" i="5"/>
  <c r="AV86" i="5"/>
  <c r="AR86" i="5"/>
  <c r="AQ86" i="5"/>
  <c r="AL92" i="5"/>
  <c r="AM92" i="5" s="1"/>
  <c r="AP58" i="5"/>
  <c r="AV60" i="5"/>
  <c r="AR60" i="5"/>
  <c r="AQ60" i="5"/>
  <c r="AN86" i="5"/>
  <c r="AO86" i="5" s="1"/>
  <c r="AV82" i="5"/>
  <c r="AR82" i="5"/>
  <c r="AQ82" i="5"/>
  <c r="AV68" i="5"/>
  <c r="AR68" i="5"/>
  <c r="AQ68" i="5"/>
  <c r="AI51" i="5"/>
  <c r="AK51" i="5" s="1"/>
  <c r="AQ48" i="5"/>
  <c r="AR48" i="5"/>
  <c r="AV48" i="5"/>
  <c r="AV45" i="5"/>
  <c r="AR45" i="5"/>
  <c r="AQ45" i="5"/>
  <c r="AL26" i="5"/>
  <c r="AM26" i="5" s="1"/>
  <c r="AP31" i="5"/>
  <c r="AX55" i="5"/>
  <c r="AY55" i="5" s="1"/>
  <c r="AW55" i="5"/>
  <c r="AI41" i="5"/>
  <c r="AK41" i="5" s="1"/>
  <c r="AI47" i="5"/>
  <c r="AK47" i="5" s="1"/>
  <c r="AL33" i="5"/>
  <c r="AM33" i="5" s="1"/>
  <c r="AX11" i="5"/>
  <c r="AY11" i="5" s="1"/>
  <c r="AW11" i="5"/>
  <c r="AX30" i="5"/>
  <c r="AY30" i="5" s="1"/>
  <c r="AW30" i="5"/>
  <c r="AN41" i="5"/>
  <c r="AO41" i="5" s="1"/>
  <c r="AV76" i="5"/>
  <c r="AP88" i="5"/>
  <c r="AN88" i="5"/>
  <c r="AO88" i="5" s="1"/>
  <c r="AV94" i="5"/>
  <c r="AR94" i="5"/>
  <c r="AQ94" i="5"/>
  <c r="AN49" i="5"/>
  <c r="AO49" i="5" s="1"/>
  <c r="AI49" i="5"/>
  <c r="AK49" i="5" s="1"/>
  <c r="AR16" i="5"/>
  <c r="AV16" i="5"/>
  <c r="AQ16" i="5"/>
  <c r="AI103" i="5"/>
  <c r="AK103" i="5" s="1"/>
  <c r="AN99" i="5"/>
  <c r="AO99" i="5" s="1"/>
  <c r="AV90" i="5"/>
  <c r="AR90" i="5"/>
  <c r="AQ90" i="5"/>
  <c r="AR101" i="5"/>
  <c r="AQ101" i="5"/>
  <c r="AV101" i="5"/>
  <c r="AR100" i="5"/>
  <c r="AV100" i="5"/>
  <c r="AQ100" i="5"/>
  <c r="AQ83" i="5"/>
  <c r="AV83" i="5"/>
  <c r="AR83" i="5"/>
  <c r="AV81" i="5"/>
  <c r="AR81" i="5"/>
  <c r="AQ81" i="5"/>
  <c r="AV54" i="5"/>
  <c r="AQ54" i="5"/>
  <c r="AR54" i="5"/>
  <c r="AL73" i="5"/>
  <c r="AM73" i="5" s="1"/>
  <c r="AP93" i="5"/>
  <c r="AR64" i="5"/>
  <c r="AQ64" i="5"/>
  <c r="AX57" i="5"/>
  <c r="AY57" i="5" s="1"/>
  <c r="AW57" i="5"/>
  <c r="AL51" i="5"/>
  <c r="AM51" i="5" s="1"/>
  <c r="AV25" i="5"/>
  <c r="AR25" i="5"/>
  <c r="AQ25" i="5"/>
  <c r="AQ44" i="5"/>
  <c r="AR44" i="5"/>
  <c r="AV44" i="5"/>
  <c r="AL41" i="5"/>
  <c r="AM41" i="5" s="1"/>
  <c r="AL47" i="5"/>
  <c r="AM47" i="5" s="1"/>
  <c r="AX6" i="5"/>
  <c r="AY6" i="5" s="1"/>
  <c r="AW6" i="5"/>
  <c r="AX3" i="5"/>
  <c r="AY3" i="5" s="1"/>
  <c r="AW3" i="5"/>
  <c r="AX22" i="5"/>
  <c r="AY22" i="5" s="1"/>
  <c r="AW22" i="5"/>
  <c r="AL105" i="5"/>
  <c r="AM105" i="5" s="1"/>
  <c r="AI105" i="5"/>
  <c r="AK105" i="5" s="1"/>
  <c r="AN61" i="5"/>
  <c r="AO61" i="5" s="1"/>
  <c r="AW66" i="5"/>
  <c r="AX66" i="5"/>
  <c r="AY66" i="5" s="1"/>
  <c r="AV27" i="5"/>
  <c r="AQ12" i="5"/>
  <c r="AV12" i="5"/>
  <c r="AR12" i="5"/>
  <c r="AI99" i="5"/>
  <c r="AK99" i="5" s="1"/>
  <c r="AL103" i="5"/>
  <c r="AM103" i="5" s="1"/>
  <c r="AI88" i="5"/>
  <c r="AK88" i="5" s="1"/>
  <c r="AV84" i="5"/>
  <c r="AR84" i="5"/>
  <c r="AQ84" i="5"/>
  <c r="AL89" i="5"/>
  <c r="AM89" i="5" s="1"/>
  <c r="AV97" i="5"/>
  <c r="AR97" i="5"/>
  <c r="AQ97" i="5"/>
  <c r="AL88" i="5"/>
  <c r="AM88" i="5" s="1"/>
  <c r="AN76" i="5"/>
  <c r="AO76" i="5" s="1"/>
  <c r="AW106" i="5"/>
  <c r="AX106" i="5"/>
  <c r="AY106" i="5" s="1"/>
  <c r="AL68" i="5"/>
  <c r="AM68" i="5" s="1"/>
  <c r="AL53" i="5"/>
  <c r="AM53" i="5" s="1"/>
  <c r="AI53" i="5"/>
  <c r="AK53" i="5" s="1"/>
  <c r="AI73" i="5"/>
  <c r="AK73" i="5" s="1"/>
  <c r="AN93" i="5"/>
  <c r="AO93" i="5" s="1"/>
  <c r="AV52" i="5"/>
  <c r="AQ52" i="5"/>
  <c r="AR52" i="5"/>
  <c r="AV39" i="5"/>
  <c r="AQ39" i="5"/>
  <c r="AR39" i="5"/>
  <c r="AI70" i="5"/>
  <c r="AK70" i="5" s="1"/>
  <c r="AL44" i="5"/>
  <c r="AM44" i="5" s="1"/>
  <c r="AI44" i="5"/>
  <c r="AK44" i="5" s="1"/>
  <c r="AL42" i="5"/>
  <c r="AM42" i="5" s="1"/>
  <c r="AW37" i="5"/>
  <c r="AX37" i="5"/>
  <c r="AY37" i="5" s="1"/>
  <c r="AI36" i="5"/>
  <c r="AK36" i="5" s="1"/>
  <c r="AL36" i="5"/>
  <c r="AM36" i="5" s="1"/>
  <c r="AI38" i="5"/>
  <c r="AK38" i="5" s="1"/>
  <c r="AX2" i="5"/>
  <c r="AY2" i="5" s="1"/>
  <c r="AW2" i="5"/>
  <c r="AL91" i="5"/>
  <c r="AM91" i="5" s="1"/>
  <c r="AI91" i="5"/>
  <c r="AK91" i="5" s="1"/>
  <c r="AL67" i="5"/>
  <c r="AM67" i="5" s="1"/>
  <c r="AV49" i="5"/>
  <c r="AR49" i="5"/>
  <c r="AQ49" i="5"/>
  <c r="AI89" i="5"/>
  <c r="AK89" i="5" s="1"/>
  <c r="AQ95" i="5"/>
  <c r="AV95" i="5"/>
  <c r="AR95" i="5"/>
  <c r="AI83" i="5"/>
  <c r="AK83" i="5" s="1"/>
  <c r="AL83" i="5"/>
  <c r="AM83" i="5" s="1"/>
  <c r="AL78" i="5"/>
  <c r="AM78" i="5" s="1"/>
  <c r="AI78" i="5"/>
  <c r="AK78" i="5" s="1"/>
  <c r="AL100" i="5"/>
  <c r="AM100" i="5" s="1"/>
  <c r="AI76" i="5"/>
  <c r="AK76" i="5" s="1"/>
  <c r="AN58" i="5"/>
  <c r="AO58" i="5" s="1"/>
  <c r="AI71" i="5"/>
  <c r="AK71" i="5" s="1"/>
  <c r="AL79" i="5"/>
  <c r="AM79" i="5" s="1"/>
  <c r="AV62" i="5"/>
  <c r="AR62" i="5"/>
  <c r="AQ62" i="5"/>
  <c r="AI72" i="5"/>
  <c r="AK72" i="5" s="1"/>
  <c r="AX67" i="5"/>
  <c r="AY67" i="5" s="1"/>
  <c r="AW67" i="5"/>
  <c r="AL52" i="5"/>
  <c r="AM52" i="5" s="1"/>
  <c r="AI52" i="5"/>
  <c r="AK52" i="5" s="1"/>
  <c r="AV46" i="5"/>
  <c r="AR46" i="5"/>
  <c r="AQ46" i="5"/>
  <c r="AL70" i="5"/>
  <c r="AM70" i="5" s="1"/>
  <c r="AV98" i="5"/>
  <c r="AR98" i="5"/>
  <c r="AQ98" i="5"/>
  <c r="AR40" i="5"/>
  <c r="AQ40" i="5"/>
  <c r="AV40" i="5"/>
  <c r="AI86" i="5"/>
  <c r="AK86" i="5" s="1"/>
  <c r="AV51" i="5"/>
  <c r="AR51" i="5"/>
  <c r="AQ51" i="5"/>
  <c r="AN34" i="5"/>
  <c r="AO34" i="5" s="1"/>
  <c r="AL38" i="5"/>
  <c r="AM38" i="5" s="1"/>
  <c r="AV10" i="5"/>
  <c r="AR10" i="5"/>
  <c r="AQ10" i="5"/>
  <c r="AX17" i="5"/>
  <c r="AY17" i="5" s="1"/>
  <c r="AW17" i="5"/>
  <c r="AX14" i="5"/>
  <c r="AY14" i="5" s="1"/>
  <c r="AW14" i="5"/>
  <c r="AW102" i="5"/>
  <c r="AX102" i="5"/>
  <c r="AY102" i="5" s="1"/>
  <c r="AI85" i="5"/>
  <c r="AK85" i="5" s="1"/>
  <c r="AV92" i="5"/>
  <c r="AR92" i="5"/>
  <c r="AQ92" i="5"/>
  <c r="AI100" i="5"/>
  <c r="AK100" i="5" s="1"/>
  <c r="AQ79" i="5"/>
  <c r="AV79" i="5"/>
  <c r="AR79" i="5"/>
  <c r="AL74" i="5"/>
  <c r="AM74" i="5" s="1"/>
  <c r="AI74" i="5"/>
  <c r="AK74" i="5" s="1"/>
  <c r="AL76" i="5"/>
  <c r="AM76" i="5" s="1"/>
  <c r="AL57" i="5"/>
  <c r="AM57" i="5" s="1"/>
  <c r="AI57" i="5"/>
  <c r="AK57" i="5" s="1"/>
  <c r="AL71" i="5"/>
  <c r="AM71" i="5" s="1"/>
  <c r="AP61" i="5"/>
  <c r="AN100" i="5"/>
  <c r="AO100" i="5" s="1"/>
  <c r="AV50" i="5"/>
  <c r="AR50" i="5"/>
  <c r="AQ50" i="5"/>
  <c r="AI40" i="5"/>
  <c r="AK40" i="5" s="1"/>
  <c r="AL40" i="5"/>
  <c r="AM40" i="5" s="1"/>
  <c r="AR32" i="5"/>
  <c r="AQ32" i="5"/>
  <c r="AV32" i="5"/>
  <c r="AI34" i="5"/>
  <c r="AK34" i="5" s="1"/>
  <c r="AR28" i="5"/>
  <c r="AQ28" i="5"/>
  <c r="AV28" i="5"/>
  <c r="AV24" i="5"/>
  <c r="AR24" i="5"/>
  <c r="AQ24" i="5"/>
  <c r="AP34" i="5"/>
  <c r="AL61" i="5"/>
  <c r="AM61" i="5" s="1"/>
  <c r="AR36" i="5"/>
  <c r="AQ36" i="5"/>
  <c r="AV36" i="5"/>
  <c r="AV33" i="5"/>
  <c r="AR33" i="5"/>
  <c r="AQ33" i="5"/>
  <c r="AV41" i="5"/>
  <c r="AR41" i="5"/>
  <c r="AQ41" i="5"/>
  <c r="AI33" i="5"/>
  <c r="AK33" i="5" s="1"/>
  <c r="AX21" i="5"/>
  <c r="AY21" i="5" s="1"/>
  <c r="AW21" i="5"/>
  <c r="AX4" i="5"/>
  <c r="AY4" i="5" s="1"/>
  <c r="AW4" i="5"/>
  <c r="AP80" i="5"/>
  <c r="AN80" i="5"/>
  <c r="AO80" i="5" s="1"/>
  <c r="AL99" i="5"/>
  <c r="AM99" i="5" s="1"/>
  <c r="AL75" i="5"/>
  <c r="AM75" i="5" s="1"/>
  <c r="AI75" i="5"/>
  <c r="AK75" i="5" s="1"/>
  <c r="AN90" i="5"/>
  <c r="AO90" i="5" s="1"/>
  <c r="AX96" i="5"/>
  <c r="AY96" i="5" s="1"/>
  <c r="AW96" i="5"/>
  <c r="AQ72" i="5"/>
  <c r="AV72" i="5"/>
  <c r="AR72" i="5"/>
  <c r="AN84" i="5"/>
  <c r="AO84" i="5" s="1"/>
  <c r="AL84" i="5"/>
  <c r="AM84" i="5" s="1"/>
  <c r="AV63" i="5"/>
  <c r="AR63" i="5"/>
  <c r="AQ63" i="5"/>
  <c r="AV56" i="5"/>
  <c r="AR56" i="5"/>
  <c r="AQ56" i="5"/>
  <c r="AN70" i="5"/>
  <c r="AO70" i="5" s="1"/>
  <c r="AV78" i="5"/>
  <c r="AQ78" i="5"/>
  <c r="AR78" i="5"/>
  <c r="AV59" i="5"/>
  <c r="AR59" i="5"/>
  <c r="AQ59" i="5"/>
  <c r="AL72" i="5"/>
  <c r="AM72" i="5" s="1"/>
  <c r="AV69" i="5"/>
  <c r="AR69" i="5"/>
  <c r="AQ69" i="5"/>
  <c r="AQ8" i="5"/>
  <c r="AV8" i="5"/>
  <c r="AR8" i="5"/>
  <c r="AV20" i="5"/>
  <c r="AR20" i="5"/>
  <c r="AQ20" i="5"/>
  <c r="AX9" i="5"/>
  <c r="AY9" i="5" s="1"/>
  <c r="AW9" i="5"/>
  <c r="AW19" i="5"/>
  <c r="AX19" i="5"/>
  <c r="AY19" i="5" s="1"/>
  <c r="AW13" i="5"/>
  <c r="AX13" i="5"/>
  <c r="AY13" i="5" s="1"/>
  <c r="AN33" i="5"/>
  <c r="AO33" i="5" s="1"/>
  <c r="AQ26" i="5" l="1"/>
  <c r="AR91" i="5"/>
  <c r="AV7" i="5"/>
  <c r="AQ7" i="5"/>
  <c r="AR71" i="5"/>
  <c r="AQ5" i="5"/>
  <c r="AV5" i="5"/>
  <c r="AQ43" i="5"/>
  <c r="AV43" i="5"/>
  <c r="AR43" i="5"/>
  <c r="AR104" i="5"/>
  <c r="AV104" i="5"/>
  <c r="AQ104" i="5"/>
  <c r="AX42" i="5"/>
  <c r="AY42" i="5" s="1"/>
  <c r="AQ27" i="5"/>
  <c r="AX27" i="5" s="1"/>
  <c r="AY27" i="5" s="1"/>
  <c r="AR85" i="5"/>
  <c r="AV85" i="5"/>
  <c r="AQ85" i="5"/>
  <c r="AV71" i="5"/>
  <c r="AV53" i="5"/>
  <c r="AV29" i="5"/>
  <c r="AR29" i="5"/>
  <c r="AQ29" i="5"/>
  <c r="AR35" i="5"/>
  <c r="AV35" i="5"/>
  <c r="AQ35" i="5"/>
  <c r="AR53" i="5"/>
  <c r="AR15" i="5"/>
  <c r="AQ15" i="5"/>
  <c r="AV15" i="5"/>
  <c r="AV38" i="5"/>
  <c r="AQ38" i="5"/>
  <c r="AR38" i="5"/>
  <c r="AV23" i="5"/>
  <c r="AR23" i="5"/>
  <c r="AQ23" i="5"/>
  <c r="AR76" i="5"/>
  <c r="AV18" i="5"/>
  <c r="AR18" i="5"/>
  <c r="AQ18" i="5"/>
  <c r="AV47" i="5"/>
  <c r="AQ47" i="5"/>
  <c r="AR47" i="5"/>
  <c r="AW65" i="5"/>
  <c r="AV77" i="5"/>
  <c r="AR77" i="5"/>
  <c r="AQ77" i="5"/>
  <c r="AQ105" i="5"/>
  <c r="AV105" i="5"/>
  <c r="AR105" i="5"/>
  <c r="AX71" i="5"/>
  <c r="AY71" i="5" s="1"/>
  <c r="AW71" i="5"/>
  <c r="AX20" i="5"/>
  <c r="AY20" i="5" s="1"/>
  <c r="AW20" i="5"/>
  <c r="AX32" i="5"/>
  <c r="AY32" i="5" s="1"/>
  <c r="AW32" i="5"/>
  <c r="AW45" i="5"/>
  <c r="AX45" i="5"/>
  <c r="AY45" i="5" s="1"/>
  <c r="AX60" i="5"/>
  <c r="AY60" i="5" s="1"/>
  <c r="AW60" i="5"/>
  <c r="AX99" i="5"/>
  <c r="AY99" i="5" s="1"/>
  <c r="AW99" i="5"/>
  <c r="AX73" i="5"/>
  <c r="AY73" i="5" s="1"/>
  <c r="AW73" i="5"/>
  <c r="AX51" i="5"/>
  <c r="AY51" i="5" s="1"/>
  <c r="AW51" i="5"/>
  <c r="AV31" i="5"/>
  <c r="AQ31" i="5"/>
  <c r="AR31" i="5"/>
  <c r="AW54" i="5"/>
  <c r="AX54" i="5"/>
  <c r="AY54" i="5" s="1"/>
  <c r="AX100" i="5"/>
  <c r="AY100" i="5" s="1"/>
  <c r="AW100" i="5"/>
  <c r="AX94" i="5"/>
  <c r="AY94" i="5" s="1"/>
  <c r="AW94" i="5"/>
  <c r="AX48" i="5"/>
  <c r="AY48" i="5" s="1"/>
  <c r="AW48" i="5"/>
  <c r="AX53" i="5"/>
  <c r="AY53" i="5" s="1"/>
  <c r="AW53" i="5"/>
  <c r="AX46" i="5"/>
  <c r="AY46" i="5" s="1"/>
  <c r="AW46" i="5"/>
  <c r="AW62" i="5"/>
  <c r="AX62" i="5"/>
  <c r="AY62" i="5" s="1"/>
  <c r="AX84" i="5"/>
  <c r="AY84" i="5" s="1"/>
  <c r="AW84" i="5"/>
  <c r="AX12" i="5"/>
  <c r="AY12" i="5" s="1"/>
  <c r="AW12" i="5"/>
  <c r="AX64" i="5"/>
  <c r="AY64" i="5" s="1"/>
  <c r="AW64" i="5"/>
  <c r="AX81" i="5"/>
  <c r="AY81" i="5" s="1"/>
  <c r="AW81" i="5"/>
  <c r="AX76" i="5"/>
  <c r="AY76" i="5" s="1"/>
  <c r="AW76" i="5"/>
  <c r="AX68" i="5"/>
  <c r="AY68" i="5" s="1"/>
  <c r="AW68" i="5"/>
  <c r="AX59" i="5"/>
  <c r="AY59" i="5" s="1"/>
  <c r="AW59" i="5"/>
  <c r="AX36" i="5"/>
  <c r="AY36" i="5" s="1"/>
  <c r="AW36" i="5"/>
  <c r="AQ61" i="5"/>
  <c r="AR61" i="5"/>
  <c r="AV61" i="5"/>
  <c r="AX52" i="5"/>
  <c r="AY52" i="5" s="1"/>
  <c r="AW52" i="5"/>
  <c r="AX44" i="5"/>
  <c r="AY44" i="5" s="1"/>
  <c r="AW44" i="5"/>
  <c r="AX16" i="5"/>
  <c r="AY16" i="5" s="1"/>
  <c r="AW16" i="5"/>
  <c r="AW70" i="5"/>
  <c r="AX70" i="5"/>
  <c r="AY70" i="5" s="1"/>
  <c r="AX75" i="5"/>
  <c r="AY75" i="5" s="1"/>
  <c r="AW75" i="5"/>
  <c r="AX56" i="5"/>
  <c r="AY56" i="5" s="1"/>
  <c r="AW56" i="5"/>
  <c r="AW41" i="5"/>
  <c r="AX41" i="5"/>
  <c r="AY41" i="5" s="1"/>
  <c r="AX79" i="5"/>
  <c r="AY79" i="5" s="1"/>
  <c r="AW79" i="5"/>
  <c r="AX40" i="5"/>
  <c r="AY40" i="5" s="1"/>
  <c r="AW40" i="5"/>
  <c r="AX95" i="5"/>
  <c r="AY95" i="5" s="1"/>
  <c r="AW95" i="5"/>
  <c r="AW25" i="5"/>
  <c r="AX25" i="5"/>
  <c r="AY25" i="5" s="1"/>
  <c r="AW101" i="5"/>
  <c r="AX101" i="5"/>
  <c r="AY101" i="5" s="1"/>
  <c r="AV88" i="5"/>
  <c r="AR88" i="5"/>
  <c r="AQ88" i="5"/>
  <c r="AV58" i="5"/>
  <c r="AQ58" i="5"/>
  <c r="AR58" i="5"/>
  <c r="AX26" i="5"/>
  <c r="AY26" i="5" s="1"/>
  <c r="AW26" i="5"/>
  <c r="AX103" i="5"/>
  <c r="AY103" i="5" s="1"/>
  <c r="AW103" i="5"/>
  <c r="AX69" i="5"/>
  <c r="AY69" i="5" s="1"/>
  <c r="AW69" i="5"/>
  <c r="AX78" i="5"/>
  <c r="AY78" i="5" s="1"/>
  <c r="AW78" i="5"/>
  <c r="AX63" i="5"/>
  <c r="AY63" i="5" s="1"/>
  <c r="AW63" i="5"/>
  <c r="AW33" i="5"/>
  <c r="AX33" i="5"/>
  <c r="AY33" i="5" s="1"/>
  <c r="AX50" i="5"/>
  <c r="AY50" i="5" s="1"/>
  <c r="AW50" i="5"/>
  <c r="AX83" i="5"/>
  <c r="AY83" i="5" s="1"/>
  <c r="AW83" i="5"/>
  <c r="AX28" i="5"/>
  <c r="AY28" i="5" s="1"/>
  <c r="AW28" i="5"/>
  <c r="AV93" i="5"/>
  <c r="AR93" i="5"/>
  <c r="AQ93" i="5"/>
  <c r="AX82" i="5"/>
  <c r="AY82" i="5" s="1"/>
  <c r="AW82" i="5"/>
  <c r="AX91" i="5"/>
  <c r="AY91" i="5" s="1"/>
  <c r="AW91" i="5"/>
  <c r="AX24" i="5"/>
  <c r="AY24" i="5" s="1"/>
  <c r="AW24" i="5"/>
  <c r="AX10" i="5"/>
  <c r="AY10" i="5" s="1"/>
  <c r="AW10" i="5"/>
  <c r="AX39" i="5"/>
  <c r="AY39" i="5" s="1"/>
  <c r="AW39" i="5"/>
  <c r="AX89" i="5"/>
  <c r="AY89" i="5" s="1"/>
  <c r="AW89" i="5"/>
  <c r="AX8" i="5"/>
  <c r="AY8" i="5" s="1"/>
  <c r="AW8" i="5"/>
  <c r="AX72" i="5"/>
  <c r="AY72" i="5" s="1"/>
  <c r="AW72" i="5"/>
  <c r="AV80" i="5"/>
  <c r="AR80" i="5"/>
  <c r="AQ80" i="5"/>
  <c r="AV34" i="5"/>
  <c r="AR34" i="5"/>
  <c r="AQ34" i="5"/>
  <c r="AX92" i="5"/>
  <c r="AY92" i="5" s="1"/>
  <c r="AW92" i="5"/>
  <c r="AX98" i="5"/>
  <c r="AY98" i="5" s="1"/>
  <c r="AW98" i="5"/>
  <c r="AW49" i="5"/>
  <c r="AX49" i="5"/>
  <c r="AY49" i="5" s="1"/>
  <c r="AX97" i="5"/>
  <c r="AY97" i="5" s="1"/>
  <c r="AW97" i="5"/>
  <c r="AX90" i="5"/>
  <c r="AY90" i="5" s="1"/>
  <c r="AW90" i="5"/>
  <c r="AX86" i="5"/>
  <c r="AY86" i="5" s="1"/>
  <c r="AW86" i="5"/>
  <c r="AX43" i="5" l="1"/>
  <c r="AY43" i="5" s="1"/>
  <c r="AW43" i="5"/>
  <c r="AX5" i="5"/>
  <c r="AY5" i="5" s="1"/>
  <c r="AW5" i="5"/>
  <c r="AX104" i="5"/>
  <c r="AY104" i="5" s="1"/>
  <c r="AW104" i="5"/>
  <c r="AW27" i="5"/>
  <c r="AX7" i="5"/>
  <c r="AY7" i="5" s="1"/>
  <c r="AW7" i="5"/>
  <c r="AX15" i="5"/>
  <c r="AY15" i="5" s="1"/>
  <c r="AW15" i="5"/>
  <c r="AW23" i="5"/>
  <c r="AX23" i="5"/>
  <c r="AY23" i="5" s="1"/>
  <c r="AX47" i="5"/>
  <c r="AY47" i="5" s="1"/>
  <c r="AW47" i="5"/>
  <c r="AW35" i="5"/>
  <c r="AX35" i="5"/>
  <c r="AY35" i="5" s="1"/>
  <c r="AX85" i="5"/>
  <c r="AY85" i="5" s="1"/>
  <c r="AW85" i="5"/>
  <c r="AW105" i="5"/>
  <c r="AX105" i="5"/>
  <c r="AY105" i="5" s="1"/>
  <c r="AX18" i="5"/>
  <c r="AY18" i="5" s="1"/>
  <c r="AW18" i="5"/>
  <c r="AX38" i="5"/>
  <c r="AY38" i="5" s="1"/>
  <c r="AW38" i="5"/>
  <c r="AX77" i="5"/>
  <c r="AY77" i="5" s="1"/>
  <c r="AW77" i="5"/>
  <c r="AX29" i="5"/>
  <c r="AY29" i="5" s="1"/>
  <c r="AW29" i="5"/>
  <c r="AW58" i="5"/>
  <c r="AX58" i="5"/>
  <c r="AY58" i="5" s="1"/>
  <c r="AX61" i="5"/>
  <c r="AY61" i="5" s="1"/>
  <c r="AW61" i="5"/>
  <c r="AX31" i="5"/>
  <c r="AY31" i="5" s="1"/>
  <c r="AW31" i="5"/>
  <c r="AX34" i="5"/>
  <c r="AY34" i="5" s="1"/>
  <c r="AW34" i="5"/>
  <c r="AW80" i="5"/>
  <c r="AX80" i="5"/>
  <c r="AY80" i="5" s="1"/>
  <c r="AX93" i="5"/>
  <c r="AY93" i="5" s="1"/>
  <c r="AW93" i="5"/>
  <c r="AX88" i="5"/>
  <c r="AY88" i="5" s="1"/>
  <c r="AW88" i="5"/>
</calcChain>
</file>

<file path=xl/sharedStrings.xml><?xml version="1.0" encoding="utf-8"?>
<sst xmlns="http://schemas.openxmlformats.org/spreadsheetml/2006/main" count="1563" uniqueCount="273">
  <si>
    <t>rotulo</t>
  </si>
  <si>
    <t>DUERE - 001</t>
  </si>
  <si>
    <t>DUERE - 002</t>
  </si>
  <si>
    <t>DUERE - 003</t>
  </si>
  <si>
    <t>DUERE - 004</t>
  </si>
  <si>
    <t>DUERE - 006</t>
  </si>
  <si>
    <t>DUERE - 007</t>
  </si>
  <si>
    <t>DUERE - 008</t>
  </si>
  <si>
    <t>FORMOSO - 001</t>
  </si>
  <si>
    <t>FORMOSO - 002</t>
  </si>
  <si>
    <t>FORMOSO - 003</t>
  </si>
  <si>
    <t>FORMOSO - 004</t>
  </si>
  <si>
    <t>FORMOSO - 005</t>
  </si>
  <si>
    <t>FORMOSO - 006</t>
  </si>
  <si>
    <t>FORMOSO - 007</t>
  </si>
  <si>
    <t>FORMOSO - 008</t>
  </si>
  <si>
    <t>FORMOSO - 009</t>
  </si>
  <si>
    <t>FORMOSO - 010</t>
  </si>
  <si>
    <t>FORMOSO - 011</t>
  </si>
  <si>
    <t>FORMOSO - 012</t>
  </si>
  <si>
    <t>FORMOSO - 013</t>
  </si>
  <si>
    <t>FORMOSO - 014</t>
  </si>
  <si>
    <t>FORMOSO - 015</t>
  </si>
  <si>
    <t>FORMOSO - 016</t>
  </si>
  <si>
    <t>FORMOSO - 018</t>
  </si>
  <si>
    <t>FORMOSO - 019</t>
  </si>
  <si>
    <t>FORMOSO - 020</t>
  </si>
  <si>
    <t>FORMOSO - 021</t>
  </si>
  <si>
    <t>FORMOSO - 022</t>
  </si>
  <si>
    <t>FORMOSO - 023</t>
  </si>
  <si>
    <t>FORMOSO - 024</t>
  </si>
  <si>
    <t>FORMOSO - 025</t>
  </si>
  <si>
    <t>FORMOSO - 026</t>
  </si>
  <si>
    <t>FORMOSO - 027</t>
  </si>
  <si>
    <t>FORMOSO - 028</t>
  </si>
  <si>
    <t>FORMOSO - 029</t>
  </si>
  <si>
    <t>FORMOSO - 030</t>
  </si>
  <si>
    <t>FORMOSO - 031</t>
  </si>
  <si>
    <t>FORMOSO - 032</t>
  </si>
  <si>
    <t>FORMOSO - 033</t>
  </si>
  <si>
    <t>FORMOSO - 034</t>
  </si>
  <si>
    <t>FORMOSO - 035</t>
  </si>
  <si>
    <t>FORMOSO - 036</t>
  </si>
  <si>
    <t>FORMOSO - 037</t>
  </si>
  <si>
    <t>FORMOSO - 038</t>
  </si>
  <si>
    <t>FORMOSO - 039</t>
  </si>
  <si>
    <t>FORMOSO - 040</t>
  </si>
  <si>
    <t>FORMOSO - 041</t>
  </si>
  <si>
    <t>FORMOSO - 042</t>
  </si>
  <si>
    <t>FORMOSO - 043</t>
  </si>
  <si>
    <t>FORMOSO - 044</t>
  </si>
  <si>
    <t>FORMOSO - 045</t>
  </si>
  <si>
    <t>FORMOSO - 046</t>
  </si>
  <si>
    <t>FORMOSO - 047</t>
  </si>
  <si>
    <t>FORMOSO - 048</t>
  </si>
  <si>
    <t>FORMOSO - 049</t>
  </si>
  <si>
    <t>FORMOSO - 050</t>
  </si>
  <si>
    <t>FORMOSO - 051</t>
  </si>
  <si>
    <t>FORMOSO - 052</t>
  </si>
  <si>
    <t>FORMOSO - 053</t>
  </si>
  <si>
    <t>FORMOSO - 054</t>
  </si>
  <si>
    <t>FORMOSO - 055</t>
  </si>
  <si>
    <t>FORMOSO - 056</t>
  </si>
  <si>
    <t>FORMOSO - 057</t>
  </si>
  <si>
    <t>FORMOSO - 058</t>
  </si>
  <si>
    <t>FORMOSO - 059</t>
  </si>
  <si>
    <t>FORMOSO - 060</t>
  </si>
  <si>
    <t>URUBU - 001</t>
  </si>
  <si>
    <t>URUBU - 002</t>
  </si>
  <si>
    <t>URUBU - 003</t>
  </si>
  <si>
    <t>URUBU - 004</t>
  </si>
  <si>
    <t>URUBU - 005</t>
  </si>
  <si>
    <t>URUBU - 006</t>
  </si>
  <si>
    <t>URUBU - 007</t>
  </si>
  <si>
    <t>URUBU - 008</t>
  </si>
  <si>
    <t>URUBU - 009</t>
  </si>
  <si>
    <t>URUBU - 010</t>
  </si>
  <si>
    <t>URUBU - 011</t>
  </si>
  <si>
    <t>URUBU - 012</t>
  </si>
  <si>
    <t>URUBU - 014</t>
  </si>
  <si>
    <t>URUBU - 015</t>
  </si>
  <si>
    <t>URUBU - 016</t>
  </si>
  <si>
    <t>URUBU - 017</t>
  </si>
  <si>
    <t>URUBU - 018</t>
  </si>
  <si>
    <t>URUBU - 019</t>
  </si>
  <si>
    <t>URUBU - 020</t>
  </si>
  <si>
    <t>URUBU - 021</t>
  </si>
  <si>
    <t>URUBU - 022</t>
  </si>
  <si>
    <t>URUBU - 023</t>
  </si>
  <si>
    <t>URUBU - 025</t>
  </si>
  <si>
    <t>URUBU - 026</t>
  </si>
  <si>
    <t>URUBU - 030</t>
  </si>
  <si>
    <t>URUBU - 031</t>
  </si>
  <si>
    <t>URUBU - 032</t>
  </si>
  <si>
    <t>URUBU - 033</t>
  </si>
  <si>
    <t>URUBU - 034</t>
  </si>
  <si>
    <t>URUBU - 035</t>
  </si>
  <si>
    <t>URUBU - 036</t>
  </si>
  <si>
    <t>URUBU - 037</t>
  </si>
  <si>
    <t>URUBU - 038</t>
  </si>
  <si>
    <t>URUBU - 039</t>
  </si>
  <si>
    <t>URUBU - 040</t>
  </si>
  <si>
    <t>URUBU - 041</t>
  </si>
  <si>
    <t>URUBU - 042</t>
  </si>
  <si>
    <t>XAVANTE - 001</t>
  </si>
  <si>
    <t>XAVANTE - 002</t>
  </si>
  <si>
    <t>proprietário</t>
  </si>
  <si>
    <t>Fazenda São Bento</t>
  </si>
  <si>
    <t>Fazenda São Bento II</t>
  </si>
  <si>
    <t>Fazenda Santa Luzia</t>
  </si>
  <si>
    <t>Fazenda Tupambae</t>
  </si>
  <si>
    <t>Fazenda Lago Verde</t>
  </si>
  <si>
    <t>Fazenda Três Fronteiras</t>
  </si>
  <si>
    <t>CooperFormoso</t>
  </si>
  <si>
    <t>CooperJava</t>
  </si>
  <si>
    <t>CooperGran</t>
  </si>
  <si>
    <t>Sementes Vale do Javaés</t>
  </si>
  <si>
    <t>Fazenda Xavante</t>
  </si>
  <si>
    <t>Fazenda Frutac</t>
  </si>
  <si>
    <t>Fazenda Ilha do Formoso</t>
  </si>
  <si>
    <t>Fazenda Rio Formoso</t>
  </si>
  <si>
    <t>Fazenda Dois Rios</t>
  </si>
  <si>
    <t>Fazenda Santa Maria</t>
  </si>
  <si>
    <t>Fazenda Luiza</t>
  </si>
  <si>
    <t>Fazenda Modelo</t>
  </si>
  <si>
    <t>Fazenda Estância Terra Negra</t>
  </si>
  <si>
    <t>Fazenda Praia Alta</t>
  </si>
  <si>
    <t>Fazenda Dolores</t>
  </si>
  <si>
    <t>Fazenda Diamante</t>
  </si>
  <si>
    <t>Fazenda II de Abril</t>
  </si>
  <si>
    <t>Fazenda Patizal/Unigel</t>
  </si>
  <si>
    <t>Fazenda Ilha Verde</t>
  </si>
  <si>
    <t>Fazenda Ilha Verde II</t>
  </si>
  <si>
    <t>Fazenda Canaã</t>
  </si>
  <si>
    <t>Natyre Agrícola Ltda.</t>
  </si>
  <si>
    <t>Siganna</t>
  </si>
  <si>
    <t>Fazenda Santa Cruz</t>
  </si>
  <si>
    <t>Fazenda Dona Carolina</t>
  </si>
  <si>
    <t>Faz São José I</t>
  </si>
  <si>
    <t>Fazenda Porto Alegre</t>
  </si>
  <si>
    <t>Fazenda Bom Jesus</t>
  </si>
  <si>
    <t>Fazenda Boa Esperança</t>
  </si>
  <si>
    <t>Fazenda Vitória</t>
  </si>
  <si>
    <t>Fazenda Arco Íris</t>
  </si>
  <si>
    <t>Fazenda Recanto Dourado</t>
  </si>
  <si>
    <t>Fazenda Estância do Lago</t>
  </si>
  <si>
    <t>Fazenda Cheguei</t>
  </si>
  <si>
    <t>Fazenda Fortaleza</t>
  </si>
  <si>
    <t>Lago Verde</t>
  </si>
  <si>
    <t>Fazenda Santa Rita</t>
  </si>
  <si>
    <t>Fazenda Santo Antônio I</t>
  </si>
  <si>
    <t>Fazenda São João II</t>
  </si>
  <si>
    <t>Fazenda Nova Aliança II</t>
  </si>
  <si>
    <t>Fazenda Nova Aliança I</t>
  </si>
  <si>
    <t>Fazenda Progresso</t>
  </si>
  <si>
    <t>Fazenda Tartaruga</t>
  </si>
  <si>
    <t>São Bento</t>
  </si>
  <si>
    <t>Fazenda São Miguel</t>
  </si>
  <si>
    <t>Fazenda Joia</t>
  </si>
  <si>
    <t>Classificação</t>
  </si>
  <si>
    <t>NC</t>
  </si>
  <si>
    <t>CI</t>
  </si>
  <si>
    <t>CP</t>
  </si>
  <si>
    <t>C</t>
  </si>
  <si>
    <t>long</t>
  </si>
  <si>
    <t>lat</t>
  </si>
  <si>
    <t>Agente</t>
  </si>
  <si>
    <t>Classe</t>
  </si>
  <si>
    <t>CI e CP</t>
  </si>
  <si>
    <t>CP e CI</t>
  </si>
  <si>
    <t>3 e 1</t>
  </si>
  <si>
    <t xml:space="preserve"> C e NC</t>
  </si>
  <si>
    <t>id</t>
  </si>
  <si>
    <t>Marcelo</t>
  </si>
  <si>
    <t>propriedade</t>
  </si>
  <si>
    <t>MAY/2017</t>
  </si>
  <si>
    <t>JUNE/2017</t>
  </si>
  <si>
    <t>JULY/2017</t>
  </si>
  <si>
    <t>AUGUST/2017</t>
  </si>
  <si>
    <t>Total 2017</t>
  </si>
  <si>
    <t>MAY/2018</t>
  </si>
  <si>
    <t>JUNE/2018</t>
  </si>
  <si>
    <t>JULY/2018</t>
  </si>
  <si>
    <t>AUGUST/2018</t>
  </si>
  <si>
    <t>Total 2018</t>
  </si>
  <si>
    <t>MAY/2019</t>
  </si>
  <si>
    <t>JUNE/2019</t>
  </si>
  <si>
    <t>JULY/2019</t>
  </si>
  <si>
    <t>AUGUST/2019</t>
  </si>
  <si>
    <t>Total 2019</t>
  </si>
  <si>
    <t>MAY/2020</t>
  </si>
  <si>
    <t>JUNE/2020</t>
  </si>
  <si>
    <t>JULY/2020</t>
  </si>
  <si>
    <t>AUGUST/2020</t>
  </si>
  <si>
    <t>Total 2020</t>
  </si>
  <si>
    <t>MAY/2021</t>
  </si>
  <si>
    <t>JUNE/2021</t>
  </si>
  <si>
    <t>JULY/2021</t>
  </si>
  <si>
    <t>AUGUST/2021</t>
  </si>
  <si>
    <t>Total 2021</t>
  </si>
  <si>
    <t>2016-2021</t>
  </si>
  <si>
    <t>area_irrig</t>
  </si>
  <si>
    <t>2017-2021</t>
  </si>
  <si>
    <t>2018-2021</t>
  </si>
  <si>
    <t>nº falhas 2019-2021</t>
  </si>
  <si>
    <t>2019-2021</t>
  </si>
  <si>
    <t>% Falha</t>
  </si>
  <si>
    <t>Categoria</t>
  </si>
  <si>
    <t>diferença</t>
  </si>
  <si>
    <t xml:space="preserve">% Falha 2019-2021 </t>
  </si>
  <si>
    <t>70//30</t>
  </si>
  <si>
    <t>Condição de classif.</t>
  </si>
  <si>
    <t xml:space="preserve">Não Colaborativo </t>
  </si>
  <si>
    <t>Vomir Snovarski</t>
  </si>
  <si>
    <t xml:space="preserve">Parcial </t>
  </si>
  <si>
    <t>Ildo Wolmar Snovareski</t>
  </si>
  <si>
    <t>Mauro Dalmaso</t>
  </si>
  <si>
    <t>Diamante Agrícola</t>
  </si>
  <si>
    <t>Amanda Keruza da Cunha Camara Aquino</t>
  </si>
  <si>
    <t xml:space="preserve">Amador </t>
  </si>
  <si>
    <t xml:space="preserve">Colaborativo </t>
  </si>
  <si>
    <t>Cooperativa Agroindustrial Rio Formoso Ltda.</t>
  </si>
  <si>
    <t>Cooperativa Mista Rural Vale do Javaés Ltda.</t>
  </si>
  <si>
    <t xml:space="preserve">Profissional </t>
  </si>
  <si>
    <t>X</t>
  </si>
  <si>
    <t>Cooperativa Mista Rural Lagoa Grande Ltda.</t>
  </si>
  <si>
    <t>Sementes Vale do Javaés Ltda.</t>
  </si>
  <si>
    <t>Xavante Agro Industrial de Cereais S/A</t>
  </si>
  <si>
    <t>Cleuber Marcos de Oliveira</t>
  </si>
  <si>
    <t>João Vitor Jarger Menegusso</t>
  </si>
  <si>
    <t>Fausto Vinicius de Guimarães Garcia</t>
  </si>
  <si>
    <t>Fazenda Dois Rios Ltda</t>
  </si>
  <si>
    <t>Roberto Pahim</t>
  </si>
  <si>
    <t>João Denke</t>
  </si>
  <si>
    <t>Reginaldo Pereira de Miranda</t>
  </si>
  <si>
    <t>Eloi Amelio Bernardon</t>
  </si>
  <si>
    <t>Nelson Alves Moreira</t>
  </si>
  <si>
    <t>Wilson Grison</t>
  </si>
  <si>
    <t>Sigfried Berling</t>
  </si>
  <si>
    <t>Isaac Mendes Da Costa</t>
  </si>
  <si>
    <t>Marcos Antônio Medeiros de Moura</t>
  </si>
  <si>
    <t>Ildo Dalgalo</t>
  </si>
  <si>
    <t>Ivan Santos Volpato</t>
  </si>
  <si>
    <t>Vicente Ceolin</t>
  </si>
  <si>
    <t>Ruben Ritter</t>
  </si>
  <si>
    <t>Clever Teixeira de Andrade</t>
  </si>
  <si>
    <t>Luiz Antônio Santos Anjos</t>
  </si>
  <si>
    <t>Waldir Miranda Pereira</t>
  </si>
  <si>
    <t>Elder Paulo Zanfra</t>
  </si>
  <si>
    <t>Ricardo Fernandes</t>
  </si>
  <si>
    <t>Enio Nogueira Becker</t>
  </si>
  <si>
    <t>José Alberti Oliveira Nunes</t>
  </si>
  <si>
    <t>Valdir de Sá</t>
  </si>
  <si>
    <t>Valdecir de Sá</t>
  </si>
  <si>
    <t>João Gasparetto</t>
  </si>
  <si>
    <t>Mauro Ivan Ramos Rodrigues</t>
  </si>
  <si>
    <t>Carlos Antônio de Oliveira</t>
  </si>
  <si>
    <t>Marcelo Carassa</t>
  </si>
  <si>
    <t>Total dias: 369</t>
  </si>
  <si>
    <t>Rio</t>
  </si>
  <si>
    <t>Duere</t>
  </si>
  <si>
    <t>Formoso</t>
  </si>
  <si>
    <t>Xavante</t>
  </si>
  <si>
    <t>Urubu</t>
  </si>
  <si>
    <t>Classe Final</t>
  </si>
  <si>
    <t>Num bombas</t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</si>
  <si>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(4ª opção do quadro: Farmer agrees with the project: (NO); Collaborates with data transmission for this pump: (YES)</t>
    </r>
  </si>
  <si>
    <t>ajustada para a classificação do Marcelo</t>
  </si>
  <si>
    <t>Observação</t>
  </si>
  <si>
    <t>3 NC e 1 CP : ajustado para a maioria</t>
  </si>
  <si>
    <t>1 CI e 1 CP : ajustado para o menos colaborativo</t>
  </si>
  <si>
    <t>Também no rio Formoso</t>
  </si>
  <si>
    <t>bombas com classificação ajustada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</si>
</sst>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Open Sans"/>
      <family val="2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/>
    </xf>
    <xf numFmtId="9" fontId="3" fillId="0" borderId="0" xfId="1" applyFont="1" applyAlignment="1">
      <alignment horizontal="center" vertical="center"/>
    </xf>
    <xf numFmtId="164" fontId="5" fillId="0" borderId="0" xfId="1" applyNumberFormat="1" applyFont="1" applyFill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7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190500" cy="215265"/>
    <xdr:sp macro="" textlink="">
      <xdr:nvSpPr>
        <xdr:cNvPr id="2" name="AutoShape 29" descr="undefined">
          <a:extLst>
            <a:ext uri="{FF2B5EF4-FFF2-40B4-BE49-F238E27FC236}">
              <a16:creationId xmlns:a16="http://schemas.microsoft.com/office/drawing/2014/main" id="{0D667236-8383-4359-B4F7-93407D8D79E7}"/>
            </a:ext>
          </a:extLst>
        </xdr:cNvPr>
        <xdr:cNvSpPr>
          <a:spLocks noChangeAspect="1" noChangeArrowheads="1"/>
        </xdr:cNvSpPr>
      </xdr:nvSpPr>
      <xdr:spPr bwMode="auto">
        <a:xfrm>
          <a:off x="1727200" y="2546350"/>
          <a:ext cx="190500" cy="215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</xdr:row>
      <xdr:rowOff>0</xdr:rowOff>
    </xdr:from>
    <xdr:ext cx="190500" cy="215266"/>
    <xdr:sp macro="" textlink="">
      <xdr:nvSpPr>
        <xdr:cNvPr id="3" name="AutoShape 77" descr="undefined">
          <a:extLst>
            <a:ext uri="{FF2B5EF4-FFF2-40B4-BE49-F238E27FC236}">
              <a16:creationId xmlns:a16="http://schemas.microsoft.com/office/drawing/2014/main" id="{4F2830CC-E4F0-49E7-9B29-6F56FA6F0AB0}"/>
            </a:ext>
            <a:ext uri="{147F2762-F138-4A5C-976F-8EAC2B608ADB}">
              <a16:predDERef xmlns:a16="http://schemas.microsoft.com/office/drawing/2014/main" pred="{8FE9988E-3280-44BE-8E7D-C92A353AD172}"/>
            </a:ext>
          </a:extLst>
        </xdr:cNvPr>
        <xdr:cNvSpPr>
          <a:spLocks noChangeAspect="1" noChangeArrowheads="1"/>
        </xdr:cNvSpPr>
      </xdr:nvSpPr>
      <xdr:spPr bwMode="auto">
        <a:xfrm>
          <a:off x="1727200" y="7334250"/>
          <a:ext cx="190500" cy="215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78</xdr:row>
      <xdr:rowOff>0</xdr:rowOff>
    </xdr:from>
    <xdr:ext cx="190500" cy="215264"/>
    <xdr:sp macro="" textlink="">
      <xdr:nvSpPr>
        <xdr:cNvPr id="4" name="AutoShape 203" descr="undefined">
          <a:extLst>
            <a:ext uri="{FF2B5EF4-FFF2-40B4-BE49-F238E27FC236}">
              <a16:creationId xmlns:a16="http://schemas.microsoft.com/office/drawing/2014/main" id="{24E79E1D-4EA4-41BE-A165-AC1D8CE17EC0}"/>
            </a:ext>
            <a:ext uri="{147F2762-F138-4A5C-976F-8EAC2B608ADB}">
              <a16:predDERef xmlns:a16="http://schemas.microsoft.com/office/drawing/2014/main" pred="{D078708D-D3F1-401B-9580-08A600E576B8}"/>
            </a:ext>
          </a:extLst>
        </xdr:cNvPr>
        <xdr:cNvSpPr>
          <a:spLocks noChangeAspect="1" noChangeArrowheads="1"/>
        </xdr:cNvSpPr>
      </xdr:nvSpPr>
      <xdr:spPr bwMode="auto">
        <a:xfrm>
          <a:off x="1727200" y="15405100"/>
          <a:ext cx="190500" cy="215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190500" cy="215265"/>
    <xdr:sp macro="" textlink="">
      <xdr:nvSpPr>
        <xdr:cNvPr id="5" name="AutoShape 209" descr="undefined">
          <a:extLst>
            <a:ext uri="{FF2B5EF4-FFF2-40B4-BE49-F238E27FC236}">
              <a16:creationId xmlns:a16="http://schemas.microsoft.com/office/drawing/2014/main" id="{3857D6ED-17E6-451F-AFD9-56C8A75E1542}"/>
            </a:ext>
            <a:ext uri="{147F2762-F138-4A5C-976F-8EAC2B608ADB}">
              <a16:predDERef xmlns:a16="http://schemas.microsoft.com/office/drawing/2014/main" pred="{C4F237CB-22DC-495E-BFDB-2F3F09DAB95F}"/>
            </a:ext>
          </a:extLst>
        </xdr:cNvPr>
        <xdr:cNvSpPr>
          <a:spLocks noChangeAspect="1" noChangeArrowheads="1"/>
        </xdr:cNvSpPr>
      </xdr:nvSpPr>
      <xdr:spPr bwMode="auto">
        <a:xfrm>
          <a:off x="1727200" y="15995650"/>
          <a:ext cx="190500" cy="215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78</xdr:row>
      <xdr:rowOff>0</xdr:rowOff>
    </xdr:from>
    <xdr:ext cx="190500" cy="215264"/>
    <xdr:sp macro="" textlink="">
      <xdr:nvSpPr>
        <xdr:cNvPr id="6" name="AutoShape 203" descr="undefined">
          <a:extLst>
            <a:ext uri="{FF2B5EF4-FFF2-40B4-BE49-F238E27FC236}">
              <a16:creationId xmlns:a16="http://schemas.microsoft.com/office/drawing/2014/main" id="{5E7BFB3E-68AB-4613-BF2C-11100446606B}"/>
            </a:ext>
            <a:ext uri="{147F2762-F138-4A5C-976F-8EAC2B608ADB}">
              <a16:predDERef xmlns:a16="http://schemas.microsoft.com/office/drawing/2014/main" pred="{D078708D-D3F1-401B-9580-08A600E576B8}"/>
            </a:ext>
          </a:extLst>
        </xdr:cNvPr>
        <xdr:cNvSpPr>
          <a:spLocks noChangeAspect="1" noChangeArrowheads="1"/>
        </xdr:cNvSpPr>
      </xdr:nvSpPr>
      <xdr:spPr bwMode="auto">
        <a:xfrm>
          <a:off x="1727200" y="15405100"/>
          <a:ext cx="190500" cy="215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81</xdr:row>
      <xdr:rowOff>0</xdr:rowOff>
    </xdr:from>
    <xdr:ext cx="190500" cy="215265"/>
    <xdr:sp macro="" textlink="">
      <xdr:nvSpPr>
        <xdr:cNvPr id="7" name="AutoShape 209" descr="undefined">
          <a:extLst>
            <a:ext uri="{FF2B5EF4-FFF2-40B4-BE49-F238E27FC236}">
              <a16:creationId xmlns:a16="http://schemas.microsoft.com/office/drawing/2014/main" id="{F41E5675-43F2-4957-A869-3FA317827843}"/>
            </a:ext>
            <a:ext uri="{147F2762-F138-4A5C-976F-8EAC2B608ADB}">
              <a16:predDERef xmlns:a16="http://schemas.microsoft.com/office/drawing/2014/main" pred="{C4F237CB-22DC-495E-BFDB-2F3F09DAB95F}"/>
            </a:ext>
          </a:extLst>
        </xdr:cNvPr>
        <xdr:cNvSpPr>
          <a:spLocks noChangeAspect="1" noChangeArrowheads="1"/>
        </xdr:cNvSpPr>
      </xdr:nvSpPr>
      <xdr:spPr bwMode="auto">
        <a:xfrm>
          <a:off x="1727200" y="15995650"/>
          <a:ext cx="190500" cy="215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190500" cy="215265"/>
    <xdr:sp macro="" textlink="">
      <xdr:nvSpPr>
        <xdr:cNvPr id="8" name="AutoShape 29" descr="undefined">
          <a:extLst>
            <a:ext uri="{FF2B5EF4-FFF2-40B4-BE49-F238E27FC236}">
              <a16:creationId xmlns:a16="http://schemas.microsoft.com/office/drawing/2014/main" id="{1DCDA8A8-14F8-4964-8071-1642CB011238}"/>
            </a:ext>
          </a:extLst>
        </xdr:cNvPr>
        <xdr:cNvSpPr>
          <a:spLocks noChangeAspect="1" noChangeArrowheads="1"/>
        </xdr:cNvSpPr>
      </xdr:nvSpPr>
      <xdr:spPr bwMode="auto">
        <a:xfrm>
          <a:off x="1727200" y="2546350"/>
          <a:ext cx="190500" cy="215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</xdr:row>
      <xdr:rowOff>0</xdr:rowOff>
    </xdr:from>
    <xdr:ext cx="190500" cy="215266"/>
    <xdr:sp macro="" textlink="">
      <xdr:nvSpPr>
        <xdr:cNvPr id="9" name="AutoShape 77" descr="undefined">
          <a:extLst>
            <a:ext uri="{FF2B5EF4-FFF2-40B4-BE49-F238E27FC236}">
              <a16:creationId xmlns:a16="http://schemas.microsoft.com/office/drawing/2014/main" id="{73E4E132-A2FA-4994-8C62-C223C5FAA476}"/>
            </a:ext>
            <a:ext uri="{147F2762-F138-4A5C-976F-8EAC2B608ADB}">
              <a16:predDERef xmlns:a16="http://schemas.microsoft.com/office/drawing/2014/main" pred="{8FE9988E-3280-44BE-8E7D-C92A353AD172}"/>
            </a:ext>
          </a:extLst>
        </xdr:cNvPr>
        <xdr:cNvSpPr>
          <a:spLocks noChangeAspect="1" noChangeArrowheads="1"/>
        </xdr:cNvSpPr>
      </xdr:nvSpPr>
      <xdr:spPr bwMode="auto">
        <a:xfrm>
          <a:off x="1727200" y="7334250"/>
          <a:ext cx="190500" cy="215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190500" cy="215265"/>
    <xdr:sp macro="" textlink="">
      <xdr:nvSpPr>
        <xdr:cNvPr id="10" name="AutoShape 29" descr="undefined">
          <a:extLst>
            <a:ext uri="{FF2B5EF4-FFF2-40B4-BE49-F238E27FC236}">
              <a16:creationId xmlns:a16="http://schemas.microsoft.com/office/drawing/2014/main" id="{84CA9663-6669-4DE7-A7D7-FE1C8EDEF41E}"/>
            </a:ext>
          </a:extLst>
        </xdr:cNvPr>
        <xdr:cNvSpPr>
          <a:spLocks noChangeAspect="1" noChangeArrowheads="1"/>
        </xdr:cNvSpPr>
      </xdr:nvSpPr>
      <xdr:spPr bwMode="auto">
        <a:xfrm>
          <a:off x="1727200" y="2743200"/>
          <a:ext cx="190500" cy="215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190500" cy="215266"/>
    <xdr:sp macro="" textlink="">
      <xdr:nvSpPr>
        <xdr:cNvPr id="11" name="AutoShape 77" descr="undefined">
          <a:extLst>
            <a:ext uri="{FF2B5EF4-FFF2-40B4-BE49-F238E27FC236}">
              <a16:creationId xmlns:a16="http://schemas.microsoft.com/office/drawing/2014/main" id="{4D25B27C-1A62-4E9E-B642-2E73C8F03959}"/>
            </a:ext>
            <a:ext uri="{147F2762-F138-4A5C-976F-8EAC2B608ADB}">
              <a16:predDERef xmlns:a16="http://schemas.microsoft.com/office/drawing/2014/main" pred="{8FE9988E-3280-44BE-8E7D-C92A353AD172}"/>
            </a:ext>
          </a:extLst>
        </xdr:cNvPr>
        <xdr:cNvSpPr>
          <a:spLocks noChangeAspect="1" noChangeArrowheads="1"/>
        </xdr:cNvSpPr>
      </xdr:nvSpPr>
      <xdr:spPr bwMode="auto">
        <a:xfrm>
          <a:off x="1727200" y="7531100"/>
          <a:ext cx="190500" cy="215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79</xdr:row>
      <xdr:rowOff>0</xdr:rowOff>
    </xdr:from>
    <xdr:ext cx="190500" cy="215264"/>
    <xdr:sp macro="" textlink="">
      <xdr:nvSpPr>
        <xdr:cNvPr id="12" name="AutoShape 203" descr="undefined">
          <a:extLst>
            <a:ext uri="{FF2B5EF4-FFF2-40B4-BE49-F238E27FC236}">
              <a16:creationId xmlns:a16="http://schemas.microsoft.com/office/drawing/2014/main" id="{97B3E4F6-DF51-4788-A677-DE8631A2EAAD}"/>
            </a:ext>
            <a:ext uri="{147F2762-F138-4A5C-976F-8EAC2B608ADB}">
              <a16:predDERef xmlns:a16="http://schemas.microsoft.com/office/drawing/2014/main" pred="{D078708D-D3F1-401B-9580-08A600E576B8}"/>
            </a:ext>
          </a:extLst>
        </xdr:cNvPr>
        <xdr:cNvSpPr>
          <a:spLocks noChangeAspect="1" noChangeArrowheads="1"/>
        </xdr:cNvSpPr>
      </xdr:nvSpPr>
      <xdr:spPr bwMode="auto">
        <a:xfrm>
          <a:off x="1727200" y="15601950"/>
          <a:ext cx="190500" cy="215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82</xdr:row>
      <xdr:rowOff>0</xdr:rowOff>
    </xdr:from>
    <xdr:ext cx="190500" cy="215265"/>
    <xdr:sp macro="" textlink="">
      <xdr:nvSpPr>
        <xdr:cNvPr id="13" name="AutoShape 209" descr="undefined">
          <a:extLst>
            <a:ext uri="{FF2B5EF4-FFF2-40B4-BE49-F238E27FC236}">
              <a16:creationId xmlns:a16="http://schemas.microsoft.com/office/drawing/2014/main" id="{D90AF34E-3214-4E18-826E-BD4AD544343D}"/>
            </a:ext>
            <a:ext uri="{147F2762-F138-4A5C-976F-8EAC2B608ADB}">
              <a16:predDERef xmlns:a16="http://schemas.microsoft.com/office/drawing/2014/main" pred="{C4F237CB-22DC-495E-BFDB-2F3F09DAB95F}"/>
            </a:ext>
          </a:extLst>
        </xdr:cNvPr>
        <xdr:cNvSpPr>
          <a:spLocks noChangeAspect="1" noChangeArrowheads="1"/>
        </xdr:cNvSpPr>
      </xdr:nvSpPr>
      <xdr:spPr bwMode="auto">
        <a:xfrm>
          <a:off x="1727200" y="16192500"/>
          <a:ext cx="190500" cy="215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79</xdr:row>
      <xdr:rowOff>0</xdr:rowOff>
    </xdr:from>
    <xdr:ext cx="190500" cy="215264"/>
    <xdr:sp macro="" textlink="">
      <xdr:nvSpPr>
        <xdr:cNvPr id="14" name="AutoShape 203" descr="undefined">
          <a:extLst>
            <a:ext uri="{FF2B5EF4-FFF2-40B4-BE49-F238E27FC236}">
              <a16:creationId xmlns:a16="http://schemas.microsoft.com/office/drawing/2014/main" id="{F651EE21-F7DD-41AE-B7D8-05AA06FFFE83}"/>
            </a:ext>
            <a:ext uri="{147F2762-F138-4A5C-976F-8EAC2B608ADB}">
              <a16:predDERef xmlns:a16="http://schemas.microsoft.com/office/drawing/2014/main" pred="{D078708D-D3F1-401B-9580-08A600E576B8}"/>
            </a:ext>
          </a:extLst>
        </xdr:cNvPr>
        <xdr:cNvSpPr>
          <a:spLocks noChangeAspect="1" noChangeArrowheads="1"/>
        </xdr:cNvSpPr>
      </xdr:nvSpPr>
      <xdr:spPr bwMode="auto">
        <a:xfrm>
          <a:off x="1727200" y="15601950"/>
          <a:ext cx="190500" cy="215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82</xdr:row>
      <xdr:rowOff>0</xdr:rowOff>
    </xdr:from>
    <xdr:ext cx="190500" cy="215265"/>
    <xdr:sp macro="" textlink="">
      <xdr:nvSpPr>
        <xdr:cNvPr id="15" name="AutoShape 209" descr="undefined">
          <a:extLst>
            <a:ext uri="{FF2B5EF4-FFF2-40B4-BE49-F238E27FC236}">
              <a16:creationId xmlns:a16="http://schemas.microsoft.com/office/drawing/2014/main" id="{A1630CE1-D0DC-477E-8CFE-9F1162B0D4B1}"/>
            </a:ext>
            <a:ext uri="{147F2762-F138-4A5C-976F-8EAC2B608ADB}">
              <a16:predDERef xmlns:a16="http://schemas.microsoft.com/office/drawing/2014/main" pred="{C4F237CB-22DC-495E-BFDB-2F3F09DAB95F}"/>
            </a:ext>
          </a:extLst>
        </xdr:cNvPr>
        <xdr:cNvSpPr>
          <a:spLocks noChangeAspect="1" noChangeArrowheads="1"/>
        </xdr:cNvSpPr>
      </xdr:nvSpPr>
      <xdr:spPr bwMode="auto">
        <a:xfrm>
          <a:off x="1727200" y="16192500"/>
          <a:ext cx="190500" cy="215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</xdr:row>
      <xdr:rowOff>0</xdr:rowOff>
    </xdr:from>
    <xdr:ext cx="190500" cy="215265"/>
    <xdr:sp macro="" textlink="">
      <xdr:nvSpPr>
        <xdr:cNvPr id="16" name="AutoShape 29" descr="undefined">
          <a:extLst>
            <a:ext uri="{FF2B5EF4-FFF2-40B4-BE49-F238E27FC236}">
              <a16:creationId xmlns:a16="http://schemas.microsoft.com/office/drawing/2014/main" id="{FB91B1DD-76B3-4FE4-9C15-2613D3A39238}"/>
            </a:ext>
          </a:extLst>
        </xdr:cNvPr>
        <xdr:cNvSpPr>
          <a:spLocks noChangeAspect="1" noChangeArrowheads="1"/>
        </xdr:cNvSpPr>
      </xdr:nvSpPr>
      <xdr:spPr bwMode="auto">
        <a:xfrm>
          <a:off x="1727200" y="2743200"/>
          <a:ext cx="190500" cy="215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190500" cy="215266"/>
    <xdr:sp macro="" textlink="">
      <xdr:nvSpPr>
        <xdr:cNvPr id="17" name="AutoShape 77" descr="undefined">
          <a:extLst>
            <a:ext uri="{FF2B5EF4-FFF2-40B4-BE49-F238E27FC236}">
              <a16:creationId xmlns:a16="http://schemas.microsoft.com/office/drawing/2014/main" id="{EC0EB859-9EDA-4AFF-AAEA-B651F3BE4B98}"/>
            </a:ext>
            <a:ext uri="{147F2762-F138-4A5C-976F-8EAC2B608ADB}">
              <a16:predDERef xmlns:a16="http://schemas.microsoft.com/office/drawing/2014/main" pred="{8FE9988E-3280-44BE-8E7D-C92A353AD172}"/>
            </a:ext>
          </a:extLst>
        </xdr:cNvPr>
        <xdr:cNvSpPr>
          <a:spLocks noChangeAspect="1" noChangeArrowheads="1"/>
        </xdr:cNvSpPr>
      </xdr:nvSpPr>
      <xdr:spPr bwMode="auto">
        <a:xfrm>
          <a:off x="1727200" y="7531100"/>
          <a:ext cx="190500" cy="215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51</xdr:col>
      <xdr:colOff>129545</xdr:colOff>
      <xdr:row>2</xdr:row>
      <xdr:rowOff>156480</xdr:rowOff>
    </xdr:from>
    <xdr:to>
      <xdr:col>51</xdr:col>
      <xdr:colOff>5829300</xdr:colOff>
      <xdr:row>11</xdr:row>
      <xdr:rowOff>184785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91487DE-BD79-4DD6-BA85-71F068CFC0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5004"/>
        <a:stretch/>
      </xdr:blipFill>
      <xdr:spPr>
        <a:xfrm>
          <a:off x="47611670" y="537480"/>
          <a:ext cx="5699755" cy="18247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unbbr-my.sharepoint.com/personal/200066099_aluno_unb_br/Documents/D&#233;borah%20Santos%20-%20Projeto%20de%20Mestrado/Planilhas/D&#233;borah%20Santos%20-%20Projeto%20de%20Mestrado/Disserta&#231;&#227;o%20-%20Dados%20e%20Pesquisas/Copy%20of%20GAN-DiasSemTransmissao.xlsx?7AB90B81" TargetMode="External"/><Relationship Id="rId1" Type="http://schemas.openxmlformats.org/officeDocument/2006/relationships/externalLinkPath" Target="file:///\\7AB90B81\Copy%20of%20GAN-DiasSemTransmiss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álise - % GAN  (3)"/>
      <sheetName val="Análise - % GAN  (2)"/>
      <sheetName val="Análise - % GAN "/>
      <sheetName val="Análise - Marcelo e GAN"/>
      <sheetName val="Comparacao - Marcelo e GAN 1921"/>
      <sheetName val="Comparacao - Marcelo e GAN"/>
      <sheetName val="Resumo Anual %"/>
      <sheetName val="Resumo Anual"/>
      <sheetName val="Mensal - seca"/>
      <sheetName val="Dados bru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J3">
            <v>-1</v>
          </cell>
          <cell r="K3">
            <v>-1</v>
          </cell>
          <cell r="L3">
            <v>-1</v>
          </cell>
          <cell r="M3">
            <v>-1</v>
          </cell>
          <cell r="N3">
            <v>-1</v>
          </cell>
          <cell r="O3">
            <v>-1</v>
          </cell>
          <cell r="P3">
            <v>-1</v>
          </cell>
          <cell r="Q3">
            <v>-1</v>
          </cell>
          <cell r="R3">
            <v>-1</v>
          </cell>
          <cell r="S3">
            <v>-1</v>
          </cell>
          <cell r="T3">
            <v>-1</v>
          </cell>
          <cell r="U3">
            <v>-1</v>
          </cell>
          <cell r="V3">
            <v>31</v>
          </cell>
          <cell r="W3">
            <v>31</v>
          </cell>
          <cell r="X3">
            <v>10</v>
          </cell>
          <cell r="Y3">
            <v>31</v>
          </cell>
          <cell r="Z3">
            <v>-1</v>
          </cell>
          <cell r="AA3">
            <v>-1</v>
          </cell>
          <cell r="AB3">
            <v>-1</v>
          </cell>
          <cell r="AC3">
            <v>-1</v>
          </cell>
        </row>
        <row r="4">
          <cell r="J4">
            <v>-1</v>
          </cell>
          <cell r="K4">
            <v>-1</v>
          </cell>
          <cell r="L4">
            <v>-1</v>
          </cell>
          <cell r="M4">
            <v>-1</v>
          </cell>
          <cell r="N4">
            <v>-1</v>
          </cell>
          <cell r="O4">
            <v>-1</v>
          </cell>
          <cell r="P4">
            <v>-1</v>
          </cell>
          <cell r="Q4">
            <v>-1</v>
          </cell>
          <cell r="R4">
            <v>-1</v>
          </cell>
          <cell r="S4">
            <v>-1</v>
          </cell>
          <cell r="T4">
            <v>-1</v>
          </cell>
          <cell r="U4">
            <v>-1</v>
          </cell>
          <cell r="V4">
            <v>31</v>
          </cell>
          <cell r="W4">
            <v>31</v>
          </cell>
          <cell r="X4">
            <v>10</v>
          </cell>
          <cell r="Y4">
            <v>31</v>
          </cell>
          <cell r="Z4">
            <v>-1</v>
          </cell>
          <cell r="AA4">
            <v>-1</v>
          </cell>
          <cell r="AB4">
            <v>-1</v>
          </cell>
          <cell r="AC4">
            <v>-1</v>
          </cell>
        </row>
        <row r="5">
          <cell r="J5">
            <v>-1</v>
          </cell>
          <cell r="K5">
            <v>-1</v>
          </cell>
          <cell r="L5">
            <v>-1</v>
          </cell>
          <cell r="M5">
            <v>-1</v>
          </cell>
          <cell r="N5">
            <v>31</v>
          </cell>
          <cell r="O5">
            <v>23</v>
          </cell>
          <cell r="P5">
            <v>0</v>
          </cell>
          <cell r="Q5">
            <v>0</v>
          </cell>
          <cell r="R5">
            <v>0</v>
          </cell>
          <cell r="S5">
            <v>12</v>
          </cell>
          <cell r="T5">
            <v>10</v>
          </cell>
          <cell r="U5">
            <v>2</v>
          </cell>
          <cell r="V5">
            <v>0</v>
          </cell>
          <cell r="W5">
            <v>1</v>
          </cell>
          <cell r="X5">
            <v>10</v>
          </cell>
          <cell r="Y5">
            <v>2</v>
          </cell>
          <cell r="Z5">
            <v>0</v>
          </cell>
          <cell r="AA5">
            <v>1</v>
          </cell>
          <cell r="AB5">
            <v>0</v>
          </cell>
          <cell r="AC5">
            <v>18</v>
          </cell>
        </row>
        <row r="8">
          <cell r="J8">
            <v>-1</v>
          </cell>
          <cell r="K8">
            <v>-1</v>
          </cell>
          <cell r="L8">
            <v>-1</v>
          </cell>
          <cell r="M8">
            <v>-1</v>
          </cell>
          <cell r="N8">
            <v>31</v>
          </cell>
          <cell r="O8">
            <v>23</v>
          </cell>
          <cell r="P8">
            <v>0</v>
          </cell>
          <cell r="Q8">
            <v>0</v>
          </cell>
          <cell r="R8">
            <v>0</v>
          </cell>
          <cell r="S8">
            <v>8</v>
          </cell>
          <cell r="T8">
            <v>10</v>
          </cell>
          <cell r="U8">
            <v>2</v>
          </cell>
          <cell r="V8">
            <v>0</v>
          </cell>
          <cell r="W8">
            <v>4</v>
          </cell>
          <cell r="X8">
            <v>1</v>
          </cell>
          <cell r="Y8">
            <v>0</v>
          </cell>
          <cell r="Z8">
            <v>31</v>
          </cell>
          <cell r="AA8">
            <v>31</v>
          </cell>
          <cell r="AB8">
            <v>31</v>
          </cell>
          <cell r="AC8">
            <v>1</v>
          </cell>
        </row>
        <row r="10">
          <cell r="J10">
            <v>-1</v>
          </cell>
          <cell r="K10">
            <v>-1</v>
          </cell>
          <cell r="L10">
            <v>-1</v>
          </cell>
          <cell r="M10">
            <v>-1</v>
          </cell>
          <cell r="N10">
            <v>-1</v>
          </cell>
          <cell r="O10">
            <v>-1</v>
          </cell>
          <cell r="P10">
            <v>-1</v>
          </cell>
          <cell r="Q10">
            <v>-1</v>
          </cell>
          <cell r="R10">
            <v>-1</v>
          </cell>
          <cell r="S10">
            <v>-1</v>
          </cell>
          <cell r="T10">
            <v>-1</v>
          </cell>
          <cell r="U10">
            <v>-1</v>
          </cell>
          <cell r="V10">
            <v>31</v>
          </cell>
          <cell r="W10">
            <v>31</v>
          </cell>
          <cell r="X10">
            <v>31</v>
          </cell>
          <cell r="Y10">
            <v>20</v>
          </cell>
          <cell r="Z10">
            <v>31</v>
          </cell>
          <cell r="AA10">
            <v>31</v>
          </cell>
          <cell r="AB10">
            <v>14</v>
          </cell>
          <cell r="AC10">
            <v>0</v>
          </cell>
        </row>
        <row r="11">
          <cell r="J11">
            <v>-1</v>
          </cell>
          <cell r="K11">
            <v>-1</v>
          </cell>
          <cell r="L11">
            <v>-1</v>
          </cell>
          <cell r="M11">
            <v>-1</v>
          </cell>
          <cell r="N11">
            <v>31</v>
          </cell>
          <cell r="O11">
            <v>23</v>
          </cell>
          <cell r="P11">
            <v>0</v>
          </cell>
          <cell r="Q11">
            <v>0</v>
          </cell>
          <cell r="R11">
            <v>-1</v>
          </cell>
          <cell r="S11">
            <v>-1</v>
          </cell>
          <cell r="T11">
            <v>-1</v>
          </cell>
          <cell r="U11">
            <v>-1</v>
          </cell>
          <cell r="V11">
            <v>31</v>
          </cell>
          <cell r="W11">
            <v>31</v>
          </cell>
          <cell r="X11">
            <v>21</v>
          </cell>
          <cell r="Y11">
            <v>0</v>
          </cell>
          <cell r="Z11">
            <v>18</v>
          </cell>
          <cell r="AA11">
            <v>1</v>
          </cell>
          <cell r="AB11">
            <v>1</v>
          </cell>
          <cell r="AC11">
            <v>0</v>
          </cell>
        </row>
        <row r="12">
          <cell r="J12">
            <v>-1</v>
          </cell>
          <cell r="K12">
            <v>-1</v>
          </cell>
          <cell r="L12">
            <v>-1</v>
          </cell>
          <cell r="M12">
            <v>-1</v>
          </cell>
          <cell r="N12">
            <v>22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4</v>
          </cell>
          <cell r="T12">
            <v>12</v>
          </cell>
          <cell r="U12">
            <v>30</v>
          </cell>
          <cell r="V12">
            <v>31</v>
          </cell>
          <cell r="W12">
            <v>31</v>
          </cell>
          <cell r="X12">
            <v>11</v>
          </cell>
          <cell r="Y12">
            <v>0</v>
          </cell>
          <cell r="Z12">
            <v>0</v>
          </cell>
          <cell r="AA12">
            <v>1</v>
          </cell>
          <cell r="AB12">
            <v>0</v>
          </cell>
          <cell r="AC12">
            <v>0</v>
          </cell>
        </row>
        <row r="14">
          <cell r="J14">
            <v>-1</v>
          </cell>
          <cell r="K14">
            <v>-1</v>
          </cell>
          <cell r="L14">
            <v>-1</v>
          </cell>
          <cell r="M14">
            <v>-1</v>
          </cell>
          <cell r="N14">
            <v>-1</v>
          </cell>
          <cell r="O14">
            <v>-1</v>
          </cell>
          <cell r="P14">
            <v>-1</v>
          </cell>
          <cell r="Q14">
            <v>-1</v>
          </cell>
          <cell r="R14">
            <v>-1</v>
          </cell>
          <cell r="S14">
            <v>-1</v>
          </cell>
          <cell r="T14">
            <v>-1</v>
          </cell>
          <cell r="U14">
            <v>-1</v>
          </cell>
          <cell r="V14">
            <v>31</v>
          </cell>
          <cell r="W14">
            <v>31</v>
          </cell>
          <cell r="X14">
            <v>31</v>
          </cell>
          <cell r="Y14">
            <v>9</v>
          </cell>
          <cell r="Z14">
            <v>4</v>
          </cell>
          <cell r="AA14">
            <v>31</v>
          </cell>
          <cell r="AB14">
            <v>1</v>
          </cell>
          <cell r="AC14">
            <v>0</v>
          </cell>
        </row>
        <row r="15">
          <cell r="J15">
            <v>-1</v>
          </cell>
          <cell r="K15">
            <v>-1</v>
          </cell>
          <cell r="L15">
            <v>-1</v>
          </cell>
          <cell r="M15">
            <v>-1</v>
          </cell>
          <cell r="N15">
            <v>-1</v>
          </cell>
          <cell r="O15">
            <v>-1</v>
          </cell>
          <cell r="P15">
            <v>-1</v>
          </cell>
          <cell r="Q15">
            <v>-1</v>
          </cell>
          <cell r="R15">
            <v>-1</v>
          </cell>
          <cell r="S15">
            <v>-1</v>
          </cell>
          <cell r="T15">
            <v>-1</v>
          </cell>
          <cell r="U15">
            <v>-1</v>
          </cell>
          <cell r="V15">
            <v>-1</v>
          </cell>
          <cell r="W15">
            <v>-1</v>
          </cell>
          <cell r="X15">
            <v>-1</v>
          </cell>
          <cell r="Y15">
            <v>-1</v>
          </cell>
          <cell r="Z15">
            <v>31</v>
          </cell>
          <cell r="AA15">
            <v>31</v>
          </cell>
          <cell r="AB15">
            <v>9</v>
          </cell>
          <cell r="AC15">
            <v>0</v>
          </cell>
        </row>
        <row r="16">
          <cell r="J16">
            <v>-1</v>
          </cell>
          <cell r="K16">
            <v>-1</v>
          </cell>
          <cell r="L16">
            <v>-1</v>
          </cell>
          <cell r="M16">
            <v>-1</v>
          </cell>
          <cell r="N16">
            <v>8</v>
          </cell>
          <cell r="O16">
            <v>1</v>
          </cell>
          <cell r="P16">
            <v>0</v>
          </cell>
          <cell r="Q16">
            <v>0</v>
          </cell>
          <cell r="R16">
            <v>0</v>
          </cell>
          <cell r="S16">
            <v>1</v>
          </cell>
          <cell r="T16">
            <v>0</v>
          </cell>
          <cell r="U16">
            <v>2</v>
          </cell>
          <cell r="V16">
            <v>10</v>
          </cell>
          <cell r="W16">
            <v>1</v>
          </cell>
          <cell r="X16">
            <v>0</v>
          </cell>
          <cell r="Y16">
            <v>0</v>
          </cell>
          <cell r="Z16">
            <v>0</v>
          </cell>
          <cell r="AA16">
            <v>1</v>
          </cell>
          <cell r="AB16">
            <v>0</v>
          </cell>
          <cell r="AC16">
            <v>0</v>
          </cell>
        </row>
        <row r="17">
          <cell r="J17">
            <v>-1</v>
          </cell>
          <cell r="K17">
            <v>-1</v>
          </cell>
          <cell r="L17">
            <v>-1</v>
          </cell>
          <cell r="M17">
            <v>-1</v>
          </cell>
          <cell r="N17">
            <v>8</v>
          </cell>
          <cell r="O17">
            <v>1</v>
          </cell>
          <cell r="P17">
            <v>0</v>
          </cell>
          <cell r="Q17">
            <v>0</v>
          </cell>
          <cell r="R17">
            <v>1</v>
          </cell>
          <cell r="S17">
            <v>2</v>
          </cell>
          <cell r="T17">
            <v>0</v>
          </cell>
          <cell r="U17">
            <v>2</v>
          </cell>
          <cell r="V17">
            <v>19</v>
          </cell>
          <cell r="W17">
            <v>1</v>
          </cell>
          <cell r="X17">
            <v>0</v>
          </cell>
          <cell r="Y17">
            <v>0</v>
          </cell>
          <cell r="Z17">
            <v>4</v>
          </cell>
          <cell r="AA17">
            <v>1</v>
          </cell>
          <cell r="AB17">
            <v>0</v>
          </cell>
          <cell r="AC17">
            <v>0</v>
          </cell>
        </row>
        <row r="18">
          <cell r="J18">
            <v>-1</v>
          </cell>
          <cell r="K18">
            <v>-1</v>
          </cell>
          <cell r="L18">
            <v>-1</v>
          </cell>
          <cell r="M18">
            <v>-1</v>
          </cell>
          <cell r="N18">
            <v>31</v>
          </cell>
          <cell r="O18">
            <v>23</v>
          </cell>
          <cell r="P18">
            <v>0</v>
          </cell>
          <cell r="Q18">
            <v>0</v>
          </cell>
          <cell r="R18">
            <v>0</v>
          </cell>
          <cell r="S18">
            <v>11</v>
          </cell>
          <cell r="T18">
            <v>10</v>
          </cell>
          <cell r="U18">
            <v>2</v>
          </cell>
          <cell r="V18">
            <v>0</v>
          </cell>
          <cell r="W18">
            <v>1</v>
          </cell>
          <cell r="X18">
            <v>10</v>
          </cell>
          <cell r="Y18">
            <v>1</v>
          </cell>
          <cell r="Z18">
            <v>0</v>
          </cell>
          <cell r="AA18">
            <v>1</v>
          </cell>
          <cell r="AB18">
            <v>0</v>
          </cell>
          <cell r="AC18">
            <v>18</v>
          </cell>
        </row>
        <row r="19">
          <cell r="J19">
            <v>-1</v>
          </cell>
          <cell r="K19">
            <v>-1</v>
          </cell>
          <cell r="L19">
            <v>-1</v>
          </cell>
          <cell r="M19">
            <v>-1</v>
          </cell>
          <cell r="N19">
            <v>0</v>
          </cell>
          <cell r="O19">
            <v>1</v>
          </cell>
          <cell r="P19">
            <v>0</v>
          </cell>
          <cell r="Q19">
            <v>0</v>
          </cell>
          <cell r="R19">
            <v>-1</v>
          </cell>
          <cell r="S19">
            <v>-1</v>
          </cell>
          <cell r="T19">
            <v>-1</v>
          </cell>
          <cell r="U19">
            <v>-1</v>
          </cell>
          <cell r="V19">
            <v>22</v>
          </cell>
          <cell r="W19">
            <v>1</v>
          </cell>
          <cell r="X19">
            <v>0</v>
          </cell>
          <cell r="Y19">
            <v>0</v>
          </cell>
          <cell r="Z19">
            <v>0</v>
          </cell>
          <cell r="AA19">
            <v>1</v>
          </cell>
          <cell r="AB19">
            <v>0</v>
          </cell>
          <cell r="AC19">
            <v>0</v>
          </cell>
        </row>
        <row r="20">
          <cell r="J20">
            <v>31</v>
          </cell>
          <cell r="K20">
            <v>31</v>
          </cell>
          <cell r="L20">
            <v>31</v>
          </cell>
          <cell r="M20">
            <v>31</v>
          </cell>
          <cell r="N20">
            <v>-1</v>
          </cell>
          <cell r="O20">
            <v>-1</v>
          </cell>
          <cell r="P20">
            <v>-1</v>
          </cell>
          <cell r="Q20">
            <v>-1</v>
          </cell>
          <cell r="R20">
            <v>31</v>
          </cell>
          <cell r="S20">
            <v>31</v>
          </cell>
          <cell r="T20">
            <v>31</v>
          </cell>
          <cell r="U20">
            <v>31</v>
          </cell>
          <cell r="V20">
            <v>0</v>
          </cell>
          <cell r="W20">
            <v>23</v>
          </cell>
          <cell r="X20">
            <v>21</v>
          </cell>
          <cell r="Y20">
            <v>2</v>
          </cell>
          <cell r="Z20">
            <v>0</v>
          </cell>
          <cell r="AA20">
            <v>1</v>
          </cell>
          <cell r="AB20">
            <v>0</v>
          </cell>
          <cell r="AC20">
            <v>0</v>
          </cell>
        </row>
        <row r="21">
          <cell r="J21">
            <v>-1</v>
          </cell>
          <cell r="K21">
            <v>-1</v>
          </cell>
          <cell r="L21">
            <v>-1</v>
          </cell>
          <cell r="M21">
            <v>-1</v>
          </cell>
          <cell r="N21">
            <v>-1</v>
          </cell>
          <cell r="O21">
            <v>-1</v>
          </cell>
          <cell r="P21">
            <v>-1</v>
          </cell>
          <cell r="Q21">
            <v>-1</v>
          </cell>
          <cell r="R21">
            <v>-1</v>
          </cell>
          <cell r="S21">
            <v>-1</v>
          </cell>
          <cell r="T21">
            <v>-1</v>
          </cell>
          <cell r="U21">
            <v>-1</v>
          </cell>
          <cell r="V21">
            <v>31</v>
          </cell>
          <cell r="W21">
            <v>31</v>
          </cell>
          <cell r="X21">
            <v>31</v>
          </cell>
          <cell r="Y21">
            <v>20</v>
          </cell>
          <cell r="Z21">
            <v>31</v>
          </cell>
          <cell r="AA21">
            <v>31</v>
          </cell>
          <cell r="AB21">
            <v>14</v>
          </cell>
          <cell r="AC21">
            <v>0</v>
          </cell>
        </row>
        <row r="22">
          <cell r="J22">
            <v>-1</v>
          </cell>
          <cell r="K22">
            <v>-1</v>
          </cell>
          <cell r="L22">
            <v>-1</v>
          </cell>
          <cell r="M22">
            <v>-1</v>
          </cell>
          <cell r="N22">
            <v>31</v>
          </cell>
          <cell r="O22">
            <v>31</v>
          </cell>
          <cell r="P22">
            <v>31</v>
          </cell>
          <cell r="Q22">
            <v>31</v>
          </cell>
          <cell r="R22">
            <v>-1</v>
          </cell>
          <cell r="S22">
            <v>-1</v>
          </cell>
          <cell r="T22">
            <v>-1</v>
          </cell>
          <cell r="U22">
            <v>-1</v>
          </cell>
          <cell r="V22">
            <v>20</v>
          </cell>
          <cell r="W22">
            <v>1</v>
          </cell>
          <cell r="X22">
            <v>10</v>
          </cell>
          <cell r="Y22">
            <v>16</v>
          </cell>
          <cell r="Z22">
            <v>0</v>
          </cell>
          <cell r="AA22">
            <v>1</v>
          </cell>
          <cell r="AB22">
            <v>0</v>
          </cell>
          <cell r="AC22">
            <v>0</v>
          </cell>
        </row>
        <row r="23">
          <cell r="J23">
            <v>31</v>
          </cell>
          <cell r="K23">
            <v>31</v>
          </cell>
          <cell r="L23">
            <v>31</v>
          </cell>
          <cell r="M23">
            <v>31</v>
          </cell>
          <cell r="N23">
            <v>22</v>
          </cell>
          <cell r="O23">
            <v>1</v>
          </cell>
          <cell r="P23">
            <v>0</v>
          </cell>
          <cell r="Q23">
            <v>0</v>
          </cell>
          <cell r="R23">
            <v>0</v>
          </cell>
          <cell r="S23">
            <v>4</v>
          </cell>
          <cell r="T23">
            <v>8</v>
          </cell>
          <cell r="U23">
            <v>2</v>
          </cell>
          <cell r="V23">
            <v>0</v>
          </cell>
          <cell r="W23">
            <v>1</v>
          </cell>
          <cell r="X23">
            <v>6</v>
          </cell>
          <cell r="Y23">
            <v>1</v>
          </cell>
          <cell r="Z23">
            <v>18</v>
          </cell>
          <cell r="AA23">
            <v>1</v>
          </cell>
          <cell r="AB23">
            <v>0</v>
          </cell>
          <cell r="AC23">
            <v>7</v>
          </cell>
        </row>
        <row r="24">
          <cell r="J24">
            <v>-1</v>
          </cell>
          <cell r="K24">
            <v>-1</v>
          </cell>
          <cell r="L24">
            <v>-1</v>
          </cell>
          <cell r="M24">
            <v>-1</v>
          </cell>
          <cell r="N24">
            <v>0</v>
          </cell>
          <cell r="O24">
            <v>1</v>
          </cell>
          <cell r="P24">
            <v>0</v>
          </cell>
          <cell r="Q24">
            <v>1</v>
          </cell>
          <cell r="R24">
            <v>0</v>
          </cell>
          <cell r="S24">
            <v>1</v>
          </cell>
          <cell r="T24">
            <v>0</v>
          </cell>
          <cell r="U24">
            <v>2</v>
          </cell>
          <cell r="V24">
            <v>0</v>
          </cell>
          <cell r="W24">
            <v>1</v>
          </cell>
          <cell r="X24">
            <v>24</v>
          </cell>
          <cell r="Y24">
            <v>31</v>
          </cell>
          <cell r="Z24">
            <v>17</v>
          </cell>
          <cell r="AA24">
            <v>1</v>
          </cell>
          <cell r="AB24">
            <v>0</v>
          </cell>
          <cell r="AC24">
            <v>0</v>
          </cell>
        </row>
        <row r="26">
          <cell r="J26">
            <v>-1</v>
          </cell>
          <cell r="K26">
            <v>-1</v>
          </cell>
          <cell r="L26">
            <v>-1</v>
          </cell>
          <cell r="M26">
            <v>-1</v>
          </cell>
          <cell r="N26">
            <v>-1</v>
          </cell>
          <cell r="O26">
            <v>-1</v>
          </cell>
          <cell r="P26">
            <v>-1</v>
          </cell>
          <cell r="Q26">
            <v>-1</v>
          </cell>
          <cell r="R26">
            <v>-1</v>
          </cell>
          <cell r="S26">
            <v>-1</v>
          </cell>
          <cell r="T26">
            <v>-1</v>
          </cell>
          <cell r="U26">
            <v>-1</v>
          </cell>
          <cell r="V26">
            <v>-1</v>
          </cell>
          <cell r="W26">
            <v>-1</v>
          </cell>
          <cell r="X26">
            <v>-1</v>
          </cell>
          <cell r="Y26">
            <v>-1</v>
          </cell>
          <cell r="Z26">
            <v>22</v>
          </cell>
          <cell r="AA26">
            <v>1</v>
          </cell>
          <cell r="AB26">
            <v>0</v>
          </cell>
          <cell r="AC26">
            <v>0</v>
          </cell>
        </row>
        <row r="27">
          <cell r="J27">
            <v>-1</v>
          </cell>
          <cell r="K27">
            <v>-1</v>
          </cell>
          <cell r="L27">
            <v>-1</v>
          </cell>
          <cell r="M27">
            <v>-1</v>
          </cell>
          <cell r="N27">
            <v>0</v>
          </cell>
          <cell r="O27">
            <v>16</v>
          </cell>
          <cell r="P27">
            <v>31</v>
          </cell>
          <cell r="Q27">
            <v>31</v>
          </cell>
          <cell r="R27">
            <v>-1</v>
          </cell>
          <cell r="S27">
            <v>-1</v>
          </cell>
          <cell r="T27">
            <v>-1</v>
          </cell>
          <cell r="U27">
            <v>-1</v>
          </cell>
          <cell r="V27">
            <v>31</v>
          </cell>
          <cell r="W27">
            <v>12</v>
          </cell>
          <cell r="X27">
            <v>0</v>
          </cell>
          <cell r="Y27">
            <v>0</v>
          </cell>
          <cell r="Z27">
            <v>0</v>
          </cell>
          <cell r="AA27">
            <v>2</v>
          </cell>
          <cell r="AB27">
            <v>0</v>
          </cell>
          <cell r="AC27">
            <v>0</v>
          </cell>
        </row>
        <row r="28">
          <cell r="J28">
            <v>-1</v>
          </cell>
          <cell r="K28">
            <v>-1</v>
          </cell>
          <cell r="L28">
            <v>-1</v>
          </cell>
          <cell r="M28">
            <v>-1</v>
          </cell>
          <cell r="N28">
            <v>-1</v>
          </cell>
          <cell r="O28">
            <v>-1</v>
          </cell>
          <cell r="P28">
            <v>-1</v>
          </cell>
          <cell r="Q28">
            <v>-1</v>
          </cell>
          <cell r="R28">
            <v>-1</v>
          </cell>
          <cell r="S28">
            <v>-1</v>
          </cell>
          <cell r="T28">
            <v>-1</v>
          </cell>
          <cell r="U28">
            <v>-1</v>
          </cell>
          <cell r="V28">
            <v>31</v>
          </cell>
          <cell r="W28">
            <v>31</v>
          </cell>
          <cell r="X28">
            <v>21</v>
          </cell>
          <cell r="Y28">
            <v>0</v>
          </cell>
          <cell r="Z28">
            <v>25</v>
          </cell>
          <cell r="AA28">
            <v>24</v>
          </cell>
          <cell r="AB28">
            <v>8</v>
          </cell>
          <cell r="AC28">
            <v>21</v>
          </cell>
        </row>
        <row r="29">
          <cell r="J29">
            <v>31</v>
          </cell>
          <cell r="K29">
            <v>31</v>
          </cell>
          <cell r="L29">
            <v>31</v>
          </cell>
          <cell r="M29">
            <v>31</v>
          </cell>
          <cell r="N29">
            <v>22</v>
          </cell>
          <cell r="O29">
            <v>1</v>
          </cell>
          <cell r="P29">
            <v>0</v>
          </cell>
          <cell r="Q29">
            <v>0</v>
          </cell>
          <cell r="R29">
            <v>0</v>
          </cell>
          <cell r="S29">
            <v>1</v>
          </cell>
          <cell r="T29">
            <v>0</v>
          </cell>
          <cell r="U29">
            <v>2</v>
          </cell>
          <cell r="V29">
            <v>31</v>
          </cell>
          <cell r="W29">
            <v>31</v>
          </cell>
          <cell r="X29">
            <v>1</v>
          </cell>
          <cell r="Y29">
            <v>0</v>
          </cell>
          <cell r="Z29">
            <v>0</v>
          </cell>
          <cell r="AA29">
            <v>1</v>
          </cell>
          <cell r="AB29">
            <v>0</v>
          </cell>
          <cell r="AC29">
            <v>0</v>
          </cell>
        </row>
        <row r="30">
          <cell r="J30">
            <v>-1</v>
          </cell>
          <cell r="K30">
            <v>-1</v>
          </cell>
          <cell r="L30">
            <v>-1</v>
          </cell>
          <cell r="M30">
            <v>-1</v>
          </cell>
          <cell r="N30">
            <v>31</v>
          </cell>
          <cell r="O30">
            <v>22</v>
          </cell>
          <cell r="P30">
            <v>0</v>
          </cell>
          <cell r="Q30">
            <v>0</v>
          </cell>
          <cell r="R30">
            <v>0</v>
          </cell>
          <cell r="S30">
            <v>1</v>
          </cell>
          <cell r="T30">
            <v>0</v>
          </cell>
          <cell r="U30">
            <v>2</v>
          </cell>
          <cell r="V30">
            <v>0</v>
          </cell>
          <cell r="W30">
            <v>13</v>
          </cell>
          <cell r="X30">
            <v>4</v>
          </cell>
          <cell r="Y30">
            <v>2</v>
          </cell>
          <cell r="Z30">
            <v>1</v>
          </cell>
          <cell r="AA30">
            <v>1</v>
          </cell>
          <cell r="AB30">
            <v>0</v>
          </cell>
          <cell r="AC30">
            <v>0</v>
          </cell>
        </row>
        <row r="32">
          <cell r="J32">
            <v>31</v>
          </cell>
          <cell r="K32">
            <v>31</v>
          </cell>
          <cell r="L32">
            <v>31</v>
          </cell>
          <cell r="M32">
            <v>31</v>
          </cell>
          <cell r="N32">
            <v>0</v>
          </cell>
          <cell r="O32">
            <v>9</v>
          </cell>
          <cell r="P32">
            <v>0</v>
          </cell>
          <cell r="Q32">
            <v>0</v>
          </cell>
          <cell r="R32">
            <v>0</v>
          </cell>
          <cell r="S32">
            <v>1</v>
          </cell>
          <cell r="T32">
            <v>0</v>
          </cell>
          <cell r="U32">
            <v>2</v>
          </cell>
          <cell r="V32">
            <v>31</v>
          </cell>
          <cell r="W32">
            <v>17</v>
          </cell>
          <cell r="X32">
            <v>0</v>
          </cell>
          <cell r="Y32">
            <v>0</v>
          </cell>
          <cell r="Z32">
            <v>0</v>
          </cell>
          <cell r="AA32">
            <v>1</v>
          </cell>
          <cell r="AB32">
            <v>0</v>
          </cell>
          <cell r="AC32">
            <v>14</v>
          </cell>
        </row>
        <row r="33">
          <cell r="J33">
            <v>-1</v>
          </cell>
          <cell r="K33">
            <v>-1</v>
          </cell>
          <cell r="L33">
            <v>-1</v>
          </cell>
          <cell r="M33">
            <v>-1</v>
          </cell>
          <cell r="N33">
            <v>31</v>
          </cell>
          <cell r="O33">
            <v>23</v>
          </cell>
          <cell r="P33">
            <v>0</v>
          </cell>
          <cell r="Q33">
            <v>0</v>
          </cell>
          <cell r="R33">
            <v>0</v>
          </cell>
          <cell r="S33">
            <v>8</v>
          </cell>
          <cell r="T33">
            <v>10</v>
          </cell>
          <cell r="U33">
            <v>2</v>
          </cell>
          <cell r="V33">
            <v>0</v>
          </cell>
          <cell r="W33">
            <v>4</v>
          </cell>
          <cell r="X33">
            <v>1</v>
          </cell>
          <cell r="Y33">
            <v>0</v>
          </cell>
          <cell r="Z33">
            <v>31</v>
          </cell>
          <cell r="AA33">
            <v>31</v>
          </cell>
          <cell r="AB33">
            <v>31</v>
          </cell>
          <cell r="AC33">
            <v>1</v>
          </cell>
        </row>
        <row r="34">
          <cell r="J34">
            <v>31</v>
          </cell>
          <cell r="K34">
            <v>31</v>
          </cell>
          <cell r="L34">
            <v>31</v>
          </cell>
          <cell r="M34">
            <v>31</v>
          </cell>
          <cell r="N34">
            <v>31</v>
          </cell>
          <cell r="O34">
            <v>31</v>
          </cell>
          <cell r="P34">
            <v>31</v>
          </cell>
          <cell r="Q34">
            <v>31</v>
          </cell>
          <cell r="R34">
            <v>30</v>
          </cell>
          <cell r="S34">
            <v>31</v>
          </cell>
          <cell r="T34">
            <v>29</v>
          </cell>
          <cell r="U34">
            <v>31</v>
          </cell>
          <cell r="V34">
            <v>31</v>
          </cell>
          <cell r="W34">
            <v>31</v>
          </cell>
          <cell r="X34">
            <v>2</v>
          </cell>
          <cell r="Y34">
            <v>0</v>
          </cell>
          <cell r="Z34">
            <v>6</v>
          </cell>
          <cell r="AA34">
            <v>1</v>
          </cell>
          <cell r="AB34">
            <v>0</v>
          </cell>
          <cell r="AC34">
            <v>0</v>
          </cell>
        </row>
        <row r="35">
          <cell r="J35">
            <v>-1</v>
          </cell>
          <cell r="K35">
            <v>-1</v>
          </cell>
          <cell r="L35">
            <v>-1</v>
          </cell>
          <cell r="M35">
            <v>-1</v>
          </cell>
          <cell r="N35">
            <v>-1</v>
          </cell>
          <cell r="O35">
            <v>-1</v>
          </cell>
          <cell r="P35">
            <v>-1</v>
          </cell>
          <cell r="Q35">
            <v>-1</v>
          </cell>
          <cell r="R35">
            <v>-1</v>
          </cell>
          <cell r="S35">
            <v>-1</v>
          </cell>
          <cell r="T35">
            <v>-1</v>
          </cell>
          <cell r="U35">
            <v>-1</v>
          </cell>
          <cell r="V35">
            <v>31</v>
          </cell>
          <cell r="W35">
            <v>31</v>
          </cell>
          <cell r="X35">
            <v>31</v>
          </cell>
          <cell r="Y35">
            <v>10</v>
          </cell>
          <cell r="Z35">
            <v>0</v>
          </cell>
          <cell r="AA35">
            <v>1</v>
          </cell>
          <cell r="AB35">
            <v>0</v>
          </cell>
          <cell r="AC35">
            <v>0</v>
          </cell>
        </row>
        <row r="36">
          <cell r="J36">
            <v>-1</v>
          </cell>
          <cell r="K36">
            <v>-1</v>
          </cell>
          <cell r="L36">
            <v>-1</v>
          </cell>
          <cell r="M36">
            <v>-1</v>
          </cell>
          <cell r="N36">
            <v>31</v>
          </cell>
          <cell r="O36">
            <v>31</v>
          </cell>
          <cell r="P36">
            <v>31</v>
          </cell>
          <cell r="Q36">
            <v>31</v>
          </cell>
          <cell r="R36">
            <v>-1</v>
          </cell>
          <cell r="S36">
            <v>-1</v>
          </cell>
          <cell r="T36">
            <v>-1</v>
          </cell>
          <cell r="U36">
            <v>-1</v>
          </cell>
          <cell r="V36">
            <v>20</v>
          </cell>
          <cell r="W36">
            <v>1</v>
          </cell>
          <cell r="X36">
            <v>10</v>
          </cell>
          <cell r="Y36">
            <v>16</v>
          </cell>
          <cell r="Z36">
            <v>0</v>
          </cell>
          <cell r="AA36">
            <v>1</v>
          </cell>
          <cell r="AB36">
            <v>0</v>
          </cell>
          <cell r="AC36">
            <v>0</v>
          </cell>
        </row>
        <row r="38">
          <cell r="J38">
            <v>-1</v>
          </cell>
          <cell r="K38">
            <v>-1</v>
          </cell>
          <cell r="L38">
            <v>-1</v>
          </cell>
          <cell r="M38">
            <v>-1</v>
          </cell>
          <cell r="N38">
            <v>-1</v>
          </cell>
          <cell r="O38">
            <v>-1</v>
          </cell>
          <cell r="P38">
            <v>-1</v>
          </cell>
          <cell r="Q38">
            <v>-1</v>
          </cell>
          <cell r="R38">
            <v>-1</v>
          </cell>
          <cell r="S38">
            <v>-1</v>
          </cell>
          <cell r="T38">
            <v>-1</v>
          </cell>
          <cell r="U38">
            <v>-1</v>
          </cell>
          <cell r="V38">
            <v>-1</v>
          </cell>
          <cell r="W38">
            <v>-1</v>
          </cell>
          <cell r="X38">
            <v>-1</v>
          </cell>
          <cell r="Y38">
            <v>-1</v>
          </cell>
          <cell r="Z38">
            <v>31</v>
          </cell>
          <cell r="AA38">
            <v>31</v>
          </cell>
          <cell r="AB38">
            <v>9</v>
          </cell>
          <cell r="AC38">
            <v>0</v>
          </cell>
        </row>
        <row r="40">
          <cell r="J40">
            <v>-1</v>
          </cell>
          <cell r="K40">
            <v>-1</v>
          </cell>
          <cell r="L40">
            <v>-1</v>
          </cell>
          <cell r="M40">
            <v>-1</v>
          </cell>
          <cell r="N40">
            <v>0</v>
          </cell>
          <cell r="O40">
            <v>1</v>
          </cell>
          <cell r="P40">
            <v>0</v>
          </cell>
          <cell r="Q40">
            <v>7</v>
          </cell>
          <cell r="R40">
            <v>0</v>
          </cell>
          <cell r="S40">
            <v>1</v>
          </cell>
          <cell r="T40">
            <v>0</v>
          </cell>
          <cell r="U40">
            <v>2</v>
          </cell>
          <cell r="V40">
            <v>4</v>
          </cell>
          <cell r="W40">
            <v>3</v>
          </cell>
          <cell r="X40">
            <v>0</v>
          </cell>
          <cell r="Y40">
            <v>0</v>
          </cell>
          <cell r="Z40">
            <v>0</v>
          </cell>
          <cell r="AA40">
            <v>1</v>
          </cell>
          <cell r="AB40">
            <v>0</v>
          </cell>
          <cell r="AC40">
            <v>2</v>
          </cell>
        </row>
        <row r="41">
          <cell r="J41">
            <v>31</v>
          </cell>
          <cell r="K41">
            <v>31</v>
          </cell>
          <cell r="L41">
            <v>31</v>
          </cell>
          <cell r="M41">
            <v>31</v>
          </cell>
          <cell r="N41">
            <v>30</v>
          </cell>
          <cell r="O41">
            <v>31</v>
          </cell>
          <cell r="P41">
            <v>31</v>
          </cell>
          <cell r="Q41">
            <v>31</v>
          </cell>
          <cell r="R41">
            <v>31</v>
          </cell>
          <cell r="S41">
            <v>31</v>
          </cell>
          <cell r="T41">
            <v>31</v>
          </cell>
          <cell r="U41">
            <v>31</v>
          </cell>
          <cell r="V41">
            <v>0</v>
          </cell>
          <cell r="W41">
            <v>23</v>
          </cell>
          <cell r="X41">
            <v>21</v>
          </cell>
          <cell r="Y41">
            <v>2</v>
          </cell>
          <cell r="Z41">
            <v>0</v>
          </cell>
          <cell r="AA41">
            <v>1</v>
          </cell>
          <cell r="AB41">
            <v>0</v>
          </cell>
          <cell r="AC41">
            <v>0</v>
          </cell>
        </row>
        <row r="43">
          <cell r="J43">
            <v>-1</v>
          </cell>
          <cell r="K43">
            <v>-1</v>
          </cell>
          <cell r="L43">
            <v>-1</v>
          </cell>
          <cell r="M43">
            <v>-1</v>
          </cell>
          <cell r="N43">
            <v>0</v>
          </cell>
          <cell r="O43">
            <v>1</v>
          </cell>
          <cell r="P43">
            <v>0</v>
          </cell>
          <cell r="Q43">
            <v>0</v>
          </cell>
          <cell r="R43">
            <v>0</v>
          </cell>
          <cell r="S43">
            <v>1</v>
          </cell>
          <cell r="T43">
            <v>0</v>
          </cell>
          <cell r="U43">
            <v>2</v>
          </cell>
          <cell r="V43">
            <v>19</v>
          </cell>
          <cell r="W43">
            <v>1</v>
          </cell>
          <cell r="X43">
            <v>0</v>
          </cell>
          <cell r="Y43">
            <v>4</v>
          </cell>
          <cell r="Z43">
            <v>0</v>
          </cell>
          <cell r="AA43">
            <v>1</v>
          </cell>
          <cell r="AB43">
            <v>0</v>
          </cell>
          <cell r="AC43">
            <v>0</v>
          </cell>
        </row>
        <row r="45">
          <cell r="J45">
            <v>-1</v>
          </cell>
          <cell r="K45">
            <v>-1</v>
          </cell>
          <cell r="L45">
            <v>-1</v>
          </cell>
          <cell r="M45">
            <v>-1</v>
          </cell>
          <cell r="N45">
            <v>-1</v>
          </cell>
          <cell r="O45">
            <v>-1</v>
          </cell>
          <cell r="P45">
            <v>-1</v>
          </cell>
          <cell r="Q45">
            <v>-1</v>
          </cell>
          <cell r="R45">
            <v>-1</v>
          </cell>
          <cell r="S45">
            <v>-1</v>
          </cell>
          <cell r="T45">
            <v>-1</v>
          </cell>
          <cell r="U45">
            <v>-1</v>
          </cell>
          <cell r="V45">
            <v>31</v>
          </cell>
          <cell r="W45">
            <v>31</v>
          </cell>
          <cell r="X45">
            <v>31</v>
          </cell>
          <cell r="Y45">
            <v>9</v>
          </cell>
          <cell r="Z45">
            <v>31</v>
          </cell>
          <cell r="AA45">
            <v>31</v>
          </cell>
          <cell r="AB45">
            <v>28</v>
          </cell>
          <cell r="AC45">
            <v>0</v>
          </cell>
        </row>
        <row r="46">
          <cell r="J46">
            <v>-1</v>
          </cell>
          <cell r="K46">
            <v>-1</v>
          </cell>
          <cell r="L46">
            <v>-1</v>
          </cell>
          <cell r="M46">
            <v>-1</v>
          </cell>
          <cell r="N46">
            <v>-1</v>
          </cell>
          <cell r="O46">
            <v>-1</v>
          </cell>
          <cell r="P46">
            <v>-1</v>
          </cell>
          <cell r="Q46">
            <v>-1</v>
          </cell>
          <cell r="R46">
            <v>-1</v>
          </cell>
          <cell r="S46">
            <v>-1</v>
          </cell>
          <cell r="T46">
            <v>-1</v>
          </cell>
          <cell r="U46">
            <v>-1</v>
          </cell>
          <cell r="V46">
            <v>31</v>
          </cell>
          <cell r="W46">
            <v>31</v>
          </cell>
          <cell r="X46">
            <v>31</v>
          </cell>
          <cell r="Y46">
            <v>9</v>
          </cell>
          <cell r="Z46">
            <v>31</v>
          </cell>
          <cell r="AA46">
            <v>31</v>
          </cell>
          <cell r="AB46">
            <v>16</v>
          </cell>
          <cell r="AC46">
            <v>0</v>
          </cell>
        </row>
        <row r="47">
          <cell r="J47">
            <v>-1</v>
          </cell>
          <cell r="K47">
            <v>-1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  <cell r="V47">
            <v>31</v>
          </cell>
          <cell r="W47">
            <v>31</v>
          </cell>
          <cell r="X47">
            <v>31</v>
          </cell>
          <cell r="Y47">
            <v>8</v>
          </cell>
          <cell r="Z47">
            <v>0</v>
          </cell>
          <cell r="AA47">
            <v>8</v>
          </cell>
          <cell r="AB47">
            <v>19</v>
          </cell>
          <cell r="AC47">
            <v>6</v>
          </cell>
        </row>
        <row r="48">
          <cell r="J48">
            <v>-1</v>
          </cell>
          <cell r="K48">
            <v>-1</v>
          </cell>
          <cell r="L48">
            <v>-1</v>
          </cell>
          <cell r="M48">
            <v>-1</v>
          </cell>
          <cell r="N48">
            <v>-1</v>
          </cell>
          <cell r="O48">
            <v>-1</v>
          </cell>
          <cell r="P48">
            <v>-1</v>
          </cell>
          <cell r="Q48">
            <v>-1</v>
          </cell>
          <cell r="R48">
            <v>-1</v>
          </cell>
          <cell r="S48">
            <v>-1</v>
          </cell>
          <cell r="T48">
            <v>-1</v>
          </cell>
          <cell r="U48">
            <v>-1</v>
          </cell>
          <cell r="V48">
            <v>31</v>
          </cell>
          <cell r="W48">
            <v>31</v>
          </cell>
          <cell r="X48">
            <v>31</v>
          </cell>
          <cell r="Y48">
            <v>21</v>
          </cell>
          <cell r="Z48">
            <v>31</v>
          </cell>
          <cell r="AA48">
            <v>31</v>
          </cell>
          <cell r="AB48">
            <v>29</v>
          </cell>
          <cell r="AC48">
            <v>3</v>
          </cell>
        </row>
        <row r="50">
          <cell r="J50">
            <v>-1</v>
          </cell>
          <cell r="K50">
            <v>-1</v>
          </cell>
          <cell r="L50">
            <v>-1</v>
          </cell>
          <cell r="M50">
            <v>-1</v>
          </cell>
          <cell r="N50">
            <v>31</v>
          </cell>
          <cell r="O50">
            <v>23</v>
          </cell>
          <cell r="P50">
            <v>0</v>
          </cell>
          <cell r="Q50">
            <v>0</v>
          </cell>
          <cell r="R50">
            <v>31</v>
          </cell>
          <cell r="S50">
            <v>31</v>
          </cell>
          <cell r="T50">
            <v>31</v>
          </cell>
          <cell r="U50">
            <v>31</v>
          </cell>
          <cell r="V50">
            <v>31</v>
          </cell>
          <cell r="W50">
            <v>31</v>
          </cell>
          <cell r="X50">
            <v>31</v>
          </cell>
          <cell r="Y50">
            <v>4</v>
          </cell>
          <cell r="Z50">
            <v>0</v>
          </cell>
          <cell r="AA50">
            <v>1</v>
          </cell>
          <cell r="AB50">
            <v>0</v>
          </cell>
          <cell r="AC50">
            <v>0</v>
          </cell>
        </row>
        <row r="51">
          <cell r="J51">
            <v>-1</v>
          </cell>
          <cell r="K51">
            <v>-1</v>
          </cell>
          <cell r="L51">
            <v>-1</v>
          </cell>
          <cell r="M51">
            <v>-1</v>
          </cell>
          <cell r="N51">
            <v>8</v>
          </cell>
          <cell r="O51">
            <v>1</v>
          </cell>
          <cell r="P51">
            <v>0</v>
          </cell>
          <cell r="Q51">
            <v>0</v>
          </cell>
          <cell r="R51">
            <v>1</v>
          </cell>
          <cell r="S51">
            <v>2</v>
          </cell>
          <cell r="T51">
            <v>0</v>
          </cell>
          <cell r="U51">
            <v>2</v>
          </cell>
          <cell r="V51">
            <v>19</v>
          </cell>
          <cell r="W51">
            <v>1</v>
          </cell>
          <cell r="X51">
            <v>0</v>
          </cell>
          <cell r="Y51">
            <v>0</v>
          </cell>
          <cell r="Z51">
            <v>4</v>
          </cell>
          <cell r="AA51">
            <v>1</v>
          </cell>
          <cell r="AB51">
            <v>0</v>
          </cell>
          <cell r="AC51">
            <v>0</v>
          </cell>
        </row>
        <row r="52">
          <cell r="J52">
            <v>-1</v>
          </cell>
          <cell r="K52">
            <v>-1</v>
          </cell>
          <cell r="L52">
            <v>-1</v>
          </cell>
          <cell r="M52">
            <v>-1</v>
          </cell>
          <cell r="N52">
            <v>31</v>
          </cell>
          <cell r="O52">
            <v>23</v>
          </cell>
          <cell r="P52">
            <v>0</v>
          </cell>
          <cell r="Q52">
            <v>0</v>
          </cell>
          <cell r="R52">
            <v>31</v>
          </cell>
          <cell r="S52">
            <v>31</v>
          </cell>
          <cell r="T52">
            <v>21</v>
          </cell>
          <cell r="U52">
            <v>2</v>
          </cell>
          <cell r="V52">
            <v>31</v>
          </cell>
          <cell r="W52">
            <v>31</v>
          </cell>
          <cell r="X52">
            <v>31</v>
          </cell>
          <cell r="Y52">
            <v>12</v>
          </cell>
          <cell r="Z52">
            <v>31</v>
          </cell>
          <cell r="AA52">
            <v>31</v>
          </cell>
          <cell r="AB52">
            <v>31</v>
          </cell>
          <cell r="AC52">
            <v>31</v>
          </cell>
        </row>
        <row r="53">
          <cell r="J53">
            <v>31</v>
          </cell>
          <cell r="K53">
            <v>31</v>
          </cell>
          <cell r="L53">
            <v>31</v>
          </cell>
          <cell r="M53">
            <v>31</v>
          </cell>
          <cell r="N53">
            <v>31</v>
          </cell>
          <cell r="O53">
            <v>31</v>
          </cell>
          <cell r="P53">
            <v>31</v>
          </cell>
          <cell r="Q53">
            <v>31</v>
          </cell>
          <cell r="R53">
            <v>31</v>
          </cell>
          <cell r="S53">
            <v>31</v>
          </cell>
          <cell r="T53">
            <v>31</v>
          </cell>
          <cell r="U53">
            <v>31</v>
          </cell>
          <cell r="V53">
            <v>0</v>
          </cell>
          <cell r="W53">
            <v>23</v>
          </cell>
          <cell r="X53">
            <v>21</v>
          </cell>
          <cell r="Y53">
            <v>2</v>
          </cell>
          <cell r="Z53">
            <v>0</v>
          </cell>
          <cell r="AA53">
            <v>1</v>
          </cell>
          <cell r="AB53">
            <v>0</v>
          </cell>
          <cell r="AC53">
            <v>0</v>
          </cell>
        </row>
        <row r="54">
          <cell r="J54">
            <v>-1</v>
          </cell>
          <cell r="K54">
            <v>-1</v>
          </cell>
          <cell r="L54">
            <v>-1</v>
          </cell>
          <cell r="M54">
            <v>-1</v>
          </cell>
          <cell r="N54">
            <v>-1</v>
          </cell>
          <cell r="O54">
            <v>-1</v>
          </cell>
          <cell r="P54">
            <v>-1</v>
          </cell>
          <cell r="Q54">
            <v>-1</v>
          </cell>
          <cell r="R54">
            <v>1</v>
          </cell>
          <cell r="S54">
            <v>22</v>
          </cell>
          <cell r="T54">
            <v>1</v>
          </cell>
          <cell r="U54">
            <v>21</v>
          </cell>
          <cell r="V54">
            <v>31</v>
          </cell>
          <cell r="W54">
            <v>31</v>
          </cell>
          <cell r="X54">
            <v>31</v>
          </cell>
          <cell r="Y54">
            <v>6</v>
          </cell>
          <cell r="Z54">
            <v>18</v>
          </cell>
          <cell r="AA54">
            <v>1</v>
          </cell>
          <cell r="AB54">
            <v>0</v>
          </cell>
          <cell r="AC54">
            <v>0</v>
          </cell>
        </row>
        <row r="55">
          <cell r="J55">
            <v>-1</v>
          </cell>
          <cell r="K55">
            <v>-1</v>
          </cell>
          <cell r="L55">
            <v>-1</v>
          </cell>
          <cell r="M55">
            <v>-1</v>
          </cell>
          <cell r="N55">
            <v>0</v>
          </cell>
          <cell r="O55">
            <v>1</v>
          </cell>
          <cell r="P55">
            <v>0</v>
          </cell>
          <cell r="Q55">
            <v>7</v>
          </cell>
          <cell r="R55">
            <v>0</v>
          </cell>
          <cell r="S55">
            <v>1</v>
          </cell>
          <cell r="T55">
            <v>0</v>
          </cell>
          <cell r="U55">
            <v>2</v>
          </cell>
          <cell r="V55">
            <v>4</v>
          </cell>
          <cell r="W55">
            <v>3</v>
          </cell>
          <cell r="X55">
            <v>0</v>
          </cell>
          <cell r="Y55">
            <v>0</v>
          </cell>
          <cell r="Z55">
            <v>0</v>
          </cell>
          <cell r="AA55">
            <v>1</v>
          </cell>
          <cell r="AB55">
            <v>0</v>
          </cell>
          <cell r="AC55">
            <v>2</v>
          </cell>
        </row>
        <row r="56">
          <cell r="J56">
            <v>-1</v>
          </cell>
          <cell r="K56">
            <v>-1</v>
          </cell>
          <cell r="L56">
            <v>-1</v>
          </cell>
          <cell r="M56">
            <v>-1</v>
          </cell>
          <cell r="N56">
            <v>8</v>
          </cell>
          <cell r="O56">
            <v>1</v>
          </cell>
          <cell r="P56">
            <v>0</v>
          </cell>
          <cell r="Q56">
            <v>0</v>
          </cell>
          <cell r="R56">
            <v>0</v>
          </cell>
          <cell r="S56">
            <v>1</v>
          </cell>
          <cell r="T56">
            <v>0</v>
          </cell>
          <cell r="U56">
            <v>2</v>
          </cell>
          <cell r="V56">
            <v>19</v>
          </cell>
          <cell r="W56">
            <v>1</v>
          </cell>
          <cell r="X56">
            <v>0</v>
          </cell>
          <cell r="Y56">
            <v>0</v>
          </cell>
          <cell r="Z56">
            <v>0</v>
          </cell>
          <cell r="AA56">
            <v>1</v>
          </cell>
          <cell r="AB56">
            <v>0</v>
          </cell>
          <cell r="AC56">
            <v>0</v>
          </cell>
        </row>
        <row r="57">
          <cell r="J57">
            <v>-1</v>
          </cell>
          <cell r="K57">
            <v>-1</v>
          </cell>
          <cell r="L57">
            <v>-1</v>
          </cell>
          <cell r="M57">
            <v>-1</v>
          </cell>
          <cell r="N57">
            <v>0</v>
          </cell>
          <cell r="O57">
            <v>1</v>
          </cell>
          <cell r="P57">
            <v>0</v>
          </cell>
          <cell r="Q57">
            <v>0</v>
          </cell>
          <cell r="R57">
            <v>0</v>
          </cell>
          <cell r="S57">
            <v>1</v>
          </cell>
          <cell r="T57">
            <v>0</v>
          </cell>
          <cell r="U57">
            <v>2</v>
          </cell>
          <cell r="V57">
            <v>19</v>
          </cell>
          <cell r="W57">
            <v>1</v>
          </cell>
          <cell r="X57">
            <v>0</v>
          </cell>
          <cell r="Y57">
            <v>4</v>
          </cell>
          <cell r="Z57">
            <v>0</v>
          </cell>
          <cell r="AA57">
            <v>1</v>
          </cell>
          <cell r="AB57">
            <v>0</v>
          </cell>
          <cell r="AC57">
            <v>0</v>
          </cell>
        </row>
        <row r="58">
          <cell r="J58">
            <v>-1</v>
          </cell>
          <cell r="K58">
            <v>-1</v>
          </cell>
          <cell r="L58">
            <v>-1</v>
          </cell>
          <cell r="M58">
            <v>-1</v>
          </cell>
          <cell r="N58">
            <v>0</v>
          </cell>
          <cell r="O58">
            <v>1</v>
          </cell>
          <cell r="P58">
            <v>0</v>
          </cell>
          <cell r="Q58">
            <v>1</v>
          </cell>
          <cell r="R58">
            <v>0</v>
          </cell>
          <cell r="S58">
            <v>1</v>
          </cell>
          <cell r="T58">
            <v>0</v>
          </cell>
          <cell r="U58">
            <v>2</v>
          </cell>
          <cell r="V58">
            <v>0</v>
          </cell>
          <cell r="W58">
            <v>1</v>
          </cell>
          <cell r="X58">
            <v>26</v>
          </cell>
          <cell r="Y58">
            <v>31</v>
          </cell>
          <cell r="Z58">
            <v>17</v>
          </cell>
          <cell r="AA58">
            <v>1</v>
          </cell>
          <cell r="AB58">
            <v>0</v>
          </cell>
          <cell r="AC58">
            <v>0</v>
          </cell>
        </row>
        <row r="59">
          <cell r="J59">
            <v>-1</v>
          </cell>
          <cell r="K59">
            <v>-1</v>
          </cell>
          <cell r="L59">
            <v>-1</v>
          </cell>
          <cell r="M59">
            <v>-1</v>
          </cell>
          <cell r="N59">
            <v>-1</v>
          </cell>
          <cell r="O59">
            <v>-1</v>
          </cell>
          <cell r="P59">
            <v>-1</v>
          </cell>
          <cell r="Q59">
            <v>-1</v>
          </cell>
          <cell r="R59">
            <v>-1</v>
          </cell>
          <cell r="S59">
            <v>-1</v>
          </cell>
          <cell r="T59">
            <v>-1</v>
          </cell>
          <cell r="U59">
            <v>-1</v>
          </cell>
          <cell r="V59">
            <v>31</v>
          </cell>
          <cell r="W59">
            <v>31</v>
          </cell>
          <cell r="X59">
            <v>31</v>
          </cell>
          <cell r="Y59">
            <v>28</v>
          </cell>
          <cell r="Z59">
            <v>0</v>
          </cell>
          <cell r="AA59">
            <v>1</v>
          </cell>
          <cell r="AB59">
            <v>0</v>
          </cell>
          <cell r="AC59">
            <v>1</v>
          </cell>
        </row>
        <row r="60">
          <cell r="J60">
            <v>-1</v>
          </cell>
          <cell r="K60">
            <v>-1</v>
          </cell>
          <cell r="L60">
            <v>-1</v>
          </cell>
          <cell r="M60">
            <v>-1</v>
          </cell>
          <cell r="N60">
            <v>23</v>
          </cell>
          <cell r="O60">
            <v>1</v>
          </cell>
          <cell r="P60">
            <v>0</v>
          </cell>
          <cell r="Q60">
            <v>0</v>
          </cell>
          <cell r="R60">
            <v>0</v>
          </cell>
          <cell r="S60">
            <v>4</v>
          </cell>
          <cell r="T60">
            <v>10</v>
          </cell>
          <cell r="U60">
            <v>21</v>
          </cell>
          <cell r="V60">
            <v>31</v>
          </cell>
          <cell r="W60">
            <v>31</v>
          </cell>
          <cell r="X60">
            <v>31</v>
          </cell>
          <cell r="Y60">
            <v>6</v>
          </cell>
          <cell r="Z60">
            <v>22</v>
          </cell>
          <cell r="AA60">
            <v>1</v>
          </cell>
          <cell r="AB60">
            <v>0</v>
          </cell>
          <cell r="AC60">
            <v>0</v>
          </cell>
        </row>
        <row r="61">
          <cell r="J61">
            <v>-1</v>
          </cell>
          <cell r="K61">
            <v>-1</v>
          </cell>
          <cell r="L61">
            <v>-1</v>
          </cell>
          <cell r="M61">
            <v>-1</v>
          </cell>
          <cell r="N61">
            <v>31</v>
          </cell>
          <cell r="O61">
            <v>23</v>
          </cell>
          <cell r="P61">
            <v>0</v>
          </cell>
          <cell r="Q61">
            <v>0</v>
          </cell>
          <cell r="R61">
            <v>0</v>
          </cell>
          <cell r="S61">
            <v>1</v>
          </cell>
          <cell r="T61">
            <v>10</v>
          </cell>
          <cell r="U61">
            <v>31</v>
          </cell>
          <cell r="V61">
            <v>31</v>
          </cell>
          <cell r="W61">
            <v>31</v>
          </cell>
          <cell r="X61">
            <v>21</v>
          </cell>
          <cell r="Y61">
            <v>0</v>
          </cell>
          <cell r="Z61">
            <v>0</v>
          </cell>
          <cell r="AA61">
            <v>1</v>
          </cell>
          <cell r="AB61">
            <v>0</v>
          </cell>
          <cell r="AC61">
            <v>0</v>
          </cell>
        </row>
        <row r="62">
          <cell r="J62">
            <v>-1</v>
          </cell>
          <cell r="K62">
            <v>-1</v>
          </cell>
          <cell r="L62">
            <v>-1</v>
          </cell>
          <cell r="M62">
            <v>-1</v>
          </cell>
          <cell r="N62">
            <v>0</v>
          </cell>
          <cell r="O62">
            <v>1</v>
          </cell>
          <cell r="P62">
            <v>0</v>
          </cell>
          <cell r="Q62">
            <v>0</v>
          </cell>
          <cell r="R62">
            <v>0</v>
          </cell>
          <cell r="S62">
            <v>1</v>
          </cell>
          <cell r="T62">
            <v>0</v>
          </cell>
          <cell r="U62">
            <v>2</v>
          </cell>
          <cell r="V62">
            <v>0</v>
          </cell>
          <cell r="W62">
            <v>1</v>
          </cell>
          <cell r="X62">
            <v>7</v>
          </cell>
          <cell r="Y62">
            <v>0</v>
          </cell>
          <cell r="Z62">
            <v>0</v>
          </cell>
          <cell r="AA62">
            <v>1</v>
          </cell>
          <cell r="AB62">
            <v>0</v>
          </cell>
          <cell r="AC62">
            <v>0</v>
          </cell>
        </row>
        <row r="63">
          <cell r="J63">
            <v>-1</v>
          </cell>
          <cell r="K63">
            <v>-1</v>
          </cell>
          <cell r="L63">
            <v>-1</v>
          </cell>
          <cell r="M63">
            <v>-1</v>
          </cell>
          <cell r="N63">
            <v>-1</v>
          </cell>
          <cell r="O63">
            <v>-1</v>
          </cell>
          <cell r="P63">
            <v>-1</v>
          </cell>
          <cell r="Q63">
            <v>-1</v>
          </cell>
          <cell r="R63">
            <v>-1</v>
          </cell>
          <cell r="S63">
            <v>-1</v>
          </cell>
          <cell r="T63">
            <v>-1</v>
          </cell>
          <cell r="U63">
            <v>-1</v>
          </cell>
          <cell r="V63">
            <v>-1</v>
          </cell>
          <cell r="W63">
            <v>-1</v>
          </cell>
          <cell r="X63">
            <v>-1</v>
          </cell>
          <cell r="Y63">
            <v>-1</v>
          </cell>
          <cell r="Z63">
            <v>31</v>
          </cell>
          <cell r="AA63">
            <v>31</v>
          </cell>
          <cell r="AB63">
            <v>14</v>
          </cell>
          <cell r="AC63">
            <v>0</v>
          </cell>
        </row>
        <row r="64">
          <cell r="J64">
            <v>-1</v>
          </cell>
          <cell r="K64">
            <v>-1</v>
          </cell>
          <cell r="L64">
            <v>-1</v>
          </cell>
          <cell r="M64">
            <v>-1</v>
          </cell>
          <cell r="N64">
            <v>-1</v>
          </cell>
          <cell r="O64">
            <v>-1</v>
          </cell>
          <cell r="P64">
            <v>-1</v>
          </cell>
          <cell r="Q64">
            <v>-1</v>
          </cell>
          <cell r="R64">
            <v>-1</v>
          </cell>
          <cell r="S64">
            <v>-1</v>
          </cell>
          <cell r="T64">
            <v>-1</v>
          </cell>
          <cell r="U64">
            <v>-1</v>
          </cell>
          <cell r="V64">
            <v>31</v>
          </cell>
          <cell r="W64">
            <v>31</v>
          </cell>
          <cell r="X64">
            <v>31</v>
          </cell>
          <cell r="Y64">
            <v>9</v>
          </cell>
          <cell r="Z64">
            <v>31</v>
          </cell>
          <cell r="AA64">
            <v>24</v>
          </cell>
          <cell r="AB64">
            <v>24</v>
          </cell>
          <cell r="AC64">
            <v>25</v>
          </cell>
        </row>
        <row r="66">
          <cell r="J66">
            <v>-1</v>
          </cell>
          <cell r="K66">
            <v>-1</v>
          </cell>
          <cell r="L66">
            <v>-1</v>
          </cell>
          <cell r="M66">
            <v>-1</v>
          </cell>
          <cell r="N66">
            <v>22</v>
          </cell>
          <cell r="O66">
            <v>1</v>
          </cell>
          <cell r="P66">
            <v>0</v>
          </cell>
          <cell r="Q66">
            <v>0</v>
          </cell>
          <cell r="R66">
            <v>-1</v>
          </cell>
          <cell r="S66">
            <v>-1</v>
          </cell>
          <cell r="T66">
            <v>-1</v>
          </cell>
          <cell r="U66">
            <v>-1</v>
          </cell>
          <cell r="V66">
            <v>0</v>
          </cell>
          <cell r="W66">
            <v>1</v>
          </cell>
          <cell r="X66">
            <v>8</v>
          </cell>
          <cell r="Y66">
            <v>0</v>
          </cell>
          <cell r="Z66">
            <v>0</v>
          </cell>
          <cell r="AA66">
            <v>1</v>
          </cell>
          <cell r="AB66">
            <v>0</v>
          </cell>
          <cell r="AC66">
            <v>0</v>
          </cell>
        </row>
        <row r="67">
          <cell r="J67">
            <v>-1</v>
          </cell>
          <cell r="K67">
            <v>-1</v>
          </cell>
          <cell r="L67">
            <v>-1</v>
          </cell>
          <cell r="M67">
            <v>-1</v>
          </cell>
          <cell r="N67">
            <v>-1</v>
          </cell>
          <cell r="O67">
            <v>-1</v>
          </cell>
          <cell r="P67">
            <v>-1</v>
          </cell>
          <cell r="Q67">
            <v>-1</v>
          </cell>
          <cell r="R67">
            <v>-1</v>
          </cell>
          <cell r="S67">
            <v>-1</v>
          </cell>
          <cell r="T67">
            <v>-1</v>
          </cell>
          <cell r="U67">
            <v>-1</v>
          </cell>
          <cell r="V67">
            <v>-1</v>
          </cell>
          <cell r="W67">
            <v>-1</v>
          </cell>
          <cell r="X67">
            <v>-1</v>
          </cell>
          <cell r="Y67">
            <v>-1</v>
          </cell>
          <cell r="Z67">
            <v>1</v>
          </cell>
          <cell r="AA67">
            <v>1</v>
          </cell>
          <cell r="AB67">
            <v>0</v>
          </cell>
          <cell r="AC67">
            <v>0</v>
          </cell>
        </row>
        <row r="68">
          <cell r="J68">
            <v>-1</v>
          </cell>
          <cell r="K68">
            <v>-1</v>
          </cell>
          <cell r="L68">
            <v>-1</v>
          </cell>
          <cell r="M68">
            <v>-1</v>
          </cell>
          <cell r="N68">
            <v>-1</v>
          </cell>
          <cell r="O68">
            <v>-1</v>
          </cell>
          <cell r="P68">
            <v>-1</v>
          </cell>
          <cell r="Q68">
            <v>-1</v>
          </cell>
          <cell r="R68">
            <v>-1</v>
          </cell>
          <cell r="S68">
            <v>-1</v>
          </cell>
          <cell r="T68">
            <v>-1</v>
          </cell>
          <cell r="U68">
            <v>-1</v>
          </cell>
          <cell r="V68">
            <v>-1</v>
          </cell>
          <cell r="W68">
            <v>-1</v>
          </cell>
          <cell r="X68">
            <v>-1</v>
          </cell>
          <cell r="Y68">
            <v>-1</v>
          </cell>
          <cell r="Z68">
            <v>31</v>
          </cell>
          <cell r="AA68">
            <v>31</v>
          </cell>
          <cell r="AB68">
            <v>31</v>
          </cell>
          <cell r="AC68">
            <v>1</v>
          </cell>
        </row>
        <row r="69">
          <cell r="J69">
            <v>-1</v>
          </cell>
          <cell r="K69">
            <v>-1</v>
          </cell>
          <cell r="L69">
            <v>-1</v>
          </cell>
          <cell r="M69">
            <v>-1</v>
          </cell>
          <cell r="N69">
            <v>-1</v>
          </cell>
          <cell r="O69">
            <v>-1</v>
          </cell>
          <cell r="P69">
            <v>-1</v>
          </cell>
          <cell r="Q69">
            <v>-1</v>
          </cell>
          <cell r="R69">
            <v>-1</v>
          </cell>
          <cell r="S69">
            <v>-1</v>
          </cell>
          <cell r="T69">
            <v>-1</v>
          </cell>
          <cell r="U69">
            <v>-1</v>
          </cell>
          <cell r="V69">
            <v>31</v>
          </cell>
          <cell r="W69">
            <v>31</v>
          </cell>
          <cell r="X69">
            <v>21</v>
          </cell>
          <cell r="Y69">
            <v>0</v>
          </cell>
          <cell r="Z69">
            <v>25</v>
          </cell>
          <cell r="AA69">
            <v>24</v>
          </cell>
          <cell r="AB69">
            <v>8</v>
          </cell>
          <cell r="AC69">
            <v>21</v>
          </cell>
        </row>
        <row r="70">
          <cell r="J70">
            <v>-1</v>
          </cell>
          <cell r="K70">
            <v>-1</v>
          </cell>
          <cell r="L70">
            <v>-1</v>
          </cell>
          <cell r="M70">
            <v>-1</v>
          </cell>
          <cell r="N70">
            <v>0</v>
          </cell>
          <cell r="O70">
            <v>21</v>
          </cell>
          <cell r="P70">
            <v>18</v>
          </cell>
          <cell r="Q70">
            <v>0</v>
          </cell>
          <cell r="R70">
            <v>0</v>
          </cell>
          <cell r="S70">
            <v>1</v>
          </cell>
          <cell r="T70">
            <v>0</v>
          </cell>
          <cell r="U70">
            <v>2</v>
          </cell>
          <cell r="V70">
            <v>0</v>
          </cell>
          <cell r="W70">
            <v>1</v>
          </cell>
          <cell r="X70">
            <v>21</v>
          </cell>
          <cell r="Y70">
            <v>8</v>
          </cell>
          <cell r="Z70">
            <v>16</v>
          </cell>
          <cell r="AA70">
            <v>1</v>
          </cell>
          <cell r="AB70">
            <v>0</v>
          </cell>
          <cell r="AC70">
            <v>3</v>
          </cell>
        </row>
        <row r="71">
          <cell r="J71">
            <v>-1</v>
          </cell>
          <cell r="K71">
            <v>-1</v>
          </cell>
          <cell r="L71">
            <v>-1</v>
          </cell>
          <cell r="M71">
            <v>-1</v>
          </cell>
          <cell r="N71">
            <v>-1</v>
          </cell>
          <cell r="O71">
            <v>-1</v>
          </cell>
          <cell r="P71">
            <v>-1</v>
          </cell>
          <cell r="Q71">
            <v>-1</v>
          </cell>
          <cell r="R71">
            <v>-1</v>
          </cell>
          <cell r="S71">
            <v>-1</v>
          </cell>
          <cell r="T71">
            <v>-1</v>
          </cell>
          <cell r="U71">
            <v>-1</v>
          </cell>
          <cell r="V71">
            <v>31</v>
          </cell>
          <cell r="W71">
            <v>31</v>
          </cell>
          <cell r="X71">
            <v>31</v>
          </cell>
          <cell r="Y71">
            <v>8</v>
          </cell>
          <cell r="Z71">
            <v>31</v>
          </cell>
          <cell r="AA71">
            <v>31</v>
          </cell>
          <cell r="AB71">
            <v>31</v>
          </cell>
          <cell r="AC71">
            <v>15</v>
          </cell>
        </row>
        <row r="72">
          <cell r="J72">
            <v>-1</v>
          </cell>
          <cell r="K72">
            <v>-1</v>
          </cell>
          <cell r="L72">
            <v>-1</v>
          </cell>
          <cell r="M72">
            <v>-1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31</v>
          </cell>
          <cell r="S72">
            <v>10</v>
          </cell>
          <cell r="T72">
            <v>0</v>
          </cell>
          <cell r="U72">
            <v>2</v>
          </cell>
          <cell r="V72">
            <v>0</v>
          </cell>
          <cell r="W72">
            <v>7</v>
          </cell>
          <cell r="X72">
            <v>0</v>
          </cell>
          <cell r="Y72">
            <v>0</v>
          </cell>
          <cell r="Z72">
            <v>0</v>
          </cell>
          <cell r="AA72">
            <v>1</v>
          </cell>
          <cell r="AB72">
            <v>0</v>
          </cell>
          <cell r="AC72">
            <v>0</v>
          </cell>
        </row>
        <row r="73">
          <cell r="J73">
            <v>-1</v>
          </cell>
          <cell r="K73">
            <v>-1</v>
          </cell>
          <cell r="L73">
            <v>-1</v>
          </cell>
          <cell r="M73">
            <v>-1</v>
          </cell>
          <cell r="N73">
            <v>-1</v>
          </cell>
          <cell r="O73">
            <v>-1</v>
          </cell>
          <cell r="P73">
            <v>-1</v>
          </cell>
          <cell r="Q73">
            <v>-1</v>
          </cell>
          <cell r="R73">
            <v>-1</v>
          </cell>
          <cell r="S73">
            <v>-1</v>
          </cell>
          <cell r="T73">
            <v>-1</v>
          </cell>
          <cell r="U73">
            <v>-1</v>
          </cell>
          <cell r="V73">
            <v>31</v>
          </cell>
          <cell r="W73">
            <v>31</v>
          </cell>
          <cell r="X73">
            <v>31</v>
          </cell>
          <cell r="Y73">
            <v>9</v>
          </cell>
          <cell r="Z73">
            <v>0</v>
          </cell>
          <cell r="AA73">
            <v>1</v>
          </cell>
          <cell r="AB73">
            <v>0</v>
          </cell>
          <cell r="AC73">
            <v>0</v>
          </cell>
        </row>
        <row r="74">
          <cell r="J74">
            <v>31</v>
          </cell>
          <cell r="K74">
            <v>31</v>
          </cell>
          <cell r="L74">
            <v>5</v>
          </cell>
          <cell r="M74">
            <v>0</v>
          </cell>
          <cell r="N74">
            <v>25</v>
          </cell>
          <cell r="O74">
            <v>6</v>
          </cell>
          <cell r="P74">
            <v>4</v>
          </cell>
          <cell r="Q74">
            <v>0</v>
          </cell>
          <cell r="R74">
            <v>31</v>
          </cell>
          <cell r="S74">
            <v>31</v>
          </cell>
          <cell r="T74">
            <v>12</v>
          </cell>
          <cell r="U74">
            <v>2</v>
          </cell>
          <cell r="V74">
            <v>0</v>
          </cell>
          <cell r="W74">
            <v>12</v>
          </cell>
          <cell r="X74">
            <v>2</v>
          </cell>
          <cell r="Y74">
            <v>1</v>
          </cell>
          <cell r="Z74">
            <v>7</v>
          </cell>
          <cell r="AA74">
            <v>1</v>
          </cell>
          <cell r="AB74">
            <v>0</v>
          </cell>
          <cell r="AC74">
            <v>0</v>
          </cell>
        </row>
        <row r="75">
          <cell r="J75">
            <v>-1</v>
          </cell>
          <cell r="K75">
            <v>-1</v>
          </cell>
          <cell r="L75">
            <v>-1</v>
          </cell>
          <cell r="M75">
            <v>-1</v>
          </cell>
          <cell r="N75">
            <v>-1</v>
          </cell>
          <cell r="O75">
            <v>-1</v>
          </cell>
          <cell r="P75">
            <v>-1</v>
          </cell>
          <cell r="Q75">
            <v>-1</v>
          </cell>
          <cell r="R75">
            <v>-1</v>
          </cell>
          <cell r="S75">
            <v>-1</v>
          </cell>
          <cell r="T75">
            <v>-1</v>
          </cell>
          <cell r="U75">
            <v>-1</v>
          </cell>
          <cell r="V75">
            <v>31</v>
          </cell>
          <cell r="W75">
            <v>30</v>
          </cell>
          <cell r="X75">
            <v>0</v>
          </cell>
          <cell r="Y75">
            <v>0</v>
          </cell>
          <cell r="Z75">
            <v>23</v>
          </cell>
          <cell r="AA75">
            <v>1</v>
          </cell>
          <cell r="AB75">
            <v>0</v>
          </cell>
          <cell r="AC75">
            <v>0</v>
          </cell>
        </row>
        <row r="77">
          <cell r="J77">
            <v>-1</v>
          </cell>
          <cell r="K77">
            <v>-1</v>
          </cell>
          <cell r="L77">
            <v>-1</v>
          </cell>
          <cell r="M77">
            <v>-1</v>
          </cell>
          <cell r="N77">
            <v>-1</v>
          </cell>
          <cell r="O77">
            <v>-1</v>
          </cell>
          <cell r="P77">
            <v>-1</v>
          </cell>
          <cell r="Q77">
            <v>-1</v>
          </cell>
          <cell r="R77">
            <v>-1</v>
          </cell>
          <cell r="S77">
            <v>-1</v>
          </cell>
          <cell r="T77">
            <v>-1</v>
          </cell>
          <cell r="U77">
            <v>-1</v>
          </cell>
          <cell r="V77">
            <v>31</v>
          </cell>
          <cell r="W77">
            <v>31</v>
          </cell>
          <cell r="X77">
            <v>21</v>
          </cell>
          <cell r="Y77">
            <v>0</v>
          </cell>
          <cell r="Z77">
            <v>8</v>
          </cell>
          <cell r="AA77">
            <v>1</v>
          </cell>
          <cell r="AB77">
            <v>0</v>
          </cell>
          <cell r="AC77">
            <v>0</v>
          </cell>
        </row>
        <row r="78">
          <cell r="J78">
            <v>-1</v>
          </cell>
          <cell r="K78">
            <v>-1</v>
          </cell>
          <cell r="L78">
            <v>-1</v>
          </cell>
          <cell r="M78">
            <v>-1</v>
          </cell>
          <cell r="N78">
            <v>31</v>
          </cell>
          <cell r="O78">
            <v>22</v>
          </cell>
          <cell r="P78">
            <v>0</v>
          </cell>
          <cell r="Q78">
            <v>0</v>
          </cell>
          <cell r="R78">
            <v>31</v>
          </cell>
          <cell r="S78">
            <v>30</v>
          </cell>
          <cell r="T78">
            <v>31</v>
          </cell>
          <cell r="U78">
            <v>31</v>
          </cell>
          <cell r="V78">
            <v>31</v>
          </cell>
          <cell r="W78">
            <v>31</v>
          </cell>
          <cell r="X78">
            <v>31</v>
          </cell>
          <cell r="Y78">
            <v>15</v>
          </cell>
          <cell r="Z78">
            <v>0</v>
          </cell>
          <cell r="AA78">
            <v>1</v>
          </cell>
          <cell r="AB78">
            <v>0</v>
          </cell>
          <cell r="AC78">
            <v>14</v>
          </cell>
        </row>
        <row r="79">
          <cell r="J79">
            <v>-1</v>
          </cell>
          <cell r="K79">
            <v>-1</v>
          </cell>
          <cell r="L79">
            <v>-1</v>
          </cell>
          <cell r="M79">
            <v>-1</v>
          </cell>
          <cell r="N79">
            <v>-1</v>
          </cell>
          <cell r="O79">
            <v>-1</v>
          </cell>
          <cell r="P79">
            <v>-1</v>
          </cell>
          <cell r="Q79">
            <v>-1</v>
          </cell>
          <cell r="R79">
            <v>-1</v>
          </cell>
          <cell r="S79">
            <v>-1</v>
          </cell>
          <cell r="T79">
            <v>-1</v>
          </cell>
          <cell r="U79">
            <v>-1</v>
          </cell>
          <cell r="V79">
            <v>31</v>
          </cell>
          <cell r="W79">
            <v>31</v>
          </cell>
          <cell r="X79">
            <v>31</v>
          </cell>
          <cell r="Y79">
            <v>8</v>
          </cell>
          <cell r="Z79">
            <v>31</v>
          </cell>
          <cell r="AA79">
            <v>31</v>
          </cell>
          <cell r="AB79">
            <v>31</v>
          </cell>
          <cell r="AC79">
            <v>26</v>
          </cell>
        </row>
        <row r="80">
          <cell r="J80">
            <v>-1</v>
          </cell>
          <cell r="K80">
            <v>-1</v>
          </cell>
          <cell r="L80">
            <v>-1</v>
          </cell>
          <cell r="M80">
            <v>-1</v>
          </cell>
          <cell r="N80">
            <v>0</v>
          </cell>
          <cell r="O80">
            <v>1</v>
          </cell>
          <cell r="P80">
            <v>0</v>
          </cell>
          <cell r="Q80">
            <v>7</v>
          </cell>
          <cell r="R80">
            <v>0</v>
          </cell>
          <cell r="S80">
            <v>1</v>
          </cell>
          <cell r="T80">
            <v>0</v>
          </cell>
          <cell r="U80">
            <v>2</v>
          </cell>
          <cell r="V80">
            <v>4</v>
          </cell>
          <cell r="W80">
            <v>3</v>
          </cell>
          <cell r="X80">
            <v>0</v>
          </cell>
          <cell r="Y80">
            <v>0</v>
          </cell>
          <cell r="Z80">
            <v>0</v>
          </cell>
          <cell r="AA80">
            <v>1</v>
          </cell>
          <cell r="AB80">
            <v>0</v>
          </cell>
          <cell r="AC80">
            <v>2</v>
          </cell>
        </row>
        <row r="81">
          <cell r="J81">
            <v>-1</v>
          </cell>
          <cell r="K81">
            <v>-1</v>
          </cell>
          <cell r="L81">
            <v>-1</v>
          </cell>
          <cell r="M81">
            <v>-1</v>
          </cell>
          <cell r="N81">
            <v>-1</v>
          </cell>
          <cell r="O81">
            <v>-1</v>
          </cell>
          <cell r="P81">
            <v>-1</v>
          </cell>
          <cell r="Q81">
            <v>-1</v>
          </cell>
          <cell r="R81">
            <v>-1</v>
          </cell>
          <cell r="S81">
            <v>-1</v>
          </cell>
          <cell r="T81">
            <v>-1</v>
          </cell>
          <cell r="U81">
            <v>-1</v>
          </cell>
          <cell r="V81">
            <v>31</v>
          </cell>
          <cell r="W81">
            <v>21</v>
          </cell>
          <cell r="X81">
            <v>4</v>
          </cell>
          <cell r="Y81">
            <v>31</v>
          </cell>
          <cell r="Z81">
            <v>1</v>
          </cell>
          <cell r="AA81">
            <v>1</v>
          </cell>
          <cell r="AB81">
            <v>0</v>
          </cell>
          <cell r="AC81">
            <v>0</v>
          </cell>
        </row>
        <row r="82">
          <cell r="J82">
            <v>-1</v>
          </cell>
          <cell r="K82">
            <v>-1</v>
          </cell>
          <cell r="L82">
            <v>-1</v>
          </cell>
          <cell r="M82">
            <v>-1</v>
          </cell>
          <cell r="N82">
            <v>0</v>
          </cell>
          <cell r="O82">
            <v>16</v>
          </cell>
          <cell r="P82">
            <v>31</v>
          </cell>
          <cell r="Q82">
            <v>31</v>
          </cell>
          <cell r="R82">
            <v>-1</v>
          </cell>
          <cell r="S82">
            <v>-1</v>
          </cell>
          <cell r="T82">
            <v>-1</v>
          </cell>
          <cell r="U82">
            <v>-1</v>
          </cell>
          <cell r="V82">
            <v>31</v>
          </cell>
          <cell r="W82">
            <v>12</v>
          </cell>
          <cell r="X82">
            <v>0</v>
          </cell>
          <cell r="Y82">
            <v>0</v>
          </cell>
          <cell r="Z82">
            <v>0</v>
          </cell>
          <cell r="AA82">
            <v>2</v>
          </cell>
          <cell r="AB82">
            <v>0</v>
          </cell>
          <cell r="AC82">
            <v>0</v>
          </cell>
        </row>
        <row r="84">
          <cell r="J84">
            <v>-1</v>
          </cell>
          <cell r="K84">
            <v>-1</v>
          </cell>
          <cell r="L84">
            <v>-1</v>
          </cell>
          <cell r="M84">
            <v>-1</v>
          </cell>
          <cell r="N84">
            <v>0</v>
          </cell>
          <cell r="O84">
            <v>1</v>
          </cell>
          <cell r="P84">
            <v>0</v>
          </cell>
          <cell r="Q84">
            <v>6</v>
          </cell>
          <cell r="R84">
            <v>0</v>
          </cell>
          <cell r="S84">
            <v>1</v>
          </cell>
          <cell r="T84">
            <v>0</v>
          </cell>
          <cell r="U84">
            <v>2</v>
          </cell>
          <cell r="V84">
            <v>4</v>
          </cell>
          <cell r="W84">
            <v>3</v>
          </cell>
          <cell r="X84">
            <v>0</v>
          </cell>
          <cell r="Y84">
            <v>0</v>
          </cell>
          <cell r="Z84">
            <v>0</v>
          </cell>
          <cell r="AA84">
            <v>1</v>
          </cell>
          <cell r="AB84">
            <v>0</v>
          </cell>
          <cell r="AC84">
            <v>2</v>
          </cell>
        </row>
        <row r="85">
          <cell r="J85">
            <v>-1</v>
          </cell>
          <cell r="K85">
            <v>-1</v>
          </cell>
          <cell r="L85">
            <v>-1</v>
          </cell>
          <cell r="M85">
            <v>-1</v>
          </cell>
          <cell r="N85">
            <v>-1</v>
          </cell>
          <cell r="O85">
            <v>-1</v>
          </cell>
          <cell r="P85">
            <v>-1</v>
          </cell>
          <cell r="Q85">
            <v>-1</v>
          </cell>
          <cell r="R85">
            <v>-1</v>
          </cell>
          <cell r="S85">
            <v>-1</v>
          </cell>
          <cell r="T85">
            <v>-1</v>
          </cell>
          <cell r="U85">
            <v>-1</v>
          </cell>
          <cell r="V85">
            <v>31</v>
          </cell>
          <cell r="W85">
            <v>31</v>
          </cell>
          <cell r="X85">
            <v>31</v>
          </cell>
          <cell r="Y85">
            <v>4</v>
          </cell>
          <cell r="Z85">
            <v>30</v>
          </cell>
          <cell r="AA85">
            <v>1</v>
          </cell>
          <cell r="AB85">
            <v>0</v>
          </cell>
          <cell r="AC85">
            <v>0</v>
          </cell>
        </row>
        <row r="86">
          <cell r="J86">
            <v>-1</v>
          </cell>
          <cell r="K86">
            <v>-1</v>
          </cell>
          <cell r="L86">
            <v>-1</v>
          </cell>
          <cell r="M86">
            <v>-1</v>
          </cell>
          <cell r="N86">
            <v>-1</v>
          </cell>
          <cell r="O86">
            <v>-1</v>
          </cell>
          <cell r="P86">
            <v>-1</v>
          </cell>
          <cell r="Q86">
            <v>-1</v>
          </cell>
          <cell r="R86">
            <v>-1</v>
          </cell>
          <cell r="S86">
            <v>-1</v>
          </cell>
          <cell r="T86">
            <v>-1</v>
          </cell>
          <cell r="U86">
            <v>-1</v>
          </cell>
          <cell r="V86">
            <v>31</v>
          </cell>
          <cell r="W86">
            <v>31</v>
          </cell>
          <cell r="X86">
            <v>31</v>
          </cell>
          <cell r="Y86">
            <v>9</v>
          </cell>
          <cell r="Z86">
            <v>31</v>
          </cell>
          <cell r="AA86">
            <v>24</v>
          </cell>
          <cell r="AB86">
            <v>31</v>
          </cell>
          <cell r="AC86">
            <v>29</v>
          </cell>
        </row>
        <row r="87">
          <cell r="J87">
            <v>-1</v>
          </cell>
          <cell r="K87">
            <v>-1</v>
          </cell>
          <cell r="L87">
            <v>-1</v>
          </cell>
          <cell r="M87">
            <v>-1</v>
          </cell>
          <cell r="N87">
            <v>0</v>
          </cell>
          <cell r="O87">
            <v>1</v>
          </cell>
          <cell r="P87">
            <v>0</v>
          </cell>
          <cell r="Q87">
            <v>0</v>
          </cell>
          <cell r="R87">
            <v>0</v>
          </cell>
          <cell r="S87">
            <v>1</v>
          </cell>
          <cell r="T87">
            <v>0</v>
          </cell>
          <cell r="U87">
            <v>2</v>
          </cell>
          <cell r="V87">
            <v>0</v>
          </cell>
          <cell r="W87">
            <v>1</v>
          </cell>
          <cell r="X87">
            <v>7</v>
          </cell>
          <cell r="Y87">
            <v>0</v>
          </cell>
          <cell r="Z87">
            <v>0</v>
          </cell>
          <cell r="AA87">
            <v>1</v>
          </cell>
          <cell r="AB87">
            <v>0</v>
          </cell>
          <cell r="AC87">
            <v>0</v>
          </cell>
        </row>
        <row r="88">
          <cell r="J88">
            <v>-1</v>
          </cell>
          <cell r="K88">
            <v>-1</v>
          </cell>
          <cell r="L88">
            <v>-1</v>
          </cell>
          <cell r="M88">
            <v>-1</v>
          </cell>
          <cell r="N88">
            <v>22</v>
          </cell>
          <cell r="O88">
            <v>1</v>
          </cell>
          <cell r="P88">
            <v>0</v>
          </cell>
          <cell r="Q88">
            <v>0</v>
          </cell>
          <cell r="R88">
            <v>0</v>
          </cell>
          <cell r="S88">
            <v>1</v>
          </cell>
          <cell r="T88">
            <v>16</v>
          </cell>
          <cell r="U88">
            <v>31</v>
          </cell>
          <cell r="V88">
            <v>31</v>
          </cell>
          <cell r="W88">
            <v>31</v>
          </cell>
          <cell r="X88">
            <v>31</v>
          </cell>
          <cell r="Y88">
            <v>2</v>
          </cell>
          <cell r="Z88">
            <v>25</v>
          </cell>
          <cell r="AA88">
            <v>1</v>
          </cell>
          <cell r="AB88">
            <v>0</v>
          </cell>
          <cell r="AC88">
            <v>0</v>
          </cell>
        </row>
        <row r="89">
          <cell r="J89">
            <v>-1</v>
          </cell>
          <cell r="K89">
            <v>-1</v>
          </cell>
          <cell r="L89">
            <v>-1</v>
          </cell>
          <cell r="M89">
            <v>-1</v>
          </cell>
          <cell r="N89">
            <v>31</v>
          </cell>
          <cell r="O89">
            <v>22</v>
          </cell>
          <cell r="P89">
            <v>0</v>
          </cell>
          <cell r="Q89">
            <v>0</v>
          </cell>
          <cell r="R89">
            <v>-1</v>
          </cell>
          <cell r="S89">
            <v>-1</v>
          </cell>
          <cell r="T89">
            <v>-1</v>
          </cell>
          <cell r="U89">
            <v>-1</v>
          </cell>
          <cell r="V89">
            <v>-1</v>
          </cell>
          <cell r="W89">
            <v>-1</v>
          </cell>
          <cell r="X89">
            <v>-1</v>
          </cell>
          <cell r="Y89">
            <v>-1</v>
          </cell>
          <cell r="Z89">
            <v>16</v>
          </cell>
          <cell r="AA89">
            <v>1</v>
          </cell>
          <cell r="AB89">
            <v>0</v>
          </cell>
          <cell r="AC89">
            <v>0</v>
          </cell>
        </row>
        <row r="90">
          <cell r="J90">
            <v>-1</v>
          </cell>
          <cell r="K90">
            <v>-1</v>
          </cell>
          <cell r="L90">
            <v>-1</v>
          </cell>
          <cell r="M90">
            <v>-1</v>
          </cell>
          <cell r="N90">
            <v>31</v>
          </cell>
          <cell r="O90">
            <v>13</v>
          </cell>
          <cell r="P90">
            <v>0</v>
          </cell>
          <cell r="Q90">
            <v>0</v>
          </cell>
          <cell r="R90">
            <v>31</v>
          </cell>
          <cell r="S90">
            <v>10</v>
          </cell>
          <cell r="T90">
            <v>0</v>
          </cell>
          <cell r="U90">
            <v>2</v>
          </cell>
          <cell r="V90">
            <v>0</v>
          </cell>
          <cell r="W90">
            <v>7</v>
          </cell>
          <cell r="X90">
            <v>0</v>
          </cell>
          <cell r="Y90">
            <v>0</v>
          </cell>
          <cell r="Z90">
            <v>0</v>
          </cell>
          <cell r="AA90">
            <v>1</v>
          </cell>
          <cell r="AB90">
            <v>0</v>
          </cell>
          <cell r="AC90">
            <v>0</v>
          </cell>
        </row>
        <row r="91">
          <cell r="J91">
            <v>-1</v>
          </cell>
          <cell r="K91">
            <v>-1</v>
          </cell>
          <cell r="L91">
            <v>-1</v>
          </cell>
          <cell r="M91">
            <v>-1</v>
          </cell>
          <cell r="N91">
            <v>-1</v>
          </cell>
          <cell r="O91">
            <v>-1</v>
          </cell>
          <cell r="P91">
            <v>-1</v>
          </cell>
          <cell r="Q91">
            <v>-1</v>
          </cell>
          <cell r="R91">
            <v>-1</v>
          </cell>
          <cell r="S91">
            <v>-1</v>
          </cell>
          <cell r="T91">
            <v>-1</v>
          </cell>
          <cell r="U91">
            <v>-1</v>
          </cell>
          <cell r="V91">
            <v>31</v>
          </cell>
          <cell r="W91">
            <v>31</v>
          </cell>
          <cell r="X91">
            <v>31</v>
          </cell>
          <cell r="Y91">
            <v>1</v>
          </cell>
          <cell r="Z91">
            <v>29</v>
          </cell>
          <cell r="AA91">
            <v>1</v>
          </cell>
          <cell r="AB91">
            <v>0</v>
          </cell>
          <cell r="AC91">
            <v>0</v>
          </cell>
        </row>
        <row r="92">
          <cell r="J92">
            <v>-1</v>
          </cell>
          <cell r="K92">
            <v>-1</v>
          </cell>
          <cell r="L92">
            <v>-1</v>
          </cell>
          <cell r="M92">
            <v>-1</v>
          </cell>
          <cell r="N92">
            <v>-1</v>
          </cell>
          <cell r="O92">
            <v>-1</v>
          </cell>
          <cell r="P92">
            <v>-1</v>
          </cell>
          <cell r="Q92">
            <v>-1</v>
          </cell>
          <cell r="R92">
            <v>-1</v>
          </cell>
          <cell r="S92">
            <v>-1</v>
          </cell>
          <cell r="T92">
            <v>-1</v>
          </cell>
          <cell r="U92">
            <v>-1</v>
          </cell>
          <cell r="V92">
            <v>-1</v>
          </cell>
          <cell r="W92">
            <v>-1</v>
          </cell>
          <cell r="X92">
            <v>-1</v>
          </cell>
          <cell r="Y92">
            <v>-1</v>
          </cell>
          <cell r="Z92">
            <v>29</v>
          </cell>
          <cell r="AA92">
            <v>1</v>
          </cell>
          <cell r="AB92">
            <v>0</v>
          </cell>
          <cell r="AC92">
            <v>1</v>
          </cell>
        </row>
        <row r="93">
          <cell r="J93">
            <v>-1</v>
          </cell>
          <cell r="K93">
            <v>-1</v>
          </cell>
          <cell r="L93">
            <v>-1</v>
          </cell>
          <cell r="M93">
            <v>-1</v>
          </cell>
          <cell r="N93">
            <v>31</v>
          </cell>
          <cell r="O93">
            <v>23</v>
          </cell>
          <cell r="P93">
            <v>0</v>
          </cell>
          <cell r="Q93">
            <v>0</v>
          </cell>
          <cell r="R93">
            <v>31</v>
          </cell>
          <cell r="S93">
            <v>31</v>
          </cell>
          <cell r="T93">
            <v>9</v>
          </cell>
          <cell r="U93">
            <v>22</v>
          </cell>
          <cell r="V93">
            <v>31</v>
          </cell>
          <cell r="W93">
            <v>31</v>
          </cell>
          <cell r="X93">
            <v>21</v>
          </cell>
          <cell r="Y93">
            <v>0</v>
          </cell>
          <cell r="Z93">
            <v>0</v>
          </cell>
          <cell r="AA93">
            <v>6</v>
          </cell>
          <cell r="AB93">
            <v>11</v>
          </cell>
          <cell r="AC93">
            <v>0</v>
          </cell>
        </row>
        <row r="94">
          <cell r="J94">
            <v>-1</v>
          </cell>
          <cell r="K94">
            <v>-1</v>
          </cell>
          <cell r="L94">
            <v>-1</v>
          </cell>
          <cell r="M94">
            <v>-1</v>
          </cell>
          <cell r="N94">
            <v>-1</v>
          </cell>
          <cell r="O94">
            <v>-1</v>
          </cell>
          <cell r="P94">
            <v>-1</v>
          </cell>
          <cell r="Q94">
            <v>-1</v>
          </cell>
          <cell r="R94">
            <v>-1</v>
          </cell>
          <cell r="S94">
            <v>-1</v>
          </cell>
          <cell r="T94">
            <v>-1</v>
          </cell>
          <cell r="U94">
            <v>-1</v>
          </cell>
          <cell r="V94">
            <v>-1</v>
          </cell>
          <cell r="W94">
            <v>-1</v>
          </cell>
          <cell r="X94">
            <v>-1</v>
          </cell>
          <cell r="Y94">
            <v>-1</v>
          </cell>
          <cell r="Z94">
            <v>1</v>
          </cell>
          <cell r="AA94">
            <v>1</v>
          </cell>
          <cell r="AB94">
            <v>0</v>
          </cell>
          <cell r="AC94">
            <v>0</v>
          </cell>
        </row>
        <row r="96">
          <cell r="J96">
            <v>31</v>
          </cell>
          <cell r="K96">
            <v>31</v>
          </cell>
          <cell r="L96">
            <v>31</v>
          </cell>
          <cell r="M96">
            <v>31</v>
          </cell>
          <cell r="N96">
            <v>29</v>
          </cell>
          <cell r="O96">
            <v>31</v>
          </cell>
          <cell r="P96">
            <v>8</v>
          </cell>
          <cell r="Q96">
            <v>3</v>
          </cell>
          <cell r="R96">
            <v>31</v>
          </cell>
          <cell r="S96">
            <v>15</v>
          </cell>
          <cell r="T96">
            <v>13</v>
          </cell>
          <cell r="U96">
            <v>25</v>
          </cell>
          <cell r="V96">
            <v>31</v>
          </cell>
          <cell r="W96">
            <v>31</v>
          </cell>
          <cell r="X96">
            <v>31</v>
          </cell>
          <cell r="Y96">
            <v>4</v>
          </cell>
          <cell r="Z96">
            <v>31</v>
          </cell>
          <cell r="AA96">
            <v>31</v>
          </cell>
          <cell r="AB96">
            <v>31</v>
          </cell>
          <cell r="AC96">
            <v>4</v>
          </cell>
        </row>
        <row r="97">
          <cell r="J97">
            <v>-1</v>
          </cell>
          <cell r="K97">
            <v>-1</v>
          </cell>
          <cell r="L97">
            <v>-1</v>
          </cell>
          <cell r="M97">
            <v>-1</v>
          </cell>
          <cell r="N97">
            <v>31</v>
          </cell>
          <cell r="O97">
            <v>23</v>
          </cell>
          <cell r="P97">
            <v>0</v>
          </cell>
          <cell r="Q97">
            <v>6</v>
          </cell>
          <cell r="R97">
            <v>0</v>
          </cell>
          <cell r="S97">
            <v>1</v>
          </cell>
          <cell r="T97">
            <v>0</v>
          </cell>
          <cell r="U97">
            <v>2</v>
          </cell>
          <cell r="V97">
            <v>0</v>
          </cell>
          <cell r="W97">
            <v>1</v>
          </cell>
          <cell r="X97">
            <v>17</v>
          </cell>
          <cell r="Y97">
            <v>10</v>
          </cell>
          <cell r="Z97">
            <v>0</v>
          </cell>
          <cell r="AA97">
            <v>7</v>
          </cell>
          <cell r="AB97">
            <v>10</v>
          </cell>
          <cell r="AC97">
            <v>0</v>
          </cell>
        </row>
        <row r="98">
          <cell r="J98">
            <v>-1</v>
          </cell>
          <cell r="K98">
            <v>-1</v>
          </cell>
          <cell r="L98">
            <v>-1</v>
          </cell>
          <cell r="M98">
            <v>-1</v>
          </cell>
          <cell r="N98">
            <v>31</v>
          </cell>
          <cell r="O98">
            <v>31</v>
          </cell>
          <cell r="P98">
            <v>8</v>
          </cell>
          <cell r="Q98">
            <v>0</v>
          </cell>
          <cell r="R98">
            <v>0</v>
          </cell>
          <cell r="S98">
            <v>25</v>
          </cell>
          <cell r="T98">
            <v>11</v>
          </cell>
          <cell r="U98">
            <v>2</v>
          </cell>
          <cell r="V98">
            <v>31</v>
          </cell>
          <cell r="W98">
            <v>31</v>
          </cell>
          <cell r="X98">
            <v>21</v>
          </cell>
          <cell r="Y98">
            <v>0</v>
          </cell>
          <cell r="Z98">
            <v>0</v>
          </cell>
          <cell r="AA98">
            <v>1</v>
          </cell>
          <cell r="AB98">
            <v>0</v>
          </cell>
          <cell r="AC98">
            <v>0</v>
          </cell>
        </row>
        <row r="99">
          <cell r="J99">
            <v>-1</v>
          </cell>
          <cell r="K99">
            <v>-1</v>
          </cell>
          <cell r="L99">
            <v>-1</v>
          </cell>
          <cell r="M99">
            <v>-1</v>
          </cell>
          <cell r="N99">
            <v>-1</v>
          </cell>
          <cell r="O99">
            <v>-1</v>
          </cell>
          <cell r="P99">
            <v>-1</v>
          </cell>
          <cell r="Q99">
            <v>-1</v>
          </cell>
          <cell r="R99">
            <v>-1</v>
          </cell>
          <cell r="S99">
            <v>-1</v>
          </cell>
          <cell r="T99">
            <v>-1</v>
          </cell>
          <cell r="U99">
            <v>-1</v>
          </cell>
          <cell r="V99">
            <v>31</v>
          </cell>
          <cell r="W99">
            <v>31</v>
          </cell>
          <cell r="X99">
            <v>20</v>
          </cell>
          <cell r="Y99">
            <v>0</v>
          </cell>
          <cell r="Z99">
            <v>20</v>
          </cell>
          <cell r="AA99">
            <v>13</v>
          </cell>
          <cell r="AB99">
            <v>12</v>
          </cell>
          <cell r="AC99">
            <v>22</v>
          </cell>
        </row>
        <row r="100">
          <cell r="J100">
            <v>-1</v>
          </cell>
          <cell r="K100">
            <v>-1</v>
          </cell>
          <cell r="L100">
            <v>-1</v>
          </cell>
          <cell r="M100">
            <v>-1</v>
          </cell>
          <cell r="N100">
            <v>31</v>
          </cell>
          <cell r="O100">
            <v>23</v>
          </cell>
          <cell r="P100">
            <v>0</v>
          </cell>
          <cell r="Q100">
            <v>0</v>
          </cell>
          <cell r="R100">
            <v>0</v>
          </cell>
          <cell r="S100">
            <v>1</v>
          </cell>
          <cell r="T100">
            <v>0</v>
          </cell>
          <cell r="U100">
            <v>2</v>
          </cell>
          <cell r="V100">
            <v>31</v>
          </cell>
          <cell r="W100">
            <v>30</v>
          </cell>
          <cell r="X100">
            <v>1</v>
          </cell>
          <cell r="Y100">
            <v>0</v>
          </cell>
          <cell r="Z100">
            <v>16</v>
          </cell>
          <cell r="AA100">
            <v>1</v>
          </cell>
          <cell r="AB100">
            <v>0</v>
          </cell>
          <cell r="AC100">
            <v>0</v>
          </cell>
        </row>
        <row r="101">
          <cell r="J101">
            <v>-1</v>
          </cell>
          <cell r="K101">
            <v>-1</v>
          </cell>
          <cell r="L101">
            <v>-1</v>
          </cell>
          <cell r="M101">
            <v>-1</v>
          </cell>
          <cell r="N101">
            <v>-1</v>
          </cell>
          <cell r="O101">
            <v>-1</v>
          </cell>
          <cell r="P101">
            <v>-1</v>
          </cell>
          <cell r="Q101">
            <v>-1</v>
          </cell>
          <cell r="R101">
            <v>-1</v>
          </cell>
          <cell r="S101">
            <v>-1</v>
          </cell>
          <cell r="T101">
            <v>-1</v>
          </cell>
          <cell r="U101">
            <v>-1</v>
          </cell>
          <cell r="V101">
            <v>31</v>
          </cell>
          <cell r="W101">
            <v>31</v>
          </cell>
          <cell r="X101">
            <v>31</v>
          </cell>
          <cell r="Y101">
            <v>12</v>
          </cell>
          <cell r="Z101">
            <v>31</v>
          </cell>
          <cell r="AA101">
            <v>24</v>
          </cell>
          <cell r="AB101">
            <v>24</v>
          </cell>
          <cell r="AC101">
            <v>25</v>
          </cell>
        </row>
        <row r="102">
          <cell r="J102">
            <v>-1</v>
          </cell>
          <cell r="K102">
            <v>-1</v>
          </cell>
          <cell r="L102">
            <v>-1</v>
          </cell>
          <cell r="M102">
            <v>-1</v>
          </cell>
          <cell r="N102">
            <v>31</v>
          </cell>
          <cell r="O102">
            <v>31</v>
          </cell>
          <cell r="P102">
            <v>19</v>
          </cell>
          <cell r="Q102">
            <v>0</v>
          </cell>
          <cell r="R102">
            <v>31</v>
          </cell>
          <cell r="S102">
            <v>28</v>
          </cell>
          <cell r="T102">
            <v>0</v>
          </cell>
          <cell r="U102">
            <v>2</v>
          </cell>
          <cell r="V102">
            <v>31</v>
          </cell>
          <cell r="W102">
            <v>31</v>
          </cell>
          <cell r="X102">
            <v>31</v>
          </cell>
          <cell r="Y102">
            <v>3</v>
          </cell>
          <cell r="Z102">
            <v>0</v>
          </cell>
          <cell r="AA102">
            <v>1</v>
          </cell>
          <cell r="AB102">
            <v>0</v>
          </cell>
          <cell r="AC102">
            <v>0</v>
          </cell>
        </row>
        <row r="103">
          <cell r="J103">
            <v>-1</v>
          </cell>
          <cell r="K103">
            <v>-1</v>
          </cell>
          <cell r="L103">
            <v>-1</v>
          </cell>
          <cell r="M103">
            <v>-1</v>
          </cell>
          <cell r="N103">
            <v>-1</v>
          </cell>
          <cell r="O103">
            <v>-1</v>
          </cell>
          <cell r="P103">
            <v>-1</v>
          </cell>
          <cell r="Q103">
            <v>-1</v>
          </cell>
          <cell r="R103">
            <v>-1</v>
          </cell>
          <cell r="S103">
            <v>-1</v>
          </cell>
          <cell r="T103">
            <v>-1</v>
          </cell>
          <cell r="U103">
            <v>-1</v>
          </cell>
          <cell r="V103">
            <v>31</v>
          </cell>
          <cell r="W103">
            <v>31</v>
          </cell>
          <cell r="X103">
            <v>21</v>
          </cell>
          <cell r="Y103">
            <v>0</v>
          </cell>
          <cell r="Z103">
            <v>25</v>
          </cell>
          <cell r="AA103">
            <v>24</v>
          </cell>
          <cell r="AB103">
            <v>8</v>
          </cell>
          <cell r="AC103">
            <v>23</v>
          </cell>
        </row>
        <row r="104">
          <cell r="J104">
            <v>-1</v>
          </cell>
          <cell r="K104">
            <v>-1</v>
          </cell>
          <cell r="L104">
            <v>-1</v>
          </cell>
          <cell r="M104">
            <v>-1</v>
          </cell>
          <cell r="N104">
            <v>-1</v>
          </cell>
          <cell r="O104">
            <v>-1</v>
          </cell>
          <cell r="P104">
            <v>-1</v>
          </cell>
          <cell r="Q104">
            <v>-1</v>
          </cell>
          <cell r="R104">
            <v>-1</v>
          </cell>
          <cell r="S104">
            <v>-1</v>
          </cell>
          <cell r="T104">
            <v>-1</v>
          </cell>
          <cell r="U104">
            <v>-1</v>
          </cell>
          <cell r="V104">
            <v>-1</v>
          </cell>
          <cell r="W104">
            <v>-1</v>
          </cell>
          <cell r="X104">
            <v>-1</v>
          </cell>
          <cell r="Y104">
            <v>-1</v>
          </cell>
          <cell r="Z104">
            <v>31</v>
          </cell>
          <cell r="AA104">
            <v>31</v>
          </cell>
          <cell r="AB104">
            <v>12</v>
          </cell>
          <cell r="AC104">
            <v>0</v>
          </cell>
        </row>
        <row r="105">
          <cell r="J105">
            <v>-1</v>
          </cell>
          <cell r="K105">
            <v>-1</v>
          </cell>
          <cell r="L105">
            <v>-1</v>
          </cell>
          <cell r="M105">
            <v>-1</v>
          </cell>
          <cell r="N105">
            <v>31</v>
          </cell>
          <cell r="O105">
            <v>23</v>
          </cell>
          <cell r="P105">
            <v>0</v>
          </cell>
          <cell r="Q105">
            <v>0</v>
          </cell>
          <cell r="R105">
            <v>0</v>
          </cell>
          <cell r="S105">
            <v>5</v>
          </cell>
          <cell r="T105">
            <v>8</v>
          </cell>
          <cell r="U105">
            <v>2</v>
          </cell>
          <cell r="V105">
            <v>31</v>
          </cell>
          <cell r="W105">
            <v>31</v>
          </cell>
          <cell r="X105">
            <v>9</v>
          </cell>
          <cell r="Y105">
            <v>8</v>
          </cell>
          <cell r="Z105">
            <v>24</v>
          </cell>
          <cell r="AA105">
            <v>1</v>
          </cell>
          <cell r="AB105">
            <v>0</v>
          </cell>
          <cell r="AC105">
            <v>0</v>
          </cell>
        </row>
        <row r="107">
          <cell r="J107">
            <v>-1</v>
          </cell>
          <cell r="K107">
            <v>-1</v>
          </cell>
          <cell r="L107">
            <v>-1</v>
          </cell>
          <cell r="M107">
            <v>-1</v>
          </cell>
          <cell r="N107">
            <v>-1</v>
          </cell>
          <cell r="O107">
            <v>-1</v>
          </cell>
          <cell r="P107">
            <v>-1</v>
          </cell>
          <cell r="Q107">
            <v>-1</v>
          </cell>
          <cell r="R107">
            <v>-1</v>
          </cell>
          <cell r="S107">
            <v>-1</v>
          </cell>
          <cell r="T107">
            <v>-1</v>
          </cell>
          <cell r="U107">
            <v>-1</v>
          </cell>
          <cell r="V107">
            <v>31</v>
          </cell>
          <cell r="W107">
            <v>31</v>
          </cell>
          <cell r="X107">
            <v>15</v>
          </cell>
          <cell r="Y107">
            <v>0</v>
          </cell>
          <cell r="Z107">
            <v>23</v>
          </cell>
          <cell r="AA107">
            <v>1</v>
          </cell>
          <cell r="AB107">
            <v>3</v>
          </cell>
          <cell r="AC107">
            <v>0</v>
          </cell>
        </row>
        <row r="111">
          <cell r="J111">
            <v>-1</v>
          </cell>
          <cell r="K111">
            <v>-1</v>
          </cell>
          <cell r="L111">
            <v>-1</v>
          </cell>
          <cell r="M111">
            <v>-1</v>
          </cell>
          <cell r="N111">
            <v>0</v>
          </cell>
          <cell r="O111">
            <v>21</v>
          </cell>
          <cell r="P111">
            <v>18</v>
          </cell>
          <cell r="Q111">
            <v>0</v>
          </cell>
          <cell r="R111">
            <v>0</v>
          </cell>
          <cell r="S111">
            <v>9</v>
          </cell>
          <cell r="T111">
            <v>10</v>
          </cell>
          <cell r="U111">
            <v>2</v>
          </cell>
          <cell r="V111">
            <v>0</v>
          </cell>
          <cell r="W111">
            <v>1</v>
          </cell>
          <cell r="X111">
            <v>21</v>
          </cell>
          <cell r="Y111">
            <v>8</v>
          </cell>
          <cell r="Z111">
            <v>16</v>
          </cell>
          <cell r="AA111">
            <v>1</v>
          </cell>
          <cell r="AB111">
            <v>0</v>
          </cell>
          <cell r="AC111">
            <v>0</v>
          </cell>
        </row>
        <row r="112">
          <cell r="J112">
            <v>-1</v>
          </cell>
          <cell r="K112">
            <v>-1</v>
          </cell>
          <cell r="L112">
            <v>-1</v>
          </cell>
          <cell r="M112">
            <v>-1</v>
          </cell>
          <cell r="N112">
            <v>-1</v>
          </cell>
          <cell r="O112">
            <v>-1</v>
          </cell>
          <cell r="P112">
            <v>-1</v>
          </cell>
          <cell r="Q112">
            <v>-1</v>
          </cell>
          <cell r="R112">
            <v>-1</v>
          </cell>
          <cell r="S112">
            <v>-1</v>
          </cell>
          <cell r="T112">
            <v>-1</v>
          </cell>
          <cell r="U112">
            <v>-1</v>
          </cell>
          <cell r="V112">
            <v>31</v>
          </cell>
          <cell r="W112">
            <v>12</v>
          </cell>
          <cell r="X112">
            <v>0</v>
          </cell>
          <cell r="Y112">
            <v>0</v>
          </cell>
          <cell r="Z112">
            <v>0</v>
          </cell>
          <cell r="AA112">
            <v>1</v>
          </cell>
          <cell r="AB112">
            <v>0</v>
          </cell>
          <cell r="AC112">
            <v>0</v>
          </cell>
        </row>
        <row r="113">
          <cell r="J113">
            <v>-1</v>
          </cell>
          <cell r="K113">
            <v>-1</v>
          </cell>
          <cell r="L113">
            <v>-1</v>
          </cell>
          <cell r="M113">
            <v>-1</v>
          </cell>
          <cell r="N113">
            <v>-1</v>
          </cell>
          <cell r="O113">
            <v>-1</v>
          </cell>
          <cell r="P113">
            <v>-1</v>
          </cell>
          <cell r="Q113">
            <v>-1</v>
          </cell>
          <cell r="R113">
            <v>-1</v>
          </cell>
          <cell r="S113">
            <v>-1</v>
          </cell>
          <cell r="T113">
            <v>-1</v>
          </cell>
          <cell r="U113">
            <v>-1</v>
          </cell>
          <cell r="V113">
            <v>31</v>
          </cell>
          <cell r="W113">
            <v>14</v>
          </cell>
          <cell r="X113">
            <v>0</v>
          </cell>
          <cell r="Y113">
            <v>0</v>
          </cell>
          <cell r="Z113">
            <v>12</v>
          </cell>
          <cell r="AA113">
            <v>1</v>
          </cell>
          <cell r="AB113">
            <v>0</v>
          </cell>
          <cell r="AC113">
            <v>0</v>
          </cell>
        </row>
        <row r="114">
          <cell r="J114">
            <v>-1</v>
          </cell>
          <cell r="K114">
            <v>-1</v>
          </cell>
          <cell r="L114">
            <v>-1</v>
          </cell>
          <cell r="M114">
            <v>-1</v>
          </cell>
          <cell r="N114">
            <v>31</v>
          </cell>
          <cell r="O114">
            <v>31</v>
          </cell>
          <cell r="P114">
            <v>16</v>
          </cell>
          <cell r="Q114">
            <v>0</v>
          </cell>
          <cell r="R114">
            <v>0</v>
          </cell>
          <cell r="S114">
            <v>1</v>
          </cell>
          <cell r="T114">
            <v>8</v>
          </cell>
          <cell r="U114">
            <v>20</v>
          </cell>
          <cell r="V114">
            <v>31</v>
          </cell>
          <cell r="W114">
            <v>31</v>
          </cell>
          <cell r="X114">
            <v>21</v>
          </cell>
          <cell r="Y114">
            <v>6</v>
          </cell>
          <cell r="Z114">
            <v>16</v>
          </cell>
          <cell r="AA114">
            <v>1</v>
          </cell>
          <cell r="AB114">
            <v>4</v>
          </cell>
          <cell r="AC114">
            <v>4</v>
          </cell>
        </row>
        <row r="115">
          <cell r="J115">
            <v>-1</v>
          </cell>
          <cell r="K115">
            <v>-1</v>
          </cell>
          <cell r="L115">
            <v>-1</v>
          </cell>
          <cell r="M115">
            <v>-1</v>
          </cell>
          <cell r="N115">
            <v>-1</v>
          </cell>
          <cell r="O115">
            <v>-1</v>
          </cell>
          <cell r="P115">
            <v>-1</v>
          </cell>
          <cell r="Q115">
            <v>-1</v>
          </cell>
          <cell r="R115">
            <v>-1</v>
          </cell>
          <cell r="S115">
            <v>-1</v>
          </cell>
          <cell r="T115">
            <v>-1</v>
          </cell>
          <cell r="U115">
            <v>-1</v>
          </cell>
          <cell r="V115">
            <v>31</v>
          </cell>
          <cell r="W115">
            <v>21</v>
          </cell>
          <cell r="X115">
            <v>4</v>
          </cell>
          <cell r="Y115">
            <v>31</v>
          </cell>
          <cell r="Z115">
            <v>1</v>
          </cell>
          <cell r="AA115">
            <v>1</v>
          </cell>
          <cell r="AB115">
            <v>0</v>
          </cell>
          <cell r="AC115">
            <v>0</v>
          </cell>
        </row>
        <row r="117">
          <cell r="J117">
            <v>-1</v>
          </cell>
          <cell r="K117">
            <v>-1</v>
          </cell>
          <cell r="L117">
            <v>-1</v>
          </cell>
          <cell r="M117">
            <v>-1</v>
          </cell>
          <cell r="N117">
            <v>31</v>
          </cell>
          <cell r="O117">
            <v>22</v>
          </cell>
          <cell r="P117">
            <v>0</v>
          </cell>
          <cell r="Q117">
            <v>0</v>
          </cell>
          <cell r="R117">
            <v>0</v>
          </cell>
          <cell r="S117">
            <v>4</v>
          </cell>
          <cell r="T117">
            <v>12</v>
          </cell>
          <cell r="U117">
            <v>30</v>
          </cell>
          <cell r="V117">
            <v>31</v>
          </cell>
          <cell r="W117">
            <v>31</v>
          </cell>
          <cell r="X117">
            <v>11</v>
          </cell>
          <cell r="Y117">
            <v>0</v>
          </cell>
          <cell r="Z117">
            <v>0</v>
          </cell>
          <cell r="AA117">
            <v>1</v>
          </cell>
          <cell r="AB117">
            <v>0</v>
          </cell>
          <cell r="AC117">
            <v>0</v>
          </cell>
        </row>
        <row r="118">
          <cell r="J118">
            <v>-1</v>
          </cell>
          <cell r="K118">
            <v>-1</v>
          </cell>
          <cell r="L118">
            <v>-1</v>
          </cell>
          <cell r="M118">
            <v>-1</v>
          </cell>
          <cell r="N118">
            <v>-1</v>
          </cell>
          <cell r="O118">
            <v>-1</v>
          </cell>
          <cell r="P118">
            <v>-1</v>
          </cell>
          <cell r="Q118">
            <v>-1</v>
          </cell>
          <cell r="R118">
            <v>-1</v>
          </cell>
          <cell r="S118">
            <v>-1</v>
          </cell>
          <cell r="T118">
            <v>-1</v>
          </cell>
          <cell r="U118">
            <v>-1</v>
          </cell>
          <cell r="V118">
            <v>31</v>
          </cell>
          <cell r="W118">
            <v>31</v>
          </cell>
          <cell r="X118">
            <v>15</v>
          </cell>
          <cell r="Y118">
            <v>0</v>
          </cell>
          <cell r="Z118">
            <v>23</v>
          </cell>
          <cell r="AA118">
            <v>1</v>
          </cell>
          <cell r="AB118">
            <v>3</v>
          </cell>
          <cell r="AC118">
            <v>0</v>
          </cell>
        </row>
        <row r="119">
          <cell r="J119">
            <v>-1</v>
          </cell>
          <cell r="K119">
            <v>-1</v>
          </cell>
          <cell r="L119">
            <v>-1</v>
          </cell>
          <cell r="M119">
            <v>-1</v>
          </cell>
          <cell r="N119">
            <v>-1</v>
          </cell>
          <cell r="O119">
            <v>-1</v>
          </cell>
          <cell r="P119">
            <v>-1</v>
          </cell>
          <cell r="Q119">
            <v>-1</v>
          </cell>
          <cell r="R119">
            <v>-1</v>
          </cell>
          <cell r="S119">
            <v>-1</v>
          </cell>
          <cell r="T119">
            <v>-1</v>
          </cell>
          <cell r="U119">
            <v>-1</v>
          </cell>
          <cell r="V119">
            <v>31</v>
          </cell>
          <cell r="W119">
            <v>30</v>
          </cell>
          <cell r="X119">
            <v>0</v>
          </cell>
          <cell r="Y119">
            <v>0</v>
          </cell>
          <cell r="Z119">
            <v>23</v>
          </cell>
          <cell r="AA119">
            <v>1</v>
          </cell>
          <cell r="AB119">
            <v>0</v>
          </cell>
          <cell r="AC119">
            <v>0</v>
          </cell>
        </row>
        <row r="120">
          <cell r="J120">
            <v>-1</v>
          </cell>
          <cell r="K120">
            <v>-1</v>
          </cell>
          <cell r="L120">
            <v>-1</v>
          </cell>
          <cell r="M120">
            <v>-1</v>
          </cell>
          <cell r="N120">
            <v>31</v>
          </cell>
          <cell r="O120">
            <v>23</v>
          </cell>
          <cell r="P120">
            <v>0</v>
          </cell>
          <cell r="Q120">
            <v>0</v>
          </cell>
          <cell r="R120">
            <v>0</v>
          </cell>
          <cell r="S120">
            <v>5</v>
          </cell>
          <cell r="T120">
            <v>8</v>
          </cell>
          <cell r="U120">
            <v>2</v>
          </cell>
          <cell r="V120">
            <v>31</v>
          </cell>
          <cell r="W120">
            <v>31</v>
          </cell>
          <cell r="X120">
            <v>9</v>
          </cell>
          <cell r="Y120">
            <v>9</v>
          </cell>
          <cell r="Z120">
            <v>24</v>
          </cell>
          <cell r="AA120">
            <v>1</v>
          </cell>
          <cell r="AB120">
            <v>0</v>
          </cell>
          <cell r="AC120">
            <v>0</v>
          </cell>
        </row>
        <row r="121">
          <cell r="J121">
            <v>-1</v>
          </cell>
          <cell r="K121">
            <v>-1</v>
          </cell>
          <cell r="L121">
            <v>-1</v>
          </cell>
          <cell r="M121">
            <v>-1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S121">
            <v>1</v>
          </cell>
          <cell r="T121">
            <v>0</v>
          </cell>
          <cell r="U121">
            <v>2</v>
          </cell>
          <cell r="V121">
            <v>21</v>
          </cell>
          <cell r="W121">
            <v>1</v>
          </cell>
          <cell r="X121">
            <v>4</v>
          </cell>
          <cell r="Y121">
            <v>0</v>
          </cell>
          <cell r="Z121">
            <v>0</v>
          </cell>
          <cell r="AA121">
            <v>1</v>
          </cell>
          <cell r="AB121">
            <v>0</v>
          </cell>
          <cell r="AC121">
            <v>0</v>
          </cell>
        </row>
        <row r="122">
          <cell r="J122">
            <v>-1</v>
          </cell>
          <cell r="K122">
            <v>-1</v>
          </cell>
          <cell r="L122">
            <v>-1</v>
          </cell>
          <cell r="M122">
            <v>-1</v>
          </cell>
          <cell r="N122">
            <v>22</v>
          </cell>
          <cell r="O122">
            <v>1</v>
          </cell>
          <cell r="P122">
            <v>0</v>
          </cell>
          <cell r="Q122">
            <v>0</v>
          </cell>
          <cell r="R122">
            <v>-1</v>
          </cell>
          <cell r="S122">
            <v>-1</v>
          </cell>
          <cell r="T122">
            <v>-1</v>
          </cell>
          <cell r="U122">
            <v>-1</v>
          </cell>
          <cell r="V122">
            <v>0</v>
          </cell>
          <cell r="W122">
            <v>1</v>
          </cell>
          <cell r="X122">
            <v>8</v>
          </cell>
          <cell r="Y122">
            <v>0</v>
          </cell>
          <cell r="Z122">
            <v>0</v>
          </cell>
          <cell r="AA122">
            <v>1</v>
          </cell>
          <cell r="AB122">
            <v>0</v>
          </cell>
          <cell r="AC122">
            <v>0</v>
          </cell>
        </row>
        <row r="124">
          <cell r="J124">
            <v>-1</v>
          </cell>
          <cell r="K124">
            <v>-1</v>
          </cell>
          <cell r="L124">
            <v>-1</v>
          </cell>
          <cell r="M124">
            <v>-1</v>
          </cell>
          <cell r="N124">
            <v>31</v>
          </cell>
          <cell r="O124">
            <v>23</v>
          </cell>
          <cell r="P124">
            <v>0</v>
          </cell>
          <cell r="Q124">
            <v>0</v>
          </cell>
          <cell r="R124">
            <v>0</v>
          </cell>
          <cell r="S124">
            <v>1</v>
          </cell>
          <cell r="T124">
            <v>0</v>
          </cell>
          <cell r="U124">
            <v>2</v>
          </cell>
          <cell r="V124">
            <v>4</v>
          </cell>
          <cell r="W124">
            <v>4</v>
          </cell>
          <cell r="X124">
            <v>7</v>
          </cell>
          <cell r="Y124">
            <v>0</v>
          </cell>
          <cell r="Z124">
            <v>0</v>
          </cell>
          <cell r="AA124">
            <v>1</v>
          </cell>
          <cell r="AB124">
            <v>0</v>
          </cell>
          <cell r="AC124">
            <v>0</v>
          </cell>
        </row>
        <row r="125">
          <cell r="J125">
            <v>-1</v>
          </cell>
          <cell r="K125">
            <v>-1</v>
          </cell>
          <cell r="L125">
            <v>-1</v>
          </cell>
          <cell r="M125">
            <v>-1</v>
          </cell>
          <cell r="N125">
            <v>-1</v>
          </cell>
          <cell r="O125">
            <v>-1</v>
          </cell>
          <cell r="P125">
            <v>-1</v>
          </cell>
          <cell r="Q125">
            <v>-1</v>
          </cell>
          <cell r="R125">
            <v>-1</v>
          </cell>
          <cell r="S125">
            <v>-1</v>
          </cell>
          <cell r="T125">
            <v>-1</v>
          </cell>
          <cell r="U125">
            <v>-1</v>
          </cell>
          <cell r="V125">
            <v>31</v>
          </cell>
          <cell r="W125">
            <v>14</v>
          </cell>
          <cell r="X125">
            <v>0</v>
          </cell>
          <cell r="Y125">
            <v>0</v>
          </cell>
          <cell r="Z125">
            <v>0</v>
          </cell>
          <cell r="AA125">
            <v>1</v>
          </cell>
          <cell r="AB125">
            <v>0</v>
          </cell>
          <cell r="AC125">
            <v>0</v>
          </cell>
        </row>
        <row r="126">
          <cell r="J126">
            <v>-1</v>
          </cell>
          <cell r="K126">
            <v>-1</v>
          </cell>
          <cell r="L126">
            <v>-1</v>
          </cell>
          <cell r="M126">
            <v>-1</v>
          </cell>
          <cell r="N126">
            <v>0</v>
          </cell>
          <cell r="O126">
            <v>16</v>
          </cell>
          <cell r="P126">
            <v>31</v>
          </cell>
          <cell r="Q126">
            <v>31</v>
          </cell>
          <cell r="R126">
            <v>-1</v>
          </cell>
          <cell r="S126">
            <v>-1</v>
          </cell>
          <cell r="T126">
            <v>-1</v>
          </cell>
          <cell r="U126">
            <v>-1</v>
          </cell>
          <cell r="V126">
            <v>31</v>
          </cell>
          <cell r="W126">
            <v>12</v>
          </cell>
          <cell r="X126">
            <v>0</v>
          </cell>
          <cell r="Y126">
            <v>0</v>
          </cell>
          <cell r="Z126">
            <v>0</v>
          </cell>
          <cell r="AA126">
            <v>2</v>
          </cell>
          <cell r="AB126">
            <v>0</v>
          </cell>
          <cell r="AC126">
            <v>0</v>
          </cell>
        </row>
        <row r="127">
          <cell r="J127">
            <v>-1</v>
          </cell>
          <cell r="K127">
            <v>-1</v>
          </cell>
          <cell r="L127">
            <v>-1</v>
          </cell>
          <cell r="M127">
            <v>-1</v>
          </cell>
          <cell r="N127">
            <v>0</v>
          </cell>
          <cell r="O127">
            <v>16</v>
          </cell>
          <cell r="P127">
            <v>31</v>
          </cell>
          <cell r="Q127">
            <v>31</v>
          </cell>
          <cell r="R127">
            <v>-1</v>
          </cell>
          <cell r="S127">
            <v>-1</v>
          </cell>
          <cell r="T127">
            <v>-1</v>
          </cell>
          <cell r="U127">
            <v>-1</v>
          </cell>
          <cell r="V127">
            <v>31</v>
          </cell>
          <cell r="W127">
            <v>12</v>
          </cell>
          <cell r="X127">
            <v>0</v>
          </cell>
          <cell r="Y127">
            <v>0</v>
          </cell>
          <cell r="Z127">
            <v>0</v>
          </cell>
          <cell r="AA127">
            <v>2</v>
          </cell>
          <cell r="AB127">
            <v>0</v>
          </cell>
          <cell r="AC127">
            <v>0</v>
          </cell>
        </row>
        <row r="129">
          <cell r="J129">
            <v>31</v>
          </cell>
          <cell r="K129">
            <v>31</v>
          </cell>
          <cell r="L129">
            <v>31</v>
          </cell>
          <cell r="M129">
            <v>31</v>
          </cell>
          <cell r="N129">
            <v>0</v>
          </cell>
          <cell r="O129">
            <v>16</v>
          </cell>
          <cell r="P129">
            <v>18</v>
          </cell>
          <cell r="Q129">
            <v>0</v>
          </cell>
          <cell r="R129">
            <v>0</v>
          </cell>
          <cell r="S129">
            <v>17</v>
          </cell>
          <cell r="T129">
            <v>31</v>
          </cell>
          <cell r="U129">
            <v>31</v>
          </cell>
          <cell r="V129">
            <v>31</v>
          </cell>
          <cell r="W129">
            <v>31</v>
          </cell>
          <cell r="X129">
            <v>1</v>
          </cell>
          <cell r="Y129">
            <v>0</v>
          </cell>
          <cell r="Z129">
            <v>25</v>
          </cell>
          <cell r="AA129">
            <v>1</v>
          </cell>
          <cell r="AB129">
            <v>0</v>
          </cell>
          <cell r="AC12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E4EB-9E3F-4CCE-B04B-1895BA26374B}">
  <dimension ref="A1:G106"/>
  <sheetViews>
    <sheetView workbookViewId="0">
      <selection activeCell="H6" sqref="H6"/>
    </sheetView>
  </sheetViews>
  <sheetFormatPr defaultRowHeight="14.4" x14ac:dyDescent="0.3"/>
  <cols>
    <col min="1" max="1" width="14.44140625" style="4" bestFit="1" customWidth="1"/>
    <col min="2" max="2" width="26.109375" style="4" bestFit="1" customWidth="1"/>
    <col min="3" max="3" width="11.5546875" style="16" bestFit="1" customWidth="1"/>
    <col min="4" max="5" width="13.88671875" style="3" customWidth="1"/>
    <col min="7" max="8" width="30.77734375" bestFit="1" customWidth="1"/>
  </cols>
  <sheetData>
    <row r="1" spans="1:7" x14ac:dyDescent="0.3">
      <c r="A1" s="5" t="s">
        <v>0</v>
      </c>
      <c r="B1" s="5" t="s">
        <v>106</v>
      </c>
      <c r="C1" s="17" t="s">
        <v>159</v>
      </c>
      <c r="D1" s="1" t="s">
        <v>164</v>
      </c>
      <c r="E1" s="1" t="s">
        <v>165</v>
      </c>
      <c r="F1" s="5" t="s">
        <v>259</v>
      </c>
      <c r="G1" s="19" t="s">
        <v>272</v>
      </c>
    </row>
    <row r="2" spans="1:7" x14ac:dyDescent="0.3">
      <c r="A2" s="4" t="s">
        <v>1</v>
      </c>
      <c r="B2" s="4" t="s">
        <v>107</v>
      </c>
      <c r="C2" s="16" t="s">
        <v>160</v>
      </c>
      <c r="D2" s="3">
        <v>-49.379745</v>
      </c>
      <c r="E2" s="3">
        <v>-11.207761</v>
      </c>
      <c r="F2" s="4" t="s">
        <v>260</v>
      </c>
    </row>
    <row r="3" spans="1:7" x14ac:dyDescent="0.3">
      <c r="A3" s="4" t="s">
        <v>2</v>
      </c>
      <c r="B3" s="4" t="s">
        <v>108</v>
      </c>
      <c r="C3" s="16" t="s">
        <v>160</v>
      </c>
      <c r="D3" s="3">
        <v>-49.379750000000001</v>
      </c>
      <c r="E3" s="3">
        <v>-11.198841</v>
      </c>
      <c r="F3" s="4" t="s">
        <v>260</v>
      </c>
    </row>
    <row r="4" spans="1:7" x14ac:dyDescent="0.3">
      <c r="A4" s="4" t="s">
        <v>3</v>
      </c>
      <c r="B4" s="4" t="s">
        <v>109</v>
      </c>
      <c r="C4" s="16" t="s">
        <v>160</v>
      </c>
      <c r="D4" s="3">
        <v>-49.389214000000003</v>
      </c>
      <c r="E4" s="3">
        <v>-11.190640999999999</v>
      </c>
      <c r="F4" s="4" t="s">
        <v>260</v>
      </c>
    </row>
    <row r="5" spans="1:7" x14ac:dyDescent="0.3">
      <c r="A5" s="4" t="s">
        <v>4</v>
      </c>
      <c r="B5" s="4" t="s">
        <v>110</v>
      </c>
      <c r="C5" s="16" t="s">
        <v>160</v>
      </c>
      <c r="D5" s="3">
        <v>-49.494500000000002</v>
      </c>
      <c r="E5" s="3">
        <v>-11.181917</v>
      </c>
      <c r="F5" s="4" t="s">
        <v>260</v>
      </c>
    </row>
    <row r="6" spans="1:7" x14ac:dyDescent="0.3">
      <c r="A6" s="4" t="s">
        <v>5</v>
      </c>
      <c r="B6" s="4" t="s">
        <v>111</v>
      </c>
      <c r="C6" s="16" t="s">
        <v>160</v>
      </c>
      <c r="D6" s="3">
        <v>-49.762410000000003</v>
      </c>
      <c r="E6" s="3">
        <v>-10.898542000000001</v>
      </c>
      <c r="F6" s="4" t="s">
        <v>260</v>
      </c>
    </row>
    <row r="7" spans="1:7" x14ac:dyDescent="0.3">
      <c r="A7" s="4" t="s">
        <v>6</v>
      </c>
      <c r="B7" s="4" t="s">
        <v>112</v>
      </c>
      <c r="C7" s="16" t="s">
        <v>160</v>
      </c>
      <c r="D7" s="3">
        <v>-49.627685999999997</v>
      </c>
      <c r="E7" s="3">
        <v>-11.126554</v>
      </c>
      <c r="F7" s="4" t="s">
        <v>260</v>
      </c>
    </row>
    <row r="8" spans="1:7" x14ac:dyDescent="0.3">
      <c r="A8" s="4" t="s">
        <v>7</v>
      </c>
      <c r="B8" s="4" t="s">
        <v>112</v>
      </c>
      <c r="C8" s="16" t="s">
        <v>160</v>
      </c>
      <c r="D8" s="3">
        <v>-49.627704999999999</v>
      </c>
      <c r="E8" s="3">
        <v>-11.126545</v>
      </c>
      <c r="F8" s="4" t="s">
        <v>260</v>
      </c>
    </row>
    <row r="9" spans="1:7" x14ac:dyDescent="0.3">
      <c r="A9" s="4" t="s">
        <v>8</v>
      </c>
      <c r="B9" s="4" t="s">
        <v>113</v>
      </c>
      <c r="C9" s="16" t="s">
        <v>161</v>
      </c>
      <c r="D9" s="3">
        <v>-49.701683000000003</v>
      </c>
      <c r="E9" s="3">
        <v>-11.981745</v>
      </c>
      <c r="F9" s="4" t="s">
        <v>261</v>
      </c>
    </row>
    <row r="10" spans="1:7" x14ac:dyDescent="0.3">
      <c r="A10" s="4" t="s">
        <v>9</v>
      </c>
      <c r="B10" s="4" t="s">
        <v>113</v>
      </c>
      <c r="C10" s="16" t="s">
        <v>161</v>
      </c>
      <c r="D10" s="3">
        <v>-49.701709999999999</v>
      </c>
      <c r="E10" s="3">
        <v>-11.981676</v>
      </c>
      <c r="F10" s="4" t="s">
        <v>261</v>
      </c>
    </row>
    <row r="11" spans="1:7" x14ac:dyDescent="0.3">
      <c r="A11" s="4" t="s">
        <v>10</v>
      </c>
      <c r="B11" s="4" t="s">
        <v>114</v>
      </c>
      <c r="C11" s="16" t="s">
        <v>162</v>
      </c>
      <c r="D11" s="3">
        <v>-49.751914999999997</v>
      </c>
      <c r="E11" s="3">
        <v>-11.865111000000001</v>
      </c>
      <c r="F11" s="4" t="s">
        <v>261</v>
      </c>
    </row>
    <row r="12" spans="1:7" x14ac:dyDescent="0.3">
      <c r="A12" s="4" t="s">
        <v>11</v>
      </c>
      <c r="B12" s="4" t="s">
        <v>114</v>
      </c>
      <c r="C12" s="16" t="s">
        <v>162</v>
      </c>
      <c r="D12" s="3">
        <v>-49.751950000000001</v>
      </c>
      <c r="E12" s="3">
        <v>-11.865047000000001</v>
      </c>
      <c r="F12" s="4" t="s">
        <v>261</v>
      </c>
    </row>
    <row r="13" spans="1:7" x14ac:dyDescent="0.3">
      <c r="A13" s="4" t="s">
        <v>12</v>
      </c>
      <c r="B13" s="4" t="s">
        <v>114</v>
      </c>
      <c r="C13" s="16" t="s">
        <v>162</v>
      </c>
      <c r="D13" s="3">
        <v>-49.75197</v>
      </c>
      <c r="E13" s="3">
        <v>-11.864998999999999</v>
      </c>
      <c r="F13" s="4" t="s">
        <v>261</v>
      </c>
    </row>
    <row r="14" spans="1:7" x14ac:dyDescent="0.3">
      <c r="A14" s="4" t="s">
        <v>13</v>
      </c>
      <c r="B14" s="4" t="s">
        <v>114</v>
      </c>
      <c r="C14" s="16" t="s">
        <v>162</v>
      </c>
      <c r="D14" s="3">
        <v>-49.751980000000003</v>
      </c>
      <c r="E14" s="3">
        <v>-11.864939</v>
      </c>
      <c r="F14" s="4" t="s">
        <v>261</v>
      </c>
    </row>
    <row r="15" spans="1:7" x14ac:dyDescent="0.3">
      <c r="A15" s="4" t="s">
        <v>14</v>
      </c>
      <c r="B15" s="4" t="s">
        <v>114</v>
      </c>
      <c r="C15" s="16" t="s">
        <v>162</v>
      </c>
      <c r="D15" s="3">
        <v>-49.771408000000001</v>
      </c>
      <c r="E15" s="3">
        <v>-11.839915</v>
      </c>
      <c r="F15" s="4" t="s">
        <v>261</v>
      </c>
    </row>
    <row r="16" spans="1:7" x14ac:dyDescent="0.3">
      <c r="A16" s="4" t="s">
        <v>15</v>
      </c>
      <c r="B16" s="4" t="s">
        <v>114</v>
      </c>
      <c r="C16" s="16" t="s">
        <v>162</v>
      </c>
      <c r="D16" s="3">
        <v>-49.771397</v>
      </c>
      <c r="E16" s="3">
        <v>-11.839824</v>
      </c>
      <c r="F16" s="4" t="s">
        <v>261</v>
      </c>
    </row>
    <row r="17" spans="1:6" x14ac:dyDescent="0.3">
      <c r="A17" s="4" t="s">
        <v>16</v>
      </c>
      <c r="B17" s="4" t="s">
        <v>114</v>
      </c>
      <c r="C17" s="16" t="s">
        <v>161</v>
      </c>
      <c r="D17" s="3">
        <v>-49.764847000000003</v>
      </c>
      <c r="E17" s="3">
        <v>-11.798149</v>
      </c>
      <c r="F17" s="4" t="s">
        <v>261</v>
      </c>
    </row>
    <row r="18" spans="1:6" x14ac:dyDescent="0.3">
      <c r="A18" s="4" t="s">
        <v>17</v>
      </c>
      <c r="B18" s="4" t="s">
        <v>115</v>
      </c>
      <c r="C18" s="16" t="s">
        <v>162</v>
      </c>
      <c r="D18" s="3">
        <v>-49.762886000000002</v>
      </c>
      <c r="E18" s="3">
        <v>-11.792505999999999</v>
      </c>
      <c r="F18" s="4" t="s">
        <v>261</v>
      </c>
    </row>
    <row r="19" spans="1:6" x14ac:dyDescent="0.3">
      <c r="A19" s="4" t="s">
        <v>18</v>
      </c>
      <c r="B19" s="4" t="s">
        <v>115</v>
      </c>
      <c r="C19" s="16" t="s">
        <v>162</v>
      </c>
      <c r="D19" s="3">
        <v>-49.759785000000001</v>
      </c>
      <c r="E19" s="3">
        <v>-11.774934</v>
      </c>
      <c r="F19" s="4" t="s">
        <v>261</v>
      </c>
    </row>
    <row r="20" spans="1:6" x14ac:dyDescent="0.3">
      <c r="A20" s="4" t="s">
        <v>19</v>
      </c>
      <c r="B20" s="4" t="s">
        <v>115</v>
      </c>
      <c r="C20" s="16" t="s">
        <v>162</v>
      </c>
      <c r="D20" s="3">
        <v>-49.759729999999998</v>
      </c>
      <c r="E20" s="3">
        <v>-11.77486</v>
      </c>
      <c r="F20" s="4" t="s">
        <v>261</v>
      </c>
    </row>
    <row r="21" spans="1:6" x14ac:dyDescent="0.3">
      <c r="A21" s="4" t="s">
        <v>20</v>
      </c>
      <c r="B21" s="4" t="s">
        <v>115</v>
      </c>
      <c r="C21" s="16" t="s">
        <v>162</v>
      </c>
      <c r="D21" s="3">
        <v>-49.698166000000001</v>
      </c>
      <c r="E21" s="3">
        <v>-11.695271999999999</v>
      </c>
      <c r="F21" s="4" t="s">
        <v>261</v>
      </c>
    </row>
    <row r="22" spans="1:6" x14ac:dyDescent="0.3">
      <c r="A22" s="4" t="s">
        <v>21</v>
      </c>
      <c r="B22" s="4" t="s">
        <v>116</v>
      </c>
      <c r="C22" s="16" t="s">
        <v>162</v>
      </c>
      <c r="D22" s="3">
        <v>-49.6496</v>
      </c>
      <c r="E22" s="3">
        <v>-11.678309</v>
      </c>
      <c r="F22" s="4" t="s">
        <v>261</v>
      </c>
    </row>
    <row r="23" spans="1:6" x14ac:dyDescent="0.3">
      <c r="A23" s="4" t="s">
        <v>22</v>
      </c>
      <c r="B23" s="4" t="s">
        <v>117</v>
      </c>
      <c r="C23" s="16" t="s">
        <v>161</v>
      </c>
      <c r="D23" s="3">
        <v>-49.678905</v>
      </c>
      <c r="E23" s="3">
        <v>-11.382303</v>
      </c>
      <c r="F23" s="4" t="s">
        <v>261</v>
      </c>
    </row>
    <row r="24" spans="1:6" x14ac:dyDescent="0.3">
      <c r="A24" s="4" t="s">
        <v>23</v>
      </c>
      <c r="B24" s="4" t="s">
        <v>117</v>
      </c>
      <c r="C24" s="16" t="s">
        <v>161</v>
      </c>
      <c r="D24" s="3">
        <v>-49.678992999999998</v>
      </c>
      <c r="E24" s="3">
        <v>-11.382191000000001</v>
      </c>
      <c r="F24" s="4" t="s">
        <v>261</v>
      </c>
    </row>
    <row r="25" spans="1:6" x14ac:dyDescent="0.3">
      <c r="A25" s="4" t="s">
        <v>24</v>
      </c>
      <c r="B25" s="4" t="s">
        <v>118</v>
      </c>
      <c r="C25" s="16" t="s">
        <v>161</v>
      </c>
      <c r="D25" s="3">
        <v>-49.833205999999997</v>
      </c>
      <c r="E25" s="3">
        <v>-10.927251</v>
      </c>
      <c r="F25" s="4" t="s">
        <v>261</v>
      </c>
    </row>
    <row r="26" spans="1:6" x14ac:dyDescent="0.3">
      <c r="A26" s="4" t="s">
        <v>25</v>
      </c>
      <c r="B26" s="4" t="s">
        <v>118</v>
      </c>
      <c r="C26" s="16" t="s">
        <v>161</v>
      </c>
      <c r="D26" s="3">
        <v>-49.833103000000001</v>
      </c>
      <c r="E26" s="3">
        <v>-10.926641999999999</v>
      </c>
      <c r="F26" s="4" t="s">
        <v>261</v>
      </c>
    </row>
    <row r="27" spans="1:6" x14ac:dyDescent="0.3">
      <c r="A27" s="4" t="s">
        <v>26</v>
      </c>
      <c r="B27" s="4" t="s">
        <v>118</v>
      </c>
      <c r="C27" s="16" t="s">
        <v>161</v>
      </c>
      <c r="D27" s="3">
        <v>-49.833022999999997</v>
      </c>
      <c r="E27" s="3">
        <v>-10.926166</v>
      </c>
      <c r="F27" s="4" t="s">
        <v>261</v>
      </c>
    </row>
    <row r="28" spans="1:6" x14ac:dyDescent="0.3">
      <c r="A28" s="4" t="s">
        <v>27</v>
      </c>
      <c r="B28" s="4" t="s">
        <v>118</v>
      </c>
      <c r="C28" s="16" t="s">
        <v>161</v>
      </c>
      <c r="D28" s="3">
        <v>-49.832962000000002</v>
      </c>
      <c r="E28" s="3">
        <v>-10.925689</v>
      </c>
      <c r="F28" s="4" t="s">
        <v>261</v>
      </c>
    </row>
    <row r="29" spans="1:6" x14ac:dyDescent="0.3">
      <c r="A29" s="4" t="s">
        <v>28</v>
      </c>
      <c r="B29" s="4" t="s">
        <v>119</v>
      </c>
      <c r="C29" s="16" t="s">
        <v>161</v>
      </c>
      <c r="D29" s="3">
        <v>-49.838459999999998</v>
      </c>
      <c r="E29" s="3">
        <v>-10.907730000000001</v>
      </c>
      <c r="F29" s="4" t="s">
        <v>261</v>
      </c>
    </row>
    <row r="30" spans="1:6" x14ac:dyDescent="0.3">
      <c r="A30" s="4" t="s">
        <v>29</v>
      </c>
      <c r="B30" s="4" t="s">
        <v>120</v>
      </c>
      <c r="C30" s="16" t="s">
        <v>161</v>
      </c>
      <c r="D30" s="3">
        <v>-49.844462999999998</v>
      </c>
      <c r="E30" s="3">
        <v>-10.877019000000001</v>
      </c>
      <c r="F30" s="4" t="s">
        <v>261</v>
      </c>
    </row>
    <row r="31" spans="1:6" x14ac:dyDescent="0.3">
      <c r="A31" s="4" t="s">
        <v>30</v>
      </c>
      <c r="B31" s="4" t="s">
        <v>120</v>
      </c>
      <c r="C31" s="16" t="s">
        <v>161</v>
      </c>
      <c r="D31" s="3">
        <v>-49.844549999999998</v>
      </c>
      <c r="E31" s="3">
        <v>-10.876612</v>
      </c>
      <c r="F31" s="4" t="s">
        <v>261</v>
      </c>
    </row>
    <row r="32" spans="1:6" x14ac:dyDescent="0.3">
      <c r="A32" s="4" t="s">
        <v>31</v>
      </c>
      <c r="B32" s="4" t="s">
        <v>121</v>
      </c>
      <c r="C32" s="16" t="s">
        <v>161</v>
      </c>
      <c r="D32" s="3">
        <v>-49.844825999999998</v>
      </c>
      <c r="E32" s="3">
        <v>-10.873858</v>
      </c>
      <c r="F32" s="4" t="s">
        <v>261</v>
      </c>
    </row>
    <row r="33" spans="1:6" x14ac:dyDescent="0.3">
      <c r="A33" s="4" t="s">
        <v>32</v>
      </c>
      <c r="B33" s="4" t="s">
        <v>121</v>
      </c>
      <c r="C33" s="16" t="s">
        <v>161</v>
      </c>
      <c r="D33" s="3">
        <v>-49.844819999999999</v>
      </c>
      <c r="E33" s="3">
        <v>-10.873628</v>
      </c>
      <c r="F33" s="4" t="s">
        <v>261</v>
      </c>
    </row>
    <row r="34" spans="1:6" x14ac:dyDescent="0.3">
      <c r="A34" s="4" t="s">
        <v>33</v>
      </c>
      <c r="B34" s="4" t="s">
        <v>121</v>
      </c>
      <c r="C34" s="16" t="s">
        <v>161</v>
      </c>
      <c r="D34" s="3">
        <v>-49.844830000000002</v>
      </c>
      <c r="E34" s="3">
        <v>-10.873446</v>
      </c>
      <c r="F34" s="4" t="s">
        <v>261</v>
      </c>
    </row>
    <row r="35" spans="1:6" x14ac:dyDescent="0.3">
      <c r="A35" s="4" t="s">
        <v>34</v>
      </c>
      <c r="B35" s="4" t="s">
        <v>122</v>
      </c>
      <c r="C35" s="16" t="s">
        <v>160</v>
      </c>
      <c r="D35" s="3">
        <v>-49.794593999999996</v>
      </c>
      <c r="E35" s="3">
        <v>-10.815099</v>
      </c>
      <c r="F35" s="4" t="s">
        <v>261</v>
      </c>
    </row>
    <row r="36" spans="1:6" x14ac:dyDescent="0.3">
      <c r="A36" s="4" t="s">
        <v>35</v>
      </c>
      <c r="B36" s="4" t="s">
        <v>123</v>
      </c>
      <c r="C36" s="16" t="s">
        <v>162</v>
      </c>
      <c r="D36" s="3">
        <v>-49.793937999999997</v>
      </c>
      <c r="E36" s="3">
        <v>-10.808507000000001</v>
      </c>
      <c r="F36" s="4" t="s">
        <v>261</v>
      </c>
    </row>
    <row r="37" spans="1:6" x14ac:dyDescent="0.3">
      <c r="A37" s="4" t="s">
        <v>36</v>
      </c>
      <c r="B37" s="4" t="s">
        <v>123</v>
      </c>
      <c r="C37" s="16" t="s">
        <v>162</v>
      </c>
      <c r="D37" s="3">
        <v>-49.79448</v>
      </c>
      <c r="E37" s="3">
        <v>-10.80843</v>
      </c>
      <c r="F37" s="4" t="s">
        <v>261</v>
      </c>
    </row>
    <row r="38" spans="1:6" x14ac:dyDescent="0.3">
      <c r="A38" s="4" t="s">
        <v>37</v>
      </c>
      <c r="B38" s="4" t="s">
        <v>124</v>
      </c>
      <c r="C38" s="16" t="s">
        <v>161</v>
      </c>
      <c r="D38" s="3">
        <v>-49.799633</v>
      </c>
      <c r="E38" s="3">
        <v>-10.804135</v>
      </c>
      <c r="F38" s="4" t="s">
        <v>261</v>
      </c>
    </row>
    <row r="39" spans="1:6" x14ac:dyDescent="0.3">
      <c r="A39" s="4" t="s">
        <v>38</v>
      </c>
      <c r="B39" s="4" t="s">
        <v>124</v>
      </c>
      <c r="C39" s="16" t="s">
        <v>161</v>
      </c>
      <c r="D39" s="3">
        <v>-49.799926999999997</v>
      </c>
      <c r="E39" s="3">
        <v>-10.804126999999999</v>
      </c>
      <c r="F39" s="4" t="s">
        <v>261</v>
      </c>
    </row>
    <row r="40" spans="1:6" x14ac:dyDescent="0.3">
      <c r="A40" s="4" t="s">
        <v>39</v>
      </c>
      <c r="B40" s="4" t="s">
        <v>125</v>
      </c>
      <c r="C40" s="16" t="s">
        <v>162</v>
      </c>
      <c r="D40" s="3">
        <v>-49.814087000000001</v>
      </c>
      <c r="E40" s="3">
        <v>-10.783393999999999</v>
      </c>
      <c r="F40" s="4" t="s">
        <v>261</v>
      </c>
    </row>
    <row r="41" spans="1:6" x14ac:dyDescent="0.3">
      <c r="A41" s="4" t="s">
        <v>40</v>
      </c>
      <c r="B41" s="4" t="s">
        <v>125</v>
      </c>
      <c r="C41" s="16" t="s">
        <v>162</v>
      </c>
      <c r="D41" s="3">
        <v>-49.814185999999999</v>
      </c>
      <c r="E41" s="3">
        <v>-10.783109</v>
      </c>
      <c r="F41" s="4" t="s">
        <v>261</v>
      </c>
    </row>
    <row r="42" spans="1:6" x14ac:dyDescent="0.3">
      <c r="A42" s="4" t="s">
        <v>41</v>
      </c>
      <c r="B42" s="4" t="s">
        <v>125</v>
      </c>
      <c r="C42" s="16" t="s">
        <v>162</v>
      </c>
      <c r="D42" s="3">
        <v>-49.816850000000002</v>
      </c>
      <c r="E42" s="3">
        <v>-10.78036</v>
      </c>
      <c r="F42" s="4" t="s">
        <v>261</v>
      </c>
    </row>
    <row r="43" spans="1:6" x14ac:dyDescent="0.3">
      <c r="A43" s="15" t="s">
        <v>42</v>
      </c>
      <c r="B43" s="15" t="s">
        <v>125</v>
      </c>
      <c r="C43" s="16" t="s">
        <v>162</v>
      </c>
      <c r="D43" s="3">
        <v>-49.816977000000001</v>
      </c>
      <c r="E43" s="3">
        <v>-10.780303</v>
      </c>
      <c r="F43" s="4" t="s">
        <v>261</v>
      </c>
    </row>
    <row r="44" spans="1:6" x14ac:dyDescent="0.3">
      <c r="A44" s="4" t="s">
        <v>43</v>
      </c>
      <c r="B44" s="4" t="s">
        <v>126</v>
      </c>
      <c r="C44" s="16" t="s">
        <v>162</v>
      </c>
      <c r="D44" s="3">
        <v>-49.834180000000003</v>
      </c>
      <c r="E44" s="3">
        <v>-10.748816</v>
      </c>
      <c r="F44" s="4" t="s">
        <v>261</v>
      </c>
    </row>
    <row r="45" spans="1:6" x14ac:dyDescent="0.3">
      <c r="A45" s="4" t="s">
        <v>44</v>
      </c>
      <c r="B45" s="4" t="s">
        <v>126</v>
      </c>
      <c r="C45" s="16" t="s">
        <v>162</v>
      </c>
      <c r="D45" s="3">
        <v>-49.834296999999999</v>
      </c>
      <c r="E45" s="3">
        <v>-10.748621</v>
      </c>
      <c r="F45" s="4" t="s">
        <v>261</v>
      </c>
    </row>
    <row r="46" spans="1:6" x14ac:dyDescent="0.3">
      <c r="A46" s="4" t="s">
        <v>45</v>
      </c>
      <c r="B46" s="4" t="s">
        <v>127</v>
      </c>
      <c r="C46" s="16" t="s">
        <v>160</v>
      </c>
      <c r="D46" s="3">
        <v>-49.857967000000002</v>
      </c>
      <c r="E46" s="3">
        <v>-10.69131</v>
      </c>
      <c r="F46" s="4" t="s">
        <v>261</v>
      </c>
    </row>
    <row r="47" spans="1:6" x14ac:dyDescent="0.3">
      <c r="A47" s="4" t="s">
        <v>46</v>
      </c>
      <c r="B47" s="4" t="s">
        <v>127</v>
      </c>
      <c r="C47" s="16" t="s">
        <v>160</v>
      </c>
      <c r="D47" s="3">
        <v>-49.857982999999997</v>
      </c>
      <c r="E47" s="3">
        <v>-10.691052000000001</v>
      </c>
      <c r="F47" s="4" t="s">
        <v>261</v>
      </c>
    </row>
    <row r="48" spans="1:6" x14ac:dyDescent="0.3">
      <c r="A48" s="4" t="s">
        <v>47</v>
      </c>
      <c r="B48" s="4" t="s">
        <v>127</v>
      </c>
      <c r="C48" s="16" t="s">
        <v>160</v>
      </c>
      <c r="D48" s="3">
        <v>-49.85801</v>
      </c>
      <c r="E48" s="3">
        <v>-10.690804</v>
      </c>
      <c r="F48" s="4" t="s">
        <v>261</v>
      </c>
    </row>
    <row r="49" spans="1:6" x14ac:dyDescent="0.3">
      <c r="A49" s="4" t="s">
        <v>48</v>
      </c>
      <c r="B49" s="4" t="s">
        <v>128</v>
      </c>
      <c r="C49" s="16" t="s">
        <v>160</v>
      </c>
      <c r="D49" s="3">
        <v>-49.873663000000001</v>
      </c>
      <c r="E49" s="3">
        <v>-10.658592000000001</v>
      </c>
      <c r="F49" s="4" t="s">
        <v>261</v>
      </c>
    </row>
    <row r="50" spans="1:6" x14ac:dyDescent="0.3">
      <c r="A50" s="4" t="s">
        <v>49</v>
      </c>
      <c r="B50" s="4" t="s">
        <v>129</v>
      </c>
      <c r="C50" s="16" t="s">
        <v>161</v>
      </c>
      <c r="D50" s="3">
        <v>-49.898310000000002</v>
      </c>
      <c r="E50" s="3">
        <v>-10.641189000000001</v>
      </c>
      <c r="F50" s="4" t="s">
        <v>261</v>
      </c>
    </row>
    <row r="51" spans="1:6" x14ac:dyDescent="0.3">
      <c r="A51" s="4" t="s">
        <v>50</v>
      </c>
      <c r="B51" s="4" t="s">
        <v>130</v>
      </c>
      <c r="C51" s="16" t="s">
        <v>161</v>
      </c>
      <c r="D51" s="3">
        <v>-49.900036</v>
      </c>
      <c r="E51" s="3">
        <v>-10.639715000000001</v>
      </c>
      <c r="F51" s="4" t="s">
        <v>261</v>
      </c>
    </row>
    <row r="52" spans="1:6" x14ac:dyDescent="0.3">
      <c r="A52" s="4" t="s">
        <v>51</v>
      </c>
      <c r="B52" s="4" t="s">
        <v>131</v>
      </c>
      <c r="C52" s="16" t="s">
        <v>161</v>
      </c>
      <c r="D52" s="3">
        <v>-49.900787000000001</v>
      </c>
      <c r="E52" s="3">
        <v>-10.638937</v>
      </c>
      <c r="F52" s="4" t="s">
        <v>261</v>
      </c>
    </row>
    <row r="53" spans="1:6" x14ac:dyDescent="0.3">
      <c r="A53" s="4" t="s">
        <v>52</v>
      </c>
      <c r="B53" s="4" t="s">
        <v>131</v>
      </c>
      <c r="C53" s="16" t="s">
        <v>161</v>
      </c>
      <c r="D53" s="3">
        <v>-49.900925000000001</v>
      </c>
      <c r="E53" s="3">
        <v>-10.638722</v>
      </c>
      <c r="F53" s="4" t="s">
        <v>261</v>
      </c>
    </row>
    <row r="54" spans="1:6" x14ac:dyDescent="0.3">
      <c r="A54" s="4" t="s">
        <v>53</v>
      </c>
      <c r="B54" s="4" t="s">
        <v>131</v>
      </c>
      <c r="C54" s="16" t="s">
        <v>161</v>
      </c>
      <c r="D54" s="3">
        <v>-49.901153999999998</v>
      </c>
      <c r="E54" s="3">
        <v>-10.638469000000001</v>
      </c>
      <c r="F54" s="4" t="s">
        <v>261</v>
      </c>
    </row>
    <row r="55" spans="1:6" x14ac:dyDescent="0.3">
      <c r="A55" s="4" t="s">
        <v>54</v>
      </c>
      <c r="B55" s="4" t="s">
        <v>131</v>
      </c>
      <c r="C55" s="16" t="s">
        <v>161</v>
      </c>
      <c r="D55" s="3">
        <v>-49.901333000000001</v>
      </c>
      <c r="E55" s="3">
        <v>-10.638089000000001</v>
      </c>
      <c r="F55" s="4" t="s">
        <v>261</v>
      </c>
    </row>
    <row r="56" spans="1:6" x14ac:dyDescent="0.3">
      <c r="A56" s="4" t="s">
        <v>55</v>
      </c>
      <c r="B56" s="4" t="s">
        <v>132</v>
      </c>
      <c r="C56" s="16" t="s">
        <v>161</v>
      </c>
      <c r="D56" s="3">
        <v>-49.922835999999997</v>
      </c>
      <c r="E56" s="3">
        <v>-10.604112000000001</v>
      </c>
      <c r="F56" s="4" t="s">
        <v>261</v>
      </c>
    </row>
    <row r="57" spans="1:6" x14ac:dyDescent="0.3">
      <c r="A57" s="4" t="s">
        <v>56</v>
      </c>
      <c r="B57" s="4" t="s">
        <v>133</v>
      </c>
      <c r="C57" s="16" t="s">
        <v>161</v>
      </c>
      <c r="D57" s="3">
        <v>-49.926887999999998</v>
      </c>
      <c r="E57" s="3">
        <v>-10.586694</v>
      </c>
      <c r="F57" s="4" t="s">
        <v>261</v>
      </c>
    </row>
    <row r="58" spans="1:6" x14ac:dyDescent="0.3">
      <c r="A58" s="4" t="s">
        <v>57</v>
      </c>
      <c r="B58" s="4" t="s">
        <v>133</v>
      </c>
      <c r="C58" s="16" t="s">
        <v>161</v>
      </c>
      <c r="D58" s="3">
        <v>-49.92698</v>
      </c>
      <c r="E58" s="3">
        <v>-10.586587</v>
      </c>
      <c r="F58" s="4" t="s">
        <v>261</v>
      </c>
    </row>
    <row r="59" spans="1:6" x14ac:dyDescent="0.3">
      <c r="A59" s="4" t="s">
        <v>58</v>
      </c>
      <c r="B59" s="4" t="s">
        <v>128</v>
      </c>
      <c r="C59" s="16" t="s">
        <v>160</v>
      </c>
      <c r="D59" s="3">
        <v>-49.873821</v>
      </c>
      <c r="E59" s="3">
        <v>-10.6586</v>
      </c>
      <c r="F59" s="4" t="s">
        <v>261</v>
      </c>
    </row>
    <row r="60" spans="1:6" x14ac:dyDescent="0.3">
      <c r="A60" s="4" t="s">
        <v>59</v>
      </c>
      <c r="B60" s="4" t="s">
        <v>134</v>
      </c>
      <c r="C60" s="16" t="s">
        <v>161</v>
      </c>
      <c r="D60" s="3">
        <v>-49.795918</v>
      </c>
      <c r="E60" s="3">
        <v>-10.806474</v>
      </c>
      <c r="F60" s="4" t="s">
        <v>261</v>
      </c>
    </row>
    <row r="61" spans="1:6" x14ac:dyDescent="0.3">
      <c r="A61" s="4" t="s">
        <v>60</v>
      </c>
      <c r="B61" s="4" t="s">
        <v>118</v>
      </c>
      <c r="C61" s="16" t="s">
        <v>161</v>
      </c>
      <c r="D61" s="3">
        <v>-49.836337999999998</v>
      </c>
      <c r="E61" s="3">
        <v>-10.972467999999999</v>
      </c>
      <c r="F61" s="4" t="s">
        <v>261</v>
      </c>
    </row>
    <row r="62" spans="1:6" x14ac:dyDescent="0.3">
      <c r="A62" s="4" t="s">
        <v>61</v>
      </c>
      <c r="B62" s="4" t="s">
        <v>118</v>
      </c>
      <c r="C62" s="16" t="s">
        <v>161</v>
      </c>
      <c r="D62" s="3">
        <v>-49.836353000000003</v>
      </c>
      <c r="E62" s="3">
        <v>-10.972441</v>
      </c>
      <c r="F62" s="4" t="s">
        <v>261</v>
      </c>
    </row>
    <row r="63" spans="1:6" x14ac:dyDescent="0.3">
      <c r="A63" s="4" t="s">
        <v>62</v>
      </c>
      <c r="B63" s="4" t="s">
        <v>118</v>
      </c>
      <c r="C63" s="16" t="s">
        <v>161</v>
      </c>
      <c r="D63" s="3">
        <v>-49.836365000000001</v>
      </c>
      <c r="E63" s="3">
        <v>-10.972405</v>
      </c>
      <c r="F63" s="4" t="s">
        <v>261</v>
      </c>
    </row>
    <row r="64" spans="1:6" x14ac:dyDescent="0.3">
      <c r="A64" s="4" t="s">
        <v>63</v>
      </c>
      <c r="B64" s="4" t="s">
        <v>135</v>
      </c>
      <c r="C64" s="16" t="s">
        <v>160</v>
      </c>
      <c r="D64" s="3">
        <v>-49.836500000000001</v>
      </c>
      <c r="E64" s="3">
        <v>-10.900539</v>
      </c>
      <c r="F64" s="4" t="s">
        <v>261</v>
      </c>
    </row>
    <row r="65" spans="1:6" x14ac:dyDescent="0.3">
      <c r="A65" s="4" t="s">
        <v>64</v>
      </c>
      <c r="B65" s="4" t="s">
        <v>120</v>
      </c>
      <c r="C65" s="16" t="s">
        <v>161</v>
      </c>
      <c r="D65" s="3">
        <v>-49.677666000000002</v>
      </c>
      <c r="E65" s="3">
        <v>-11.39949</v>
      </c>
      <c r="F65" s="4" t="s">
        <v>261</v>
      </c>
    </row>
    <row r="66" spans="1:6" x14ac:dyDescent="0.3">
      <c r="A66" s="4" t="s">
        <v>65</v>
      </c>
      <c r="B66" s="4" t="s">
        <v>120</v>
      </c>
      <c r="C66" s="16" t="s">
        <v>161</v>
      </c>
      <c r="D66" s="3">
        <v>-49.677672999999999</v>
      </c>
      <c r="E66" s="3">
        <v>-11.399501000000001</v>
      </c>
      <c r="F66" s="4" t="s">
        <v>261</v>
      </c>
    </row>
    <row r="67" spans="1:6" x14ac:dyDescent="0.3">
      <c r="A67" s="4" t="s">
        <v>66</v>
      </c>
      <c r="B67" s="4" t="s">
        <v>136</v>
      </c>
      <c r="C67" s="16" t="s">
        <v>161</v>
      </c>
      <c r="D67" s="3">
        <v>-49.833277000000002</v>
      </c>
      <c r="E67" s="3">
        <v>-10.927606000000001</v>
      </c>
      <c r="F67" s="4" t="s">
        <v>261</v>
      </c>
    </row>
    <row r="68" spans="1:6" x14ac:dyDescent="0.3">
      <c r="A68" s="4" t="s">
        <v>67</v>
      </c>
      <c r="B68" s="4" t="s">
        <v>137</v>
      </c>
      <c r="C68" s="16" t="s">
        <v>160</v>
      </c>
      <c r="D68" s="3">
        <v>-49.553783000000003</v>
      </c>
      <c r="E68" s="3">
        <v>-10.834580000000001</v>
      </c>
      <c r="F68" s="4" t="s">
        <v>263</v>
      </c>
    </row>
    <row r="69" spans="1:6" x14ac:dyDescent="0.3">
      <c r="A69" s="4" t="s">
        <v>68</v>
      </c>
      <c r="B69" s="4" t="s">
        <v>138</v>
      </c>
      <c r="C69" s="16" t="s">
        <v>160</v>
      </c>
      <c r="D69" s="3">
        <v>-49.587645999999999</v>
      </c>
      <c r="E69" s="3">
        <v>-10.870381</v>
      </c>
      <c r="F69" s="4" t="s">
        <v>263</v>
      </c>
    </row>
    <row r="70" spans="1:6" x14ac:dyDescent="0.3">
      <c r="A70" s="4" t="s">
        <v>69</v>
      </c>
      <c r="B70" s="4" t="s">
        <v>139</v>
      </c>
      <c r="C70" s="16" t="s">
        <v>160</v>
      </c>
      <c r="D70" s="3">
        <v>-49.588757000000001</v>
      </c>
      <c r="E70" s="3">
        <v>-10.860949</v>
      </c>
      <c r="F70" s="4" t="s">
        <v>263</v>
      </c>
    </row>
    <row r="71" spans="1:6" x14ac:dyDescent="0.3">
      <c r="A71" s="4" t="s">
        <v>70</v>
      </c>
      <c r="B71" s="4" t="s">
        <v>139</v>
      </c>
      <c r="C71" s="16" t="s">
        <v>160</v>
      </c>
      <c r="D71" s="3">
        <v>-49.588825</v>
      </c>
      <c r="E71" s="3">
        <v>-10.860863999999999</v>
      </c>
      <c r="F71" s="4" t="s">
        <v>263</v>
      </c>
    </row>
    <row r="72" spans="1:6" x14ac:dyDescent="0.3">
      <c r="A72" s="15" t="s">
        <v>71</v>
      </c>
      <c r="B72" s="15" t="s">
        <v>140</v>
      </c>
      <c r="C72" s="16" t="s">
        <v>160</v>
      </c>
      <c r="D72" s="3">
        <v>-49.598557</v>
      </c>
      <c r="E72" s="3">
        <v>-10.867343</v>
      </c>
      <c r="F72" s="4" t="s">
        <v>263</v>
      </c>
    </row>
    <row r="73" spans="1:6" x14ac:dyDescent="0.3">
      <c r="A73" s="4" t="s">
        <v>72</v>
      </c>
      <c r="B73" s="4" t="s">
        <v>141</v>
      </c>
      <c r="C73" s="16" t="s">
        <v>162</v>
      </c>
      <c r="D73" s="3">
        <v>-49.609436000000002</v>
      </c>
      <c r="E73" s="3">
        <v>-10.853472999999999</v>
      </c>
      <c r="F73" s="4" t="s">
        <v>263</v>
      </c>
    </row>
    <row r="74" spans="1:6" x14ac:dyDescent="0.3">
      <c r="A74" s="4" t="s">
        <v>73</v>
      </c>
      <c r="B74" s="4" t="s">
        <v>141</v>
      </c>
      <c r="C74" s="16" t="s">
        <v>162</v>
      </c>
      <c r="D74" s="3">
        <v>-49.609585000000003</v>
      </c>
      <c r="E74" s="3">
        <v>-10.853259</v>
      </c>
      <c r="F74" s="4" t="s">
        <v>263</v>
      </c>
    </row>
    <row r="75" spans="1:6" x14ac:dyDescent="0.3">
      <c r="A75" s="4" t="s">
        <v>74</v>
      </c>
      <c r="B75" s="4" t="s">
        <v>142</v>
      </c>
      <c r="C75" s="16" t="s">
        <v>161</v>
      </c>
      <c r="D75" s="3">
        <v>-49.61889</v>
      </c>
      <c r="E75" s="3">
        <v>-10.839176999999999</v>
      </c>
      <c r="F75" s="4" t="s">
        <v>263</v>
      </c>
    </row>
    <row r="76" spans="1:6" x14ac:dyDescent="0.3">
      <c r="A76" s="4" t="s">
        <v>75</v>
      </c>
      <c r="B76" s="4" t="s">
        <v>143</v>
      </c>
      <c r="C76" s="16" t="s">
        <v>161</v>
      </c>
      <c r="D76" s="3">
        <v>-49.638924000000003</v>
      </c>
      <c r="E76" s="3">
        <v>-10.863574</v>
      </c>
      <c r="F76" s="4" t="s">
        <v>263</v>
      </c>
    </row>
    <row r="77" spans="1:6" x14ac:dyDescent="0.3">
      <c r="A77" s="15" t="s">
        <v>76</v>
      </c>
      <c r="B77" s="15" t="s">
        <v>143</v>
      </c>
      <c r="C77" s="16" t="s">
        <v>161</v>
      </c>
      <c r="D77" s="3">
        <v>-49.638911999999998</v>
      </c>
      <c r="E77" s="3">
        <v>-10.863695999999999</v>
      </c>
      <c r="F77" s="4" t="s">
        <v>263</v>
      </c>
    </row>
    <row r="78" spans="1:6" x14ac:dyDescent="0.3">
      <c r="A78" s="4" t="s">
        <v>77</v>
      </c>
      <c r="B78" s="4" t="s">
        <v>144</v>
      </c>
      <c r="C78" s="16" t="s">
        <v>161</v>
      </c>
      <c r="D78" s="3">
        <v>-49.666634000000002</v>
      </c>
      <c r="E78" s="3">
        <v>-10.872875000000001</v>
      </c>
      <c r="F78" s="4" t="s">
        <v>263</v>
      </c>
    </row>
    <row r="79" spans="1:6" x14ac:dyDescent="0.3">
      <c r="A79" s="4" t="s">
        <v>78</v>
      </c>
      <c r="B79" s="4" t="s">
        <v>145</v>
      </c>
      <c r="C79" s="16" t="s">
        <v>162</v>
      </c>
      <c r="D79" s="3">
        <v>-49.666804999999997</v>
      </c>
      <c r="E79" s="3">
        <v>-10.872935999999999</v>
      </c>
      <c r="F79" s="4" t="s">
        <v>263</v>
      </c>
    </row>
    <row r="80" spans="1:6" x14ac:dyDescent="0.3">
      <c r="A80" s="4" t="s">
        <v>79</v>
      </c>
      <c r="B80" s="4" t="s">
        <v>146</v>
      </c>
      <c r="C80" s="16" t="s">
        <v>160</v>
      </c>
      <c r="D80" s="3">
        <v>-49.666953999999997</v>
      </c>
      <c r="E80" s="3">
        <v>-10.873199</v>
      </c>
      <c r="F80" s="4" t="s">
        <v>263</v>
      </c>
    </row>
    <row r="81" spans="1:6" x14ac:dyDescent="0.3">
      <c r="A81" s="4" t="s">
        <v>80</v>
      </c>
      <c r="B81" s="4" t="s">
        <v>147</v>
      </c>
      <c r="C81" s="16" t="s">
        <v>161</v>
      </c>
      <c r="D81" s="3">
        <v>-49.67606</v>
      </c>
      <c r="E81" s="3">
        <v>-10.863947</v>
      </c>
      <c r="F81" s="4" t="s">
        <v>263</v>
      </c>
    </row>
    <row r="82" spans="1:6" x14ac:dyDescent="0.3">
      <c r="A82" s="15" t="s">
        <v>81</v>
      </c>
      <c r="B82" s="15" t="s">
        <v>148</v>
      </c>
      <c r="C82" s="16" t="s">
        <v>160</v>
      </c>
      <c r="D82" s="3">
        <v>-49.688923000000003</v>
      </c>
      <c r="E82" s="3">
        <v>-10.860516000000001</v>
      </c>
      <c r="F82" s="4" t="s">
        <v>263</v>
      </c>
    </row>
    <row r="83" spans="1:6" x14ac:dyDescent="0.3">
      <c r="A83" s="4" t="s">
        <v>82</v>
      </c>
      <c r="B83" s="4" t="s">
        <v>148</v>
      </c>
      <c r="C83" s="16" t="s">
        <v>160</v>
      </c>
      <c r="D83" s="3">
        <v>-49.693213999999998</v>
      </c>
      <c r="E83" s="3">
        <v>-10.855824999999999</v>
      </c>
      <c r="F83" s="4" t="s">
        <v>263</v>
      </c>
    </row>
    <row r="84" spans="1:6" x14ac:dyDescent="0.3">
      <c r="A84" s="4" t="s">
        <v>83</v>
      </c>
      <c r="B84" s="4" t="s">
        <v>149</v>
      </c>
      <c r="C84" s="16" t="s">
        <v>161</v>
      </c>
      <c r="D84" s="3">
        <v>-49.692554000000001</v>
      </c>
      <c r="E84" s="3">
        <v>-10.848582</v>
      </c>
      <c r="F84" s="4" t="s">
        <v>263</v>
      </c>
    </row>
    <row r="85" spans="1:6" x14ac:dyDescent="0.3">
      <c r="A85" s="4" t="s">
        <v>84</v>
      </c>
      <c r="B85" s="4" t="s">
        <v>149</v>
      </c>
      <c r="C85" s="16" t="s">
        <v>161</v>
      </c>
      <c r="D85" s="3">
        <v>-49.695503000000002</v>
      </c>
      <c r="E85" s="3">
        <v>-10.844512999999999</v>
      </c>
      <c r="F85" s="4" t="s">
        <v>263</v>
      </c>
    </row>
    <row r="86" spans="1:6" x14ac:dyDescent="0.3">
      <c r="A86" s="4" t="s">
        <v>85</v>
      </c>
      <c r="B86" s="4" t="s">
        <v>148</v>
      </c>
      <c r="C86" s="16" t="s">
        <v>160</v>
      </c>
      <c r="D86" s="3">
        <v>-49.699210000000001</v>
      </c>
      <c r="E86" s="3">
        <v>-10.844733</v>
      </c>
      <c r="F86" s="4" t="s">
        <v>263</v>
      </c>
    </row>
    <row r="87" spans="1:6" x14ac:dyDescent="0.3">
      <c r="A87" s="4" t="s">
        <v>86</v>
      </c>
      <c r="B87" s="4" t="s">
        <v>150</v>
      </c>
      <c r="C87" s="16" t="s">
        <v>161</v>
      </c>
      <c r="D87" s="3">
        <v>-49.710101999999999</v>
      </c>
      <c r="E87" s="3">
        <v>-10.834447000000001</v>
      </c>
      <c r="F87" s="4" t="s">
        <v>263</v>
      </c>
    </row>
    <row r="88" spans="1:6" x14ac:dyDescent="0.3">
      <c r="A88" s="4" t="s">
        <v>87</v>
      </c>
      <c r="B88" s="4" t="s">
        <v>148</v>
      </c>
      <c r="C88" s="16" t="s">
        <v>160</v>
      </c>
      <c r="D88" s="3">
        <v>-49.71649</v>
      </c>
      <c r="E88" s="3">
        <v>-10.829914</v>
      </c>
      <c r="F88" s="4" t="s">
        <v>263</v>
      </c>
    </row>
    <row r="89" spans="1:6" x14ac:dyDescent="0.3">
      <c r="A89" s="4" t="s">
        <v>88</v>
      </c>
      <c r="B89" s="4" t="s">
        <v>151</v>
      </c>
      <c r="C89" s="16" t="s">
        <v>162</v>
      </c>
      <c r="D89" s="3">
        <v>-49.716698000000001</v>
      </c>
      <c r="E89" s="3">
        <v>-10.824729</v>
      </c>
      <c r="F89" s="4" t="s">
        <v>263</v>
      </c>
    </row>
    <row r="90" spans="1:6" x14ac:dyDescent="0.3">
      <c r="A90" s="4" t="s">
        <v>89</v>
      </c>
      <c r="B90" s="4" t="s">
        <v>152</v>
      </c>
      <c r="C90" s="16" t="s">
        <v>160</v>
      </c>
      <c r="D90" s="3">
        <v>-49.72786</v>
      </c>
      <c r="E90" s="3">
        <v>-10.819728</v>
      </c>
      <c r="F90" s="4" t="s">
        <v>263</v>
      </c>
    </row>
    <row r="91" spans="1:6" x14ac:dyDescent="0.3">
      <c r="A91" s="4" t="s">
        <v>90</v>
      </c>
      <c r="B91" s="4" t="s">
        <v>153</v>
      </c>
      <c r="C91" s="16" t="s">
        <v>160</v>
      </c>
      <c r="D91" s="3">
        <v>-49.730643999999998</v>
      </c>
      <c r="E91" s="3">
        <v>-10.820335</v>
      </c>
      <c r="F91" s="4" t="s">
        <v>263</v>
      </c>
    </row>
    <row r="92" spans="1:6" x14ac:dyDescent="0.3">
      <c r="A92" s="15" t="s">
        <v>91</v>
      </c>
      <c r="B92" s="15" t="s">
        <v>154</v>
      </c>
      <c r="C92" s="16" t="s">
        <v>160</v>
      </c>
      <c r="D92" s="3">
        <v>-49.746474999999997</v>
      </c>
      <c r="E92" s="3">
        <v>-10.808552000000001</v>
      </c>
      <c r="F92" s="4" t="s">
        <v>263</v>
      </c>
    </row>
    <row r="93" spans="1:6" x14ac:dyDescent="0.3">
      <c r="A93" s="4" t="s">
        <v>92</v>
      </c>
      <c r="B93" s="4" t="s">
        <v>123</v>
      </c>
      <c r="C93" s="16" t="s">
        <v>162</v>
      </c>
      <c r="D93" s="3">
        <v>-49.746464000000003</v>
      </c>
      <c r="E93" s="3">
        <v>-10.808526000000001</v>
      </c>
      <c r="F93" s="4" t="s">
        <v>263</v>
      </c>
    </row>
    <row r="94" spans="1:6" x14ac:dyDescent="0.3">
      <c r="A94" s="4" t="s">
        <v>93</v>
      </c>
      <c r="B94" s="4" t="s">
        <v>123</v>
      </c>
      <c r="C94" s="16" t="s">
        <v>162</v>
      </c>
      <c r="D94" s="3">
        <v>-49.746450000000003</v>
      </c>
      <c r="E94" s="3">
        <v>-10.808519</v>
      </c>
      <c r="F94" s="4" t="s">
        <v>263</v>
      </c>
    </row>
    <row r="95" spans="1:6" x14ac:dyDescent="0.3">
      <c r="A95" s="4" t="s">
        <v>94</v>
      </c>
      <c r="B95" s="4" t="s">
        <v>155</v>
      </c>
      <c r="C95" s="16" t="s">
        <v>160</v>
      </c>
      <c r="D95" s="3">
        <v>-49.747630000000001</v>
      </c>
      <c r="E95" s="3">
        <v>-10.825519</v>
      </c>
      <c r="F95" s="4" t="s">
        <v>263</v>
      </c>
    </row>
    <row r="96" spans="1:6" x14ac:dyDescent="0.3">
      <c r="A96" s="4" t="s">
        <v>95</v>
      </c>
      <c r="B96" s="4" t="s">
        <v>155</v>
      </c>
      <c r="C96" s="16" t="s">
        <v>160</v>
      </c>
      <c r="D96" s="3">
        <v>-49.753596999999999</v>
      </c>
      <c r="E96" s="3">
        <v>-10.826273</v>
      </c>
      <c r="F96" s="4" t="s">
        <v>263</v>
      </c>
    </row>
    <row r="97" spans="1:6" x14ac:dyDescent="0.3">
      <c r="A97" s="4" t="s">
        <v>96</v>
      </c>
      <c r="B97" s="4" t="s">
        <v>122</v>
      </c>
      <c r="C97" s="16" t="s">
        <v>160</v>
      </c>
      <c r="D97" s="3">
        <v>-49.792397000000001</v>
      </c>
      <c r="E97" s="3">
        <v>-10.832636000000001</v>
      </c>
      <c r="F97" s="4" t="s">
        <v>263</v>
      </c>
    </row>
    <row r="98" spans="1:6" x14ac:dyDescent="0.3">
      <c r="A98" s="4" t="s">
        <v>97</v>
      </c>
      <c r="B98" s="4" t="s">
        <v>122</v>
      </c>
      <c r="C98" s="16" t="s">
        <v>160</v>
      </c>
      <c r="D98" s="3">
        <v>-49.792538</v>
      </c>
      <c r="E98" s="3">
        <v>-10.83259</v>
      </c>
      <c r="F98" s="4" t="s">
        <v>263</v>
      </c>
    </row>
    <row r="99" spans="1:6" x14ac:dyDescent="0.3">
      <c r="A99" s="4" t="s">
        <v>98</v>
      </c>
      <c r="B99" s="4" t="s">
        <v>155</v>
      </c>
      <c r="C99" s="16" t="s">
        <v>161</v>
      </c>
      <c r="D99" s="3">
        <v>-49.753574</v>
      </c>
      <c r="E99" s="3">
        <v>-10.826344000000001</v>
      </c>
      <c r="F99" s="4" t="s">
        <v>263</v>
      </c>
    </row>
    <row r="100" spans="1:6" x14ac:dyDescent="0.3">
      <c r="A100" s="4" t="s">
        <v>99</v>
      </c>
      <c r="B100" s="4" t="s">
        <v>156</v>
      </c>
      <c r="C100" s="16" t="s">
        <v>161</v>
      </c>
      <c r="D100" s="3">
        <v>-49.426110000000001</v>
      </c>
      <c r="E100" s="3">
        <v>-10.78303</v>
      </c>
      <c r="F100" s="4" t="s">
        <v>263</v>
      </c>
    </row>
    <row r="101" spans="1:6" x14ac:dyDescent="0.3">
      <c r="A101" s="4" t="s">
        <v>100</v>
      </c>
      <c r="B101" s="4" t="s">
        <v>157</v>
      </c>
      <c r="C101" s="16" t="s">
        <v>160</v>
      </c>
      <c r="D101" s="3">
        <v>-49.730612999999998</v>
      </c>
      <c r="E101" s="3">
        <v>-10.820501</v>
      </c>
      <c r="F101" s="4" t="s">
        <v>263</v>
      </c>
    </row>
    <row r="102" spans="1:6" x14ac:dyDescent="0.3">
      <c r="A102" s="4" t="s">
        <v>101</v>
      </c>
      <c r="B102" s="4" t="s">
        <v>147</v>
      </c>
      <c r="C102" s="16" t="s">
        <v>161</v>
      </c>
      <c r="D102" s="3">
        <v>-49.676115000000003</v>
      </c>
      <c r="E102" s="3">
        <v>-10.863916</v>
      </c>
      <c r="F102" s="4" t="s">
        <v>263</v>
      </c>
    </row>
    <row r="103" spans="1:6" x14ac:dyDescent="0.3">
      <c r="A103" s="4" t="s">
        <v>102</v>
      </c>
      <c r="B103" s="4" t="s">
        <v>158</v>
      </c>
      <c r="C103" s="16" t="s">
        <v>160</v>
      </c>
      <c r="D103" s="3">
        <v>-49.463299999999997</v>
      </c>
      <c r="E103" s="3">
        <v>-10.8149</v>
      </c>
      <c r="F103" s="4" t="s">
        <v>263</v>
      </c>
    </row>
    <row r="104" spans="1:6" x14ac:dyDescent="0.3">
      <c r="A104" s="4" t="s">
        <v>103</v>
      </c>
      <c r="B104" s="4" t="s">
        <v>137</v>
      </c>
      <c r="C104" s="16" t="s">
        <v>160</v>
      </c>
      <c r="D104" s="3">
        <v>-49.515946</v>
      </c>
      <c r="E104" s="3">
        <v>-10.841825999999999</v>
      </c>
      <c r="F104" s="4" t="s">
        <v>263</v>
      </c>
    </row>
    <row r="105" spans="1:6" x14ac:dyDescent="0.3">
      <c r="A105" s="4" t="s">
        <v>104</v>
      </c>
      <c r="B105" s="4" t="s">
        <v>117</v>
      </c>
      <c r="C105" s="16" t="s">
        <v>161</v>
      </c>
      <c r="D105" s="3">
        <v>-49.632570000000001</v>
      </c>
      <c r="E105" s="3">
        <v>-11.383505</v>
      </c>
      <c r="F105" s="4" t="s">
        <v>262</v>
      </c>
    </row>
    <row r="106" spans="1:6" x14ac:dyDescent="0.3">
      <c r="A106" s="4" t="s">
        <v>105</v>
      </c>
      <c r="B106" s="4" t="s">
        <v>117</v>
      </c>
      <c r="C106" s="16" t="s">
        <v>161</v>
      </c>
      <c r="D106" s="3">
        <v>-49.632683</v>
      </c>
      <c r="E106" s="3">
        <v>-11.383647</v>
      </c>
      <c r="F106" s="4" t="s">
        <v>262</v>
      </c>
    </row>
  </sheetData>
  <autoFilter ref="A1:F1" xr:uid="{6053E4EB-9E3F-4CCE-B04B-1895BA26374B}">
    <sortState xmlns:xlrd2="http://schemas.microsoft.com/office/spreadsheetml/2017/richdata2" ref="A2:F106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650D-CA34-491E-8C8E-F30CA0A8759C}">
  <dimension ref="A1:E106"/>
  <sheetViews>
    <sheetView workbookViewId="0">
      <selection activeCell="G50" sqref="G50"/>
    </sheetView>
  </sheetViews>
  <sheetFormatPr defaultRowHeight="14.4" x14ac:dyDescent="0.3"/>
  <cols>
    <col min="1" max="1" width="14.44140625" style="4" bestFit="1" customWidth="1"/>
    <col min="2" max="2" width="26.109375" style="4" bestFit="1" customWidth="1"/>
    <col min="3" max="3" width="11.5546875" style="4" bestFit="1" customWidth="1"/>
    <col min="4" max="5" width="13.88671875" style="3" customWidth="1"/>
  </cols>
  <sheetData>
    <row r="1" spans="1:5" x14ac:dyDescent="0.3">
      <c r="A1" s="5" t="s">
        <v>0</v>
      </c>
      <c r="B1" s="5" t="s">
        <v>106</v>
      </c>
      <c r="C1" s="5" t="s">
        <v>159</v>
      </c>
      <c r="D1" s="1" t="s">
        <v>164</v>
      </c>
      <c r="E1" s="1" t="s">
        <v>165</v>
      </c>
    </row>
    <row r="2" spans="1:5" x14ac:dyDescent="0.3">
      <c r="A2" s="4" t="s">
        <v>1</v>
      </c>
      <c r="B2" s="4" t="s">
        <v>107</v>
      </c>
      <c r="C2" s="4" t="s">
        <v>160</v>
      </c>
      <c r="D2" s="3">
        <v>-49.379745</v>
      </c>
      <c r="E2" s="3">
        <v>-11.207761</v>
      </c>
    </row>
    <row r="3" spans="1:5" x14ac:dyDescent="0.3">
      <c r="A3" s="4" t="s">
        <v>2</v>
      </c>
      <c r="B3" s="4" t="s">
        <v>108</v>
      </c>
      <c r="C3" s="4" t="s">
        <v>160</v>
      </c>
      <c r="D3" s="3">
        <v>-49.379750000000001</v>
      </c>
      <c r="E3" s="3">
        <v>-11.198841</v>
      </c>
    </row>
    <row r="4" spans="1:5" x14ac:dyDescent="0.3">
      <c r="A4" s="4" t="s">
        <v>3</v>
      </c>
      <c r="B4" s="4" t="s">
        <v>109</v>
      </c>
      <c r="C4" s="4" t="s">
        <v>160</v>
      </c>
      <c r="D4" s="3">
        <v>-49.389214000000003</v>
      </c>
      <c r="E4" s="3">
        <v>-11.190640999999999</v>
      </c>
    </row>
    <row r="5" spans="1:5" x14ac:dyDescent="0.3">
      <c r="A5" s="4" t="s">
        <v>4</v>
      </c>
      <c r="B5" s="4" t="s">
        <v>110</v>
      </c>
      <c r="C5" s="4" t="s">
        <v>160</v>
      </c>
      <c r="D5" s="3">
        <v>-49.494500000000002</v>
      </c>
      <c r="E5" s="3">
        <v>-11.181917</v>
      </c>
    </row>
    <row r="6" spans="1:5" x14ac:dyDescent="0.3">
      <c r="A6" s="4" t="s">
        <v>5</v>
      </c>
      <c r="B6" s="4" t="s">
        <v>111</v>
      </c>
      <c r="C6" s="4" t="s">
        <v>160</v>
      </c>
      <c r="D6" s="3">
        <v>-49.762410000000003</v>
      </c>
      <c r="E6" s="3">
        <v>-10.898542000000001</v>
      </c>
    </row>
    <row r="7" spans="1:5" x14ac:dyDescent="0.3">
      <c r="A7" s="4" t="s">
        <v>6</v>
      </c>
      <c r="B7" s="4" t="s">
        <v>112</v>
      </c>
      <c r="C7" s="4" t="s">
        <v>160</v>
      </c>
      <c r="D7" s="3">
        <v>-49.627685999999997</v>
      </c>
      <c r="E7" s="3">
        <v>-11.126554</v>
      </c>
    </row>
    <row r="8" spans="1:5" x14ac:dyDescent="0.3">
      <c r="A8" s="4" t="s">
        <v>7</v>
      </c>
      <c r="B8" s="4" t="s">
        <v>112</v>
      </c>
      <c r="C8" s="4" t="s">
        <v>160</v>
      </c>
      <c r="D8" s="3">
        <v>-49.627704999999999</v>
      </c>
      <c r="E8" s="3">
        <v>-11.126545</v>
      </c>
    </row>
    <row r="9" spans="1:5" x14ac:dyDescent="0.3">
      <c r="A9" s="4" t="s">
        <v>8</v>
      </c>
      <c r="B9" s="4" t="s">
        <v>113</v>
      </c>
      <c r="C9" s="4" t="s">
        <v>161</v>
      </c>
      <c r="D9" s="3">
        <v>-49.701683000000003</v>
      </c>
      <c r="E9" s="3">
        <v>-11.981745</v>
      </c>
    </row>
    <row r="10" spans="1:5" x14ac:dyDescent="0.3">
      <c r="A10" s="4" t="s">
        <v>9</v>
      </c>
      <c r="B10" s="4" t="s">
        <v>113</v>
      </c>
      <c r="C10" s="4" t="s">
        <v>161</v>
      </c>
      <c r="D10" s="3">
        <v>-49.701709999999999</v>
      </c>
      <c r="E10" s="3">
        <v>-11.981676</v>
      </c>
    </row>
    <row r="11" spans="1:5" x14ac:dyDescent="0.3">
      <c r="A11" s="4" t="s">
        <v>10</v>
      </c>
      <c r="B11" s="4" t="s">
        <v>114</v>
      </c>
      <c r="C11" s="4" t="s">
        <v>162</v>
      </c>
      <c r="D11" s="3">
        <v>-49.751914999999997</v>
      </c>
      <c r="E11" s="3">
        <v>-11.865111000000001</v>
      </c>
    </row>
    <row r="12" spans="1:5" x14ac:dyDescent="0.3">
      <c r="A12" s="4" t="s">
        <v>11</v>
      </c>
      <c r="B12" s="4" t="s">
        <v>114</v>
      </c>
      <c r="C12" s="4" t="s">
        <v>162</v>
      </c>
      <c r="D12" s="3">
        <v>-49.751950000000001</v>
      </c>
      <c r="E12" s="3">
        <v>-11.865047000000001</v>
      </c>
    </row>
    <row r="13" spans="1:5" x14ac:dyDescent="0.3">
      <c r="A13" s="4" t="s">
        <v>12</v>
      </c>
      <c r="B13" s="4" t="s">
        <v>114</v>
      </c>
      <c r="C13" s="4" t="s">
        <v>162</v>
      </c>
      <c r="D13" s="3">
        <v>-49.75197</v>
      </c>
      <c r="E13" s="3">
        <v>-11.864998999999999</v>
      </c>
    </row>
    <row r="14" spans="1:5" x14ac:dyDescent="0.3">
      <c r="A14" s="4" t="s">
        <v>13</v>
      </c>
      <c r="B14" s="4" t="s">
        <v>114</v>
      </c>
      <c r="C14" s="4" t="s">
        <v>162</v>
      </c>
      <c r="D14" s="3">
        <v>-49.751980000000003</v>
      </c>
      <c r="E14" s="3">
        <v>-11.864939</v>
      </c>
    </row>
    <row r="15" spans="1:5" x14ac:dyDescent="0.3">
      <c r="A15" s="4" t="s">
        <v>14</v>
      </c>
      <c r="B15" s="4" t="s">
        <v>114</v>
      </c>
      <c r="C15" s="4" t="s">
        <v>162</v>
      </c>
      <c r="D15" s="3">
        <v>-49.771408000000001</v>
      </c>
      <c r="E15" s="3">
        <v>-11.839915</v>
      </c>
    </row>
    <row r="16" spans="1:5" x14ac:dyDescent="0.3">
      <c r="A16" s="4" t="s">
        <v>15</v>
      </c>
      <c r="B16" s="4" t="s">
        <v>114</v>
      </c>
      <c r="C16" s="4" t="s">
        <v>162</v>
      </c>
      <c r="D16" s="3">
        <v>-49.771397</v>
      </c>
      <c r="E16" s="3">
        <v>-11.839824</v>
      </c>
    </row>
    <row r="17" spans="1:5" x14ac:dyDescent="0.3">
      <c r="A17" s="4" t="s">
        <v>16</v>
      </c>
      <c r="B17" s="4" t="s">
        <v>114</v>
      </c>
      <c r="C17" s="4" t="s">
        <v>161</v>
      </c>
      <c r="D17" s="3">
        <v>-49.764847000000003</v>
      </c>
      <c r="E17" s="3">
        <v>-11.798149</v>
      </c>
    </row>
    <row r="18" spans="1:5" x14ac:dyDescent="0.3">
      <c r="A18" s="4" t="s">
        <v>17</v>
      </c>
      <c r="B18" s="4" t="s">
        <v>115</v>
      </c>
      <c r="C18" s="4" t="s">
        <v>162</v>
      </c>
      <c r="D18" s="3">
        <v>-49.762886000000002</v>
      </c>
      <c r="E18" s="3">
        <v>-11.792505999999999</v>
      </c>
    </row>
    <row r="19" spans="1:5" x14ac:dyDescent="0.3">
      <c r="A19" s="4" t="s">
        <v>18</v>
      </c>
      <c r="B19" s="4" t="s">
        <v>115</v>
      </c>
      <c r="C19" s="4" t="s">
        <v>162</v>
      </c>
      <c r="D19" s="3">
        <v>-49.759785000000001</v>
      </c>
      <c r="E19" s="3">
        <v>-11.774934</v>
      </c>
    </row>
    <row r="20" spans="1:5" x14ac:dyDescent="0.3">
      <c r="A20" s="4" t="s">
        <v>19</v>
      </c>
      <c r="B20" s="4" t="s">
        <v>115</v>
      </c>
      <c r="C20" s="4" t="s">
        <v>162</v>
      </c>
      <c r="D20" s="3">
        <v>-49.759729999999998</v>
      </c>
      <c r="E20" s="3">
        <v>-11.77486</v>
      </c>
    </row>
    <row r="21" spans="1:5" x14ac:dyDescent="0.3">
      <c r="A21" s="4" t="s">
        <v>20</v>
      </c>
      <c r="B21" s="4" t="s">
        <v>115</v>
      </c>
      <c r="C21" s="4" t="s">
        <v>162</v>
      </c>
      <c r="D21" s="3">
        <v>-49.698166000000001</v>
      </c>
      <c r="E21" s="3">
        <v>-11.695271999999999</v>
      </c>
    </row>
    <row r="22" spans="1:5" x14ac:dyDescent="0.3">
      <c r="A22" s="4" t="s">
        <v>21</v>
      </c>
      <c r="B22" s="4" t="s">
        <v>116</v>
      </c>
      <c r="C22" s="4" t="s">
        <v>162</v>
      </c>
      <c r="D22" s="3">
        <v>-49.6496</v>
      </c>
      <c r="E22" s="3">
        <v>-11.678309</v>
      </c>
    </row>
    <row r="23" spans="1:5" x14ac:dyDescent="0.3">
      <c r="A23" s="4" t="s">
        <v>22</v>
      </c>
      <c r="B23" s="4" t="s">
        <v>117</v>
      </c>
      <c r="C23" s="4" t="s">
        <v>161</v>
      </c>
      <c r="D23" s="3">
        <v>-49.678905</v>
      </c>
      <c r="E23" s="3">
        <v>-11.382303</v>
      </c>
    </row>
    <row r="24" spans="1:5" x14ac:dyDescent="0.3">
      <c r="A24" s="4" t="s">
        <v>23</v>
      </c>
      <c r="B24" s="4" t="s">
        <v>117</v>
      </c>
      <c r="C24" s="4" t="s">
        <v>161</v>
      </c>
      <c r="D24" s="3">
        <v>-49.678992999999998</v>
      </c>
      <c r="E24" s="3">
        <v>-11.382191000000001</v>
      </c>
    </row>
    <row r="25" spans="1:5" x14ac:dyDescent="0.3">
      <c r="A25" s="4" t="s">
        <v>24</v>
      </c>
      <c r="B25" s="4" t="s">
        <v>118</v>
      </c>
      <c r="C25" s="4" t="s">
        <v>161</v>
      </c>
      <c r="D25" s="3">
        <v>-49.833205999999997</v>
      </c>
      <c r="E25" s="3">
        <v>-10.927251</v>
      </c>
    </row>
    <row r="26" spans="1:5" x14ac:dyDescent="0.3">
      <c r="A26" s="4" t="s">
        <v>25</v>
      </c>
      <c r="B26" s="4" t="s">
        <v>118</v>
      </c>
      <c r="C26" s="4" t="s">
        <v>161</v>
      </c>
      <c r="D26" s="3">
        <v>-49.833103000000001</v>
      </c>
      <c r="E26" s="3">
        <v>-10.926641999999999</v>
      </c>
    </row>
    <row r="27" spans="1:5" x14ac:dyDescent="0.3">
      <c r="A27" s="4" t="s">
        <v>26</v>
      </c>
      <c r="B27" s="4" t="s">
        <v>118</v>
      </c>
      <c r="C27" s="4" t="s">
        <v>161</v>
      </c>
      <c r="D27" s="3">
        <v>-49.833022999999997</v>
      </c>
      <c r="E27" s="3">
        <v>-10.926166</v>
      </c>
    </row>
    <row r="28" spans="1:5" x14ac:dyDescent="0.3">
      <c r="A28" s="4" t="s">
        <v>27</v>
      </c>
      <c r="B28" s="4" t="s">
        <v>118</v>
      </c>
      <c r="C28" s="4" t="s">
        <v>161</v>
      </c>
      <c r="D28" s="3">
        <v>-49.832962000000002</v>
      </c>
      <c r="E28" s="3">
        <v>-10.925689</v>
      </c>
    </row>
    <row r="29" spans="1:5" x14ac:dyDescent="0.3">
      <c r="A29" s="4" t="s">
        <v>28</v>
      </c>
      <c r="B29" s="4" t="s">
        <v>119</v>
      </c>
      <c r="C29" s="4" t="s">
        <v>161</v>
      </c>
      <c r="D29" s="3">
        <v>-49.838459999999998</v>
      </c>
      <c r="E29" s="3">
        <v>-10.907730000000001</v>
      </c>
    </row>
    <row r="30" spans="1:5" x14ac:dyDescent="0.3">
      <c r="A30" s="4" t="s">
        <v>29</v>
      </c>
      <c r="B30" s="4" t="s">
        <v>120</v>
      </c>
      <c r="C30" s="4" t="s">
        <v>161</v>
      </c>
      <c r="D30" s="3">
        <v>-49.844462999999998</v>
      </c>
      <c r="E30" s="3">
        <v>-10.877019000000001</v>
      </c>
    </row>
    <row r="31" spans="1:5" x14ac:dyDescent="0.3">
      <c r="A31" s="4" t="s">
        <v>30</v>
      </c>
      <c r="B31" s="4" t="s">
        <v>120</v>
      </c>
      <c r="C31" s="4" t="s">
        <v>161</v>
      </c>
      <c r="D31" s="3">
        <v>-49.844549999999998</v>
      </c>
      <c r="E31" s="3">
        <v>-10.876612</v>
      </c>
    </row>
    <row r="32" spans="1:5" x14ac:dyDescent="0.3">
      <c r="A32" s="4" t="s">
        <v>31</v>
      </c>
      <c r="B32" s="4" t="s">
        <v>121</v>
      </c>
      <c r="C32" s="4" t="s">
        <v>161</v>
      </c>
      <c r="D32" s="3">
        <v>-49.844825999999998</v>
      </c>
      <c r="E32" s="3">
        <v>-10.873858</v>
      </c>
    </row>
    <row r="33" spans="1:5" x14ac:dyDescent="0.3">
      <c r="A33" s="4" t="s">
        <v>32</v>
      </c>
      <c r="B33" s="4" t="s">
        <v>121</v>
      </c>
      <c r="C33" s="4" t="s">
        <v>161</v>
      </c>
      <c r="D33" s="3">
        <v>-49.844819999999999</v>
      </c>
      <c r="E33" s="3">
        <v>-10.873628</v>
      </c>
    </row>
    <row r="34" spans="1:5" x14ac:dyDescent="0.3">
      <c r="A34" s="4" t="s">
        <v>33</v>
      </c>
      <c r="B34" s="4" t="s">
        <v>121</v>
      </c>
      <c r="C34" s="4" t="s">
        <v>161</v>
      </c>
      <c r="D34" s="3">
        <v>-49.844830000000002</v>
      </c>
      <c r="E34" s="3">
        <v>-10.873446</v>
      </c>
    </row>
    <row r="35" spans="1:5" x14ac:dyDescent="0.3">
      <c r="A35" s="4" t="s">
        <v>34</v>
      </c>
      <c r="B35" s="4" t="s">
        <v>122</v>
      </c>
      <c r="C35" s="4" t="s">
        <v>160</v>
      </c>
      <c r="D35" s="3">
        <v>-49.794593999999996</v>
      </c>
      <c r="E35" s="3">
        <v>-10.815099</v>
      </c>
    </row>
    <row r="36" spans="1:5" x14ac:dyDescent="0.3">
      <c r="A36" s="4" t="s">
        <v>35</v>
      </c>
      <c r="B36" s="4" t="s">
        <v>123</v>
      </c>
      <c r="C36" s="4" t="s">
        <v>162</v>
      </c>
      <c r="D36" s="3">
        <v>-49.793937999999997</v>
      </c>
      <c r="E36" s="3">
        <v>-10.808507000000001</v>
      </c>
    </row>
    <row r="37" spans="1:5" x14ac:dyDescent="0.3">
      <c r="A37" s="4" t="s">
        <v>36</v>
      </c>
      <c r="B37" s="4" t="s">
        <v>123</v>
      </c>
      <c r="C37" s="4" t="s">
        <v>162</v>
      </c>
      <c r="D37" s="3">
        <v>-49.79448</v>
      </c>
      <c r="E37" s="3">
        <v>-10.80843</v>
      </c>
    </row>
    <row r="38" spans="1:5" x14ac:dyDescent="0.3">
      <c r="A38" s="4" t="s">
        <v>37</v>
      </c>
      <c r="B38" s="4" t="s">
        <v>124</v>
      </c>
      <c r="C38" s="4" t="s">
        <v>161</v>
      </c>
      <c r="D38" s="3">
        <v>-49.799633</v>
      </c>
      <c r="E38" s="3">
        <v>-10.804135</v>
      </c>
    </row>
    <row r="39" spans="1:5" x14ac:dyDescent="0.3">
      <c r="A39" s="4" t="s">
        <v>38</v>
      </c>
      <c r="B39" s="4" t="s">
        <v>124</v>
      </c>
      <c r="C39" s="4" t="s">
        <v>161</v>
      </c>
      <c r="D39" s="3">
        <v>-49.799926999999997</v>
      </c>
      <c r="E39" s="3">
        <v>-10.804126999999999</v>
      </c>
    </row>
    <row r="40" spans="1:5" x14ac:dyDescent="0.3">
      <c r="A40" s="4" t="s">
        <v>39</v>
      </c>
      <c r="B40" s="4" t="s">
        <v>125</v>
      </c>
      <c r="C40" s="4" t="s">
        <v>162</v>
      </c>
      <c r="D40" s="3">
        <v>-49.814087000000001</v>
      </c>
      <c r="E40" s="3">
        <v>-10.783393999999999</v>
      </c>
    </row>
    <row r="41" spans="1:5" x14ac:dyDescent="0.3">
      <c r="A41" s="4" t="s">
        <v>40</v>
      </c>
      <c r="B41" s="4" t="s">
        <v>125</v>
      </c>
      <c r="C41" s="4" t="s">
        <v>162</v>
      </c>
      <c r="D41" s="3">
        <v>-49.814185999999999</v>
      </c>
      <c r="E41" s="3">
        <v>-10.783109</v>
      </c>
    </row>
    <row r="42" spans="1:5" x14ac:dyDescent="0.3">
      <c r="A42" s="4" t="s">
        <v>41</v>
      </c>
      <c r="B42" s="4" t="s">
        <v>125</v>
      </c>
      <c r="C42" s="4" t="s">
        <v>162</v>
      </c>
      <c r="D42" s="3">
        <v>-49.816850000000002</v>
      </c>
      <c r="E42" s="3">
        <v>-10.78036</v>
      </c>
    </row>
    <row r="43" spans="1:5" x14ac:dyDescent="0.3">
      <c r="A43" s="4" t="s">
        <v>42</v>
      </c>
      <c r="B43" s="4" t="s">
        <v>125</v>
      </c>
      <c r="C43" s="4" t="s">
        <v>161</v>
      </c>
      <c r="D43" s="3">
        <v>-49.816977000000001</v>
      </c>
      <c r="E43" s="3">
        <v>-10.780303</v>
      </c>
    </row>
    <row r="44" spans="1:5" x14ac:dyDescent="0.3">
      <c r="A44" s="4" t="s">
        <v>43</v>
      </c>
      <c r="B44" s="4" t="s">
        <v>126</v>
      </c>
      <c r="C44" s="4" t="s">
        <v>162</v>
      </c>
      <c r="D44" s="3">
        <v>-49.834180000000003</v>
      </c>
      <c r="E44" s="3">
        <v>-10.748816</v>
      </c>
    </row>
    <row r="45" spans="1:5" x14ac:dyDescent="0.3">
      <c r="A45" s="4" t="s">
        <v>44</v>
      </c>
      <c r="B45" s="4" t="s">
        <v>126</v>
      </c>
      <c r="C45" s="4" t="s">
        <v>162</v>
      </c>
      <c r="D45" s="3">
        <v>-49.834296999999999</v>
      </c>
      <c r="E45" s="3">
        <v>-10.748621</v>
      </c>
    </row>
    <row r="46" spans="1:5" x14ac:dyDescent="0.3">
      <c r="A46" s="4" t="s">
        <v>45</v>
      </c>
      <c r="B46" s="4" t="s">
        <v>127</v>
      </c>
      <c r="C46" s="4" t="s">
        <v>160</v>
      </c>
      <c r="D46" s="3">
        <v>-49.857967000000002</v>
      </c>
      <c r="E46" s="3">
        <v>-10.69131</v>
      </c>
    </row>
    <row r="47" spans="1:5" x14ac:dyDescent="0.3">
      <c r="A47" s="4" t="s">
        <v>46</v>
      </c>
      <c r="B47" s="4" t="s">
        <v>127</v>
      </c>
      <c r="C47" s="4" t="s">
        <v>160</v>
      </c>
      <c r="D47" s="3">
        <v>-49.857982999999997</v>
      </c>
      <c r="E47" s="3">
        <v>-10.691052000000001</v>
      </c>
    </row>
    <row r="48" spans="1:5" x14ac:dyDescent="0.3">
      <c r="A48" s="4" t="s">
        <v>47</v>
      </c>
      <c r="B48" s="4" t="s">
        <v>127</v>
      </c>
      <c r="C48" s="4" t="s">
        <v>160</v>
      </c>
      <c r="D48" s="3">
        <v>-49.85801</v>
      </c>
      <c r="E48" s="3">
        <v>-10.690804</v>
      </c>
    </row>
    <row r="49" spans="1:5" x14ac:dyDescent="0.3">
      <c r="A49" s="4" t="s">
        <v>48</v>
      </c>
      <c r="B49" s="4" t="s">
        <v>128</v>
      </c>
      <c r="C49" s="4" t="s">
        <v>160</v>
      </c>
      <c r="D49" s="3">
        <v>-49.873663000000001</v>
      </c>
      <c r="E49" s="3">
        <v>-10.658592000000001</v>
      </c>
    </row>
    <row r="50" spans="1:5" x14ac:dyDescent="0.3">
      <c r="A50" s="4" t="s">
        <v>49</v>
      </c>
      <c r="B50" s="4" t="s">
        <v>129</v>
      </c>
      <c r="C50" s="4" t="s">
        <v>161</v>
      </c>
      <c r="D50" s="3">
        <v>-49.898310000000002</v>
      </c>
      <c r="E50" s="3">
        <v>-10.641189000000001</v>
      </c>
    </row>
    <row r="51" spans="1:5" x14ac:dyDescent="0.3">
      <c r="A51" s="4" t="s">
        <v>50</v>
      </c>
      <c r="B51" s="4" t="s">
        <v>130</v>
      </c>
      <c r="C51" s="4" t="s">
        <v>161</v>
      </c>
      <c r="D51" s="3">
        <v>-49.900036</v>
      </c>
      <c r="E51" s="3">
        <v>-10.639715000000001</v>
      </c>
    </row>
    <row r="52" spans="1:5" x14ac:dyDescent="0.3">
      <c r="A52" s="4" t="s">
        <v>51</v>
      </c>
      <c r="B52" s="4" t="s">
        <v>131</v>
      </c>
      <c r="C52" s="4" t="s">
        <v>161</v>
      </c>
      <c r="D52" s="3">
        <v>-49.900787000000001</v>
      </c>
      <c r="E52" s="3">
        <v>-10.638937</v>
      </c>
    </row>
    <row r="53" spans="1:5" x14ac:dyDescent="0.3">
      <c r="A53" s="4" t="s">
        <v>52</v>
      </c>
      <c r="B53" s="4" t="s">
        <v>131</v>
      </c>
      <c r="C53" s="4" t="s">
        <v>161</v>
      </c>
      <c r="D53" s="3">
        <v>-49.900925000000001</v>
      </c>
      <c r="E53" s="3">
        <v>-10.638722</v>
      </c>
    </row>
    <row r="54" spans="1:5" x14ac:dyDescent="0.3">
      <c r="A54" s="4" t="s">
        <v>53</v>
      </c>
      <c r="B54" s="4" t="s">
        <v>131</v>
      </c>
      <c r="C54" s="4" t="s">
        <v>161</v>
      </c>
      <c r="D54" s="3">
        <v>-49.901153999999998</v>
      </c>
      <c r="E54" s="3">
        <v>-10.638469000000001</v>
      </c>
    </row>
    <row r="55" spans="1:5" x14ac:dyDescent="0.3">
      <c r="A55" s="4" t="s">
        <v>54</v>
      </c>
      <c r="B55" s="4" t="s">
        <v>131</v>
      </c>
      <c r="C55" s="4" t="s">
        <v>161</v>
      </c>
      <c r="D55" s="3">
        <v>-49.901333000000001</v>
      </c>
      <c r="E55" s="3">
        <v>-10.638089000000001</v>
      </c>
    </row>
    <row r="56" spans="1:5" x14ac:dyDescent="0.3">
      <c r="A56" s="4" t="s">
        <v>55</v>
      </c>
      <c r="B56" s="4" t="s">
        <v>132</v>
      </c>
      <c r="C56" s="4" t="s">
        <v>161</v>
      </c>
      <c r="D56" s="3">
        <v>-49.922835999999997</v>
      </c>
      <c r="E56" s="3">
        <v>-10.604112000000001</v>
      </c>
    </row>
    <row r="57" spans="1:5" x14ac:dyDescent="0.3">
      <c r="A57" s="4" t="s">
        <v>56</v>
      </c>
      <c r="B57" s="4" t="s">
        <v>133</v>
      </c>
      <c r="C57" s="4" t="s">
        <v>161</v>
      </c>
      <c r="D57" s="3">
        <v>-49.926887999999998</v>
      </c>
      <c r="E57" s="3">
        <v>-10.586694</v>
      </c>
    </row>
    <row r="58" spans="1:5" x14ac:dyDescent="0.3">
      <c r="A58" s="4" t="s">
        <v>57</v>
      </c>
      <c r="B58" s="4" t="s">
        <v>133</v>
      </c>
      <c r="C58" s="4" t="s">
        <v>161</v>
      </c>
      <c r="D58" s="3">
        <v>-49.92698</v>
      </c>
      <c r="E58" s="3">
        <v>-10.586587</v>
      </c>
    </row>
    <row r="59" spans="1:5" x14ac:dyDescent="0.3">
      <c r="A59" s="4" t="s">
        <v>58</v>
      </c>
      <c r="B59" s="4" t="s">
        <v>128</v>
      </c>
      <c r="C59" s="4" t="s">
        <v>160</v>
      </c>
      <c r="D59" s="3">
        <v>-49.873821</v>
      </c>
      <c r="E59" s="3">
        <v>-10.6586</v>
      </c>
    </row>
    <row r="60" spans="1:5" x14ac:dyDescent="0.3">
      <c r="A60" s="4" t="s">
        <v>59</v>
      </c>
      <c r="B60" s="4" t="s">
        <v>134</v>
      </c>
      <c r="C60" s="4" t="s">
        <v>161</v>
      </c>
      <c r="D60" s="3">
        <v>-49.795918</v>
      </c>
      <c r="E60" s="3">
        <v>-10.806474</v>
      </c>
    </row>
    <row r="61" spans="1:5" x14ac:dyDescent="0.3">
      <c r="A61" s="4" t="s">
        <v>60</v>
      </c>
      <c r="B61" s="4" t="s">
        <v>118</v>
      </c>
      <c r="C61" s="4" t="s">
        <v>161</v>
      </c>
      <c r="D61" s="3">
        <v>-49.836337999999998</v>
      </c>
      <c r="E61" s="3">
        <v>-10.972467999999999</v>
      </c>
    </row>
    <row r="62" spans="1:5" x14ac:dyDescent="0.3">
      <c r="A62" s="4" t="s">
        <v>61</v>
      </c>
      <c r="B62" s="4" t="s">
        <v>118</v>
      </c>
      <c r="C62" s="4" t="s">
        <v>161</v>
      </c>
      <c r="D62" s="3">
        <v>-49.836353000000003</v>
      </c>
      <c r="E62" s="3">
        <v>-10.972441</v>
      </c>
    </row>
    <row r="63" spans="1:5" x14ac:dyDescent="0.3">
      <c r="A63" s="4" t="s">
        <v>62</v>
      </c>
      <c r="B63" s="4" t="s">
        <v>118</v>
      </c>
      <c r="C63" s="4" t="s">
        <v>161</v>
      </c>
      <c r="D63" s="3">
        <v>-49.836365000000001</v>
      </c>
      <c r="E63" s="3">
        <v>-10.972405</v>
      </c>
    </row>
    <row r="64" spans="1:5" x14ac:dyDescent="0.3">
      <c r="A64" s="4" t="s">
        <v>63</v>
      </c>
      <c r="B64" s="4" t="s">
        <v>135</v>
      </c>
      <c r="C64" s="4" t="s">
        <v>160</v>
      </c>
      <c r="D64" s="3">
        <v>-49.836500000000001</v>
      </c>
      <c r="E64" s="3">
        <v>-10.900539</v>
      </c>
    </row>
    <row r="65" spans="1:5" x14ac:dyDescent="0.3">
      <c r="A65" s="4" t="s">
        <v>64</v>
      </c>
      <c r="B65" s="4" t="s">
        <v>120</v>
      </c>
      <c r="C65" s="4" t="s">
        <v>161</v>
      </c>
      <c r="D65" s="3">
        <v>-49.677666000000002</v>
      </c>
      <c r="E65" s="3">
        <v>-11.39949</v>
      </c>
    </row>
    <row r="66" spans="1:5" x14ac:dyDescent="0.3">
      <c r="A66" s="4" t="s">
        <v>65</v>
      </c>
      <c r="B66" s="4" t="s">
        <v>120</v>
      </c>
      <c r="C66" s="4" t="s">
        <v>161</v>
      </c>
      <c r="D66" s="3">
        <v>-49.677672999999999</v>
      </c>
      <c r="E66" s="3">
        <v>-11.399501000000001</v>
      </c>
    </row>
    <row r="67" spans="1:5" x14ac:dyDescent="0.3">
      <c r="A67" s="4" t="s">
        <v>66</v>
      </c>
      <c r="B67" s="4" t="s">
        <v>136</v>
      </c>
      <c r="C67" s="4" t="s">
        <v>161</v>
      </c>
      <c r="D67" s="3">
        <v>-49.833277000000002</v>
      </c>
      <c r="E67" s="3">
        <v>-10.927606000000001</v>
      </c>
    </row>
    <row r="68" spans="1:5" x14ac:dyDescent="0.3">
      <c r="A68" s="4" t="s">
        <v>67</v>
      </c>
      <c r="B68" s="4" t="s">
        <v>137</v>
      </c>
      <c r="C68" s="4" t="s">
        <v>160</v>
      </c>
      <c r="D68" s="3">
        <v>-49.553783000000003</v>
      </c>
      <c r="E68" s="3">
        <v>-10.834580000000001</v>
      </c>
    </row>
    <row r="69" spans="1:5" x14ac:dyDescent="0.3">
      <c r="A69" s="4" t="s">
        <v>68</v>
      </c>
      <c r="B69" s="4" t="s">
        <v>138</v>
      </c>
      <c r="C69" s="4" t="s">
        <v>160</v>
      </c>
      <c r="D69" s="3">
        <v>-49.587645999999999</v>
      </c>
      <c r="E69" s="3">
        <v>-10.870381</v>
      </c>
    </row>
    <row r="70" spans="1:5" x14ac:dyDescent="0.3">
      <c r="A70" s="4" t="s">
        <v>69</v>
      </c>
      <c r="B70" s="4" t="s">
        <v>139</v>
      </c>
      <c r="C70" s="4" t="s">
        <v>160</v>
      </c>
      <c r="D70" s="3">
        <v>-49.588757000000001</v>
      </c>
      <c r="E70" s="3">
        <v>-10.860949</v>
      </c>
    </row>
    <row r="71" spans="1:5" x14ac:dyDescent="0.3">
      <c r="A71" s="4" t="s">
        <v>70</v>
      </c>
      <c r="B71" s="4" t="s">
        <v>139</v>
      </c>
      <c r="C71" s="4" t="s">
        <v>160</v>
      </c>
      <c r="D71" s="3">
        <v>-49.588825</v>
      </c>
      <c r="E71" s="3">
        <v>-10.860863999999999</v>
      </c>
    </row>
    <row r="72" spans="1:5" x14ac:dyDescent="0.3">
      <c r="A72" s="4" t="s">
        <v>71</v>
      </c>
      <c r="B72" s="4" t="s">
        <v>140</v>
      </c>
      <c r="C72" s="4" t="s">
        <v>163</v>
      </c>
      <c r="D72" s="3">
        <v>-49.598557</v>
      </c>
      <c r="E72" s="3">
        <v>-10.867343</v>
      </c>
    </row>
    <row r="73" spans="1:5" x14ac:dyDescent="0.3">
      <c r="A73" s="4" t="s">
        <v>72</v>
      </c>
      <c r="B73" s="4" t="s">
        <v>141</v>
      </c>
      <c r="C73" s="4" t="s">
        <v>162</v>
      </c>
      <c r="D73" s="3">
        <v>-49.609436000000002</v>
      </c>
      <c r="E73" s="3">
        <v>-10.853472999999999</v>
      </c>
    </row>
    <row r="74" spans="1:5" x14ac:dyDescent="0.3">
      <c r="A74" s="4" t="s">
        <v>73</v>
      </c>
      <c r="B74" s="4" t="s">
        <v>141</v>
      </c>
      <c r="C74" s="4" t="s">
        <v>162</v>
      </c>
      <c r="D74" s="3">
        <v>-49.609585000000003</v>
      </c>
      <c r="E74" s="3">
        <v>-10.853259</v>
      </c>
    </row>
    <row r="75" spans="1:5" x14ac:dyDescent="0.3">
      <c r="A75" s="4" t="s">
        <v>74</v>
      </c>
      <c r="B75" s="4" t="s">
        <v>142</v>
      </c>
      <c r="C75" s="4" t="s">
        <v>161</v>
      </c>
      <c r="D75" s="3">
        <v>-49.61889</v>
      </c>
      <c r="E75" s="3">
        <v>-10.839176999999999</v>
      </c>
    </row>
    <row r="76" spans="1:5" x14ac:dyDescent="0.3">
      <c r="A76" s="4" t="s">
        <v>75</v>
      </c>
      <c r="B76" s="4" t="s">
        <v>143</v>
      </c>
      <c r="C76" s="4" t="s">
        <v>161</v>
      </c>
      <c r="D76" s="3">
        <v>-49.638924000000003</v>
      </c>
      <c r="E76" s="3">
        <v>-10.863574</v>
      </c>
    </row>
    <row r="77" spans="1:5" x14ac:dyDescent="0.3">
      <c r="A77" s="4" t="s">
        <v>76</v>
      </c>
      <c r="B77" s="4" t="s">
        <v>143</v>
      </c>
      <c r="C77" s="4" t="s">
        <v>162</v>
      </c>
      <c r="D77" s="3">
        <v>-49.638911999999998</v>
      </c>
      <c r="E77" s="3">
        <v>-10.863695999999999</v>
      </c>
    </row>
    <row r="78" spans="1:5" x14ac:dyDescent="0.3">
      <c r="A78" s="4" t="s">
        <v>77</v>
      </c>
      <c r="B78" s="4" t="s">
        <v>144</v>
      </c>
      <c r="C78" s="4" t="s">
        <v>161</v>
      </c>
      <c r="D78" s="3">
        <v>-49.666634000000002</v>
      </c>
      <c r="E78" s="3">
        <v>-10.872875000000001</v>
      </c>
    </row>
    <row r="79" spans="1:5" x14ac:dyDescent="0.3">
      <c r="A79" s="4" t="s">
        <v>78</v>
      </c>
      <c r="B79" s="4" t="s">
        <v>145</v>
      </c>
      <c r="C79" s="4" t="s">
        <v>162</v>
      </c>
      <c r="D79" s="3">
        <v>-49.666804999999997</v>
      </c>
      <c r="E79" s="3">
        <v>-10.872935999999999</v>
      </c>
    </row>
    <row r="80" spans="1:5" x14ac:dyDescent="0.3">
      <c r="A80" s="4" t="s">
        <v>79</v>
      </c>
      <c r="B80" s="4" t="s">
        <v>146</v>
      </c>
      <c r="C80" s="4" t="s">
        <v>160</v>
      </c>
      <c r="D80" s="3">
        <v>-49.666953999999997</v>
      </c>
      <c r="E80" s="3">
        <v>-10.873199</v>
      </c>
    </row>
    <row r="81" spans="1:5" x14ac:dyDescent="0.3">
      <c r="A81" s="4" t="s">
        <v>80</v>
      </c>
      <c r="B81" s="4" t="s">
        <v>147</v>
      </c>
      <c r="C81" s="4" t="s">
        <v>161</v>
      </c>
      <c r="D81" s="3">
        <v>-49.67606</v>
      </c>
      <c r="E81" s="3">
        <v>-10.863947</v>
      </c>
    </row>
    <row r="82" spans="1:5" x14ac:dyDescent="0.3">
      <c r="A82" s="4" t="s">
        <v>81</v>
      </c>
      <c r="B82" s="4" t="s">
        <v>148</v>
      </c>
      <c r="C82" s="4" t="s">
        <v>163</v>
      </c>
      <c r="D82" s="3">
        <v>-49.688923000000003</v>
      </c>
      <c r="E82" s="3">
        <v>-10.860516000000001</v>
      </c>
    </row>
    <row r="83" spans="1:5" x14ac:dyDescent="0.3">
      <c r="A83" s="4" t="s">
        <v>82</v>
      </c>
      <c r="B83" s="4" t="s">
        <v>148</v>
      </c>
      <c r="C83" s="4" t="s">
        <v>160</v>
      </c>
      <c r="D83" s="3">
        <v>-49.693213999999998</v>
      </c>
      <c r="E83" s="3">
        <v>-10.855824999999999</v>
      </c>
    </row>
    <row r="84" spans="1:5" x14ac:dyDescent="0.3">
      <c r="A84" s="4" t="s">
        <v>83</v>
      </c>
      <c r="B84" s="4" t="s">
        <v>149</v>
      </c>
      <c r="C84" s="4" t="s">
        <v>161</v>
      </c>
      <c r="D84" s="3">
        <v>-49.692554000000001</v>
      </c>
      <c r="E84" s="3">
        <v>-10.848582</v>
      </c>
    </row>
    <row r="85" spans="1:5" x14ac:dyDescent="0.3">
      <c r="A85" s="4" t="s">
        <v>84</v>
      </c>
      <c r="B85" s="4" t="s">
        <v>149</v>
      </c>
      <c r="C85" s="4" t="s">
        <v>161</v>
      </c>
      <c r="D85" s="3">
        <v>-49.695503000000002</v>
      </c>
      <c r="E85" s="3">
        <v>-10.844512999999999</v>
      </c>
    </row>
    <row r="86" spans="1:5" x14ac:dyDescent="0.3">
      <c r="A86" s="4" t="s">
        <v>85</v>
      </c>
      <c r="B86" s="4" t="s">
        <v>148</v>
      </c>
      <c r="C86" s="4" t="s">
        <v>160</v>
      </c>
      <c r="D86" s="3">
        <v>-49.699210000000001</v>
      </c>
      <c r="E86" s="3">
        <v>-10.844733</v>
      </c>
    </row>
    <row r="87" spans="1:5" x14ac:dyDescent="0.3">
      <c r="A87" s="4" t="s">
        <v>86</v>
      </c>
      <c r="B87" s="4" t="s">
        <v>150</v>
      </c>
      <c r="C87" s="4" t="s">
        <v>161</v>
      </c>
      <c r="D87" s="3">
        <v>-49.710101999999999</v>
      </c>
      <c r="E87" s="3">
        <v>-10.834447000000001</v>
      </c>
    </row>
    <row r="88" spans="1:5" x14ac:dyDescent="0.3">
      <c r="A88" s="4" t="s">
        <v>87</v>
      </c>
      <c r="B88" s="4" t="s">
        <v>148</v>
      </c>
      <c r="C88" s="4" t="s">
        <v>160</v>
      </c>
      <c r="D88" s="3">
        <v>-49.71649</v>
      </c>
      <c r="E88" s="3">
        <v>-10.829914</v>
      </c>
    </row>
    <row r="89" spans="1:5" x14ac:dyDescent="0.3">
      <c r="A89" s="4" t="s">
        <v>88</v>
      </c>
      <c r="B89" s="4" t="s">
        <v>151</v>
      </c>
      <c r="C89" s="4" t="s">
        <v>162</v>
      </c>
      <c r="D89" s="3">
        <v>-49.716698000000001</v>
      </c>
      <c r="E89" s="3">
        <v>-10.824729</v>
      </c>
    </row>
    <row r="90" spans="1:5" x14ac:dyDescent="0.3">
      <c r="A90" s="4" t="s">
        <v>89</v>
      </c>
      <c r="B90" s="4" t="s">
        <v>152</v>
      </c>
      <c r="C90" s="4" t="s">
        <v>160</v>
      </c>
      <c r="D90" s="3">
        <v>-49.72786</v>
      </c>
      <c r="E90" s="3">
        <v>-10.819728</v>
      </c>
    </row>
    <row r="91" spans="1:5" x14ac:dyDescent="0.3">
      <c r="A91" s="4" t="s">
        <v>90</v>
      </c>
      <c r="B91" s="4" t="s">
        <v>153</v>
      </c>
      <c r="C91" s="4" t="s">
        <v>160</v>
      </c>
      <c r="D91" s="3">
        <v>-49.730643999999998</v>
      </c>
      <c r="E91" s="3">
        <v>-10.820335</v>
      </c>
    </row>
    <row r="92" spans="1:5" x14ac:dyDescent="0.3">
      <c r="A92" s="4" t="s">
        <v>91</v>
      </c>
      <c r="B92" s="4" t="s">
        <v>154</v>
      </c>
      <c r="C92" s="4" t="s">
        <v>163</v>
      </c>
      <c r="D92" s="3">
        <v>-49.746474999999997</v>
      </c>
      <c r="E92" s="3">
        <v>-10.808552000000001</v>
      </c>
    </row>
    <row r="93" spans="1:5" x14ac:dyDescent="0.3">
      <c r="A93" s="4" t="s">
        <v>92</v>
      </c>
      <c r="B93" s="4" t="s">
        <v>123</v>
      </c>
      <c r="C93" s="4" t="s">
        <v>162</v>
      </c>
      <c r="D93" s="3">
        <v>-49.746464000000003</v>
      </c>
      <c r="E93" s="3">
        <v>-10.808526000000001</v>
      </c>
    </row>
    <row r="94" spans="1:5" x14ac:dyDescent="0.3">
      <c r="A94" s="4" t="s">
        <v>93</v>
      </c>
      <c r="B94" s="4" t="s">
        <v>123</v>
      </c>
      <c r="C94" s="4" t="s">
        <v>162</v>
      </c>
      <c r="D94" s="3">
        <v>-49.746450000000003</v>
      </c>
      <c r="E94" s="3">
        <v>-10.808519</v>
      </c>
    </row>
    <row r="95" spans="1:5" x14ac:dyDescent="0.3">
      <c r="A95" s="4" t="s">
        <v>94</v>
      </c>
      <c r="B95" s="4" t="s">
        <v>155</v>
      </c>
      <c r="C95" s="4" t="s">
        <v>160</v>
      </c>
      <c r="D95" s="3">
        <v>-49.747630000000001</v>
      </c>
      <c r="E95" s="3">
        <v>-10.825519</v>
      </c>
    </row>
    <row r="96" spans="1:5" x14ac:dyDescent="0.3">
      <c r="A96" s="4" t="s">
        <v>95</v>
      </c>
      <c r="B96" s="4" t="s">
        <v>155</v>
      </c>
      <c r="C96" s="4" t="s">
        <v>160</v>
      </c>
      <c r="D96" s="3">
        <v>-49.753596999999999</v>
      </c>
      <c r="E96" s="3">
        <v>-10.826273</v>
      </c>
    </row>
    <row r="97" spans="1:5" x14ac:dyDescent="0.3">
      <c r="A97" s="4" t="s">
        <v>96</v>
      </c>
      <c r="B97" s="4" t="s">
        <v>122</v>
      </c>
      <c r="C97" s="4" t="s">
        <v>160</v>
      </c>
      <c r="D97" s="3">
        <v>-49.792397000000001</v>
      </c>
      <c r="E97" s="3">
        <v>-10.832636000000001</v>
      </c>
    </row>
    <row r="98" spans="1:5" x14ac:dyDescent="0.3">
      <c r="A98" s="4" t="s">
        <v>97</v>
      </c>
      <c r="B98" s="4" t="s">
        <v>122</v>
      </c>
      <c r="C98" s="4" t="s">
        <v>160</v>
      </c>
      <c r="D98" s="3">
        <v>-49.792538</v>
      </c>
      <c r="E98" s="3">
        <v>-10.83259</v>
      </c>
    </row>
    <row r="99" spans="1:5" x14ac:dyDescent="0.3">
      <c r="A99" s="4" t="s">
        <v>98</v>
      </c>
      <c r="B99" s="4" t="s">
        <v>155</v>
      </c>
      <c r="C99" s="4" t="s">
        <v>161</v>
      </c>
      <c r="D99" s="3">
        <v>-49.753574</v>
      </c>
      <c r="E99" s="3">
        <v>-10.826344000000001</v>
      </c>
    </row>
    <row r="100" spans="1:5" x14ac:dyDescent="0.3">
      <c r="A100" s="4" t="s">
        <v>99</v>
      </c>
      <c r="B100" s="4" t="s">
        <v>156</v>
      </c>
      <c r="C100" s="4" t="s">
        <v>161</v>
      </c>
      <c r="D100" s="3">
        <v>-49.426110000000001</v>
      </c>
      <c r="E100" s="3">
        <v>-10.78303</v>
      </c>
    </row>
    <row r="101" spans="1:5" x14ac:dyDescent="0.3">
      <c r="A101" s="4" t="s">
        <v>100</v>
      </c>
      <c r="B101" s="4" t="s">
        <v>157</v>
      </c>
      <c r="C101" s="4" t="s">
        <v>160</v>
      </c>
      <c r="D101" s="3">
        <v>-49.730612999999998</v>
      </c>
      <c r="E101" s="3">
        <v>-10.820501</v>
      </c>
    </row>
    <row r="102" spans="1:5" x14ac:dyDescent="0.3">
      <c r="A102" s="4" t="s">
        <v>101</v>
      </c>
      <c r="B102" s="4" t="s">
        <v>147</v>
      </c>
      <c r="C102" s="4" t="s">
        <v>161</v>
      </c>
      <c r="D102" s="3">
        <v>-49.676115000000003</v>
      </c>
      <c r="E102" s="3">
        <v>-10.863916</v>
      </c>
    </row>
    <row r="103" spans="1:5" x14ac:dyDescent="0.3">
      <c r="A103" s="4" t="s">
        <v>102</v>
      </c>
      <c r="B103" s="4" t="s">
        <v>158</v>
      </c>
      <c r="C103" s="4" t="s">
        <v>160</v>
      </c>
      <c r="D103" s="3">
        <v>-49.463299999999997</v>
      </c>
      <c r="E103" s="3">
        <v>-10.8149</v>
      </c>
    </row>
    <row r="104" spans="1:5" x14ac:dyDescent="0.3">
      <c r="A104" s="4" t="s">
        <v>103</v>
      </c>
      <c r="B104" s="4" t="s">
        <v>137</v>
      </c>
      <c r="C104" s="4" t="s">
        <v>160</v>
      </c>
      <c r="D104" s="3">
        <v>-49.515946</v>
      </c>
      <c r="E104" s="3">
        <v>-10.841825999999999</v>
      </c>
    </row>
    <row r="105" spans="1:5" x14ac:dyDescent="0.3">
      <c r="A105" s="4" t="s">
        <v>104</v>
      </c>
      <c r="B105" s="4" t="s">
        <v>117</v>
      </c>
      <c r="C105" s="4" t="s">
        <v>161</v>
      </c>
      <c r="D105" s="3">
        <v>-49.632570000000001</v>
      </c>
      <c r="E105" s="3">
        <v>-11.383505</v>
      </c>
    </row>
    <row r="106" spans="1:5" x14ac:dyDescent="0.3">
      <c r="A106" s="4" t="s">
        <v>105</v>
      </c>
      <c r="B106" s="4" t="s">
        <v>117</v>
      </c>
      <c r="C106" s="4" t="s">
        <v>161</v>
      </c>
      <c r="D106" s="3">
        <v>-49.632683</v>
      </c>
      <c r="E106" s="3">
        <v>-11.383647</v>
      </c>
    </row>
  </sheetData>
  <autoFilter ref="A1:E1" xr:uid="{88FF650D-CA34-491E-8C8E-F30CA0A8759C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6CA8-108F-41CC-BBEF-5A6DD7B6F694}">
  <sheetPr filterMode="1"/>
  <dimension ref="A1:G56"/>
  <sheetViews>
    <sheetView workbookViewId="0">
      <selection activeCell="I42" sqref="I42"/>
    </sheetView>
  </sheetViews>
  <sheetFormatPr defaultRowHeight="14.4" x14ac:dyDescent="0.3"/>
  <cols>
    <col min="1" max="1" width="25.44140625" style="3" bestFit="1" customWidth="1"/>
    <col min="2" max="2" width="6.88671875" style="3" bestFit="1" customWidth="1"/>
    <col min="3" max="3" width="42.109375" style="3" bestFit="1" customWidth="1"/>
    <col min="4" max="4" width="16.6640625" style="3" customWidth="1"/>
    <col min="5" max="5" width="12.33203125" style="3" bestFit="1" customWidth="1"/>
    <col min="6" max="6" width="21.5546875" style="3" customWidth="1"/>
    <col min="7" max="7" width="22.109375" style="3" bestFit="1" customWidth="1"/>
    <col min="8" max="16384" width="8.88671875" style="3"/>
  </cols>
  <sheetData>
    <row r="1" spans="1:6" s="1" customFormat="1" x14ac:dyDescent="0.3">
      <c r="A1" s="1" t="s">
        <v>166</v>
      </c>
      <c r="B1" s="1" t="s">
        <v>167</v>
      </c>
      <c r="C1" s="1" t="s">
        <v>268</v>
      </c>
      <c r="D1" s="1" t="s">
        <v>264</v>
      </c>
      <c r="E1" s="1" t="s">
        <v>265</v>
      </c>
      <c r="F1" s="1" t="s">
        <v>259</v>
      </c>
    </row>
    <row r="2" spans="1:6" hidden="1" x14ac:dyDescent="0.3">
      <c r="A2" s="3" t="s">
        <v>113</v>
      </c>
      <c r="B2" s="4" t="s">
        <v>161</v>
      </c>
      <c r="D2" s="3" t="s">
        <v>161</v>
      </c>
      <c r="E2" s="3">
        <v>2</v>
      </c>
      <c r="F2" s="4" t="s">
        <v>261</v>
      </c>
    </row>
    <row r="3" spans="1:6" hidden="1" x14ac:dyDescent="0.3">
      <c r="A3" s="3" t="s">
        <v>115</v>
      </c>
      <c r="B3" s="3" t="s">
        <v>162</v>
      </c>
      <c r="D3" s="3" t="s">
        <v>162</v>
      </c>
      <c r="E3" s="3">
        <v>4</v>
      </c>
      <c r="F3" s="4" t="s">
        <v>261</v>
      </c>
    </row>
    <row r="4" spans="1:6" hidden="1" x14ac:dyDescent="0.3">
      <c r="A4" s="3" t="s">
        <v>114</v>
      </c>
      <c r="B4" s="3" t="s">
        <v>162</v>
      </c>
      <c r="D4" s="3" t="s">
        <v>162</v>
      </c>
      <c r="E4" s="3">
        <v>7</v>
      </c>
      <c r="F4" s="4" t="s">
        <v>261</v>
      </c>
    </row>
    <row r="5" spans="1:6" x14ac:dyDescent="0.3">
      <c r="A5" s="3" t="s">
        <v>138</v>
      </c>
      <c r="B5" s="3" t="s">
        <v>160</v>
      </c>
      <c r="D5" s="3" t="s">
        <v>160</v>
      </c>
      <c r="E5" s="3">
        <v>1</v>
      </c>
      <c r="F5" s="4" t="s">
        <v>263</v>
      </c>
    </row>
    <row r="6" spans="1:6" x14ac:dyDescent="0.3">
      <c r="A6" s="6" t="s">
        <v>143</v>
      </c>
      <c r="B6" s="6" t="s">
        <v>168</v>
      </c>
      <c r="C6" s="3" t="s">
        <v>270</v>
      </c>
      <c r="D6" s="3" t="s">
        <v>161</v>
      </c>
      <c r="E6" s="3">
        <v>2</v>
      </c>
      <c r="F6" s="4" t="s">
        <v>263</v>
      </c>
    </row>
    <row r="7" spans="1:6" x14ac:dyDescent="0.3">
      <c r="A7" s="3" t="s">
        <v>141</v>
      </c>
      <c r="B7" s="3" t="s">
        <v>162</v>
      </c>
      <c r="D7" s="3" t="s">
        <v>162</v>
      </c>
      <c r="E7" s="3">
        <v>2</v>
      </c>
      <c r="F7" s="4" t="s">
        <v>263</v>
      </c>
    </row>
    <row r="8" spans="1:6" x14ac:dyDescent="0.3">
      <c r="A8" s="6" t="s">
        <v>140</v>
      </c>
      <c r="B8" s="6" t="s">
        <v>163</v>
      </c>
      <c r="C8" s="3" t="s">
        <v>267</v>
      </c>
      <c r="D8" s="3" t="s">
        <v>160</v>
      </c>
      <c r="E8" s="3">
        <v>1</v>
      </c>
      <c r="F8" s="4" t="s">
        <v>263</v>
      </c>
    </row>
    <row r="9" spans="1:6" hidden="1" x14ac:dyDescent="0.3">
      <c r="A9" s="3" t="s">
        <v>133</v>
      </c>
      <c r="B9" s="3" t="s">
        <v>161</v>
      </c>
      <c r="D9" s="3" t="s">
        <v>161</v>
      </c>
      <c r="E9" s="3">
        <v>2</v>
      </c>
      <c r="F9" s="4" t="s">
        <v>261</v>
      </c>
    </row>
    <row r="10" spans="1:6" x14ac:dyDescent="0.3">
      <c r="A10" s="3" t="s">
        <v>146</v>
      </c>
      <c r="B10" s="3" t="s">
        <v>160</v>
      </c>
      <c r="D10" s="3" t="s">
        <v>160</v>
      </c>
      <c r="E10" s="3">
        <v>1</v>
      </c>
      <c r="F10" s="4" t="s">
        <v>263</v>
      </c>
    </row>
    <row r="11" spans="1:6" hidden="1" x14ac:dyDescent="0.3">
      <c r="A11" s="3" t="s">
        <v>128</v>
      </c>
      <c r="B11" s="3" t="s">
        <v>160</v>
      </c>
      <c r="D11" s="3" t="s">
        <v>160</v>
      </c>
      <c r="E11" s="3">
        <v>2</v>
      </c>
      <c r="F11" s="4" t="s">
        <v>261</v>
      </c>
    </row>
    <row r="12" spans="1:6" hidden="1" x14ac:dyDescent="0.3">
      <c r="A12" s="3" t="s">
        <v>121</v>
      </c>
      <c r="B12" s="3" t="s">
        <v>161</v>
      </c>
      <c r="D12" s="3" t="s">
        <v>161</v>
      </c>
      <c r="E12" s="3">
        <v>3</v>
      </c>
      <c r="F12" s="4" t="s">
        <v>261</v>
      </c>
    </row>
    <row r="13" spans="1:6" hidden="1" x14ac:dyDescent="0.3">
      <c r="A13" s="3" t="s">
        <v>127</v>
      </c>
      <c r="B13" s="3" t="s">
        <v>160</v>
      </c>
      <c r="D13" s="3" t="s">
        <v>160</v>
      </c>
      <c r="E13" s="3">
        <v>3</v>
      </c>
      <c r="F13" s="4" t="s">
        <v>261</v>
      </c>
    </row>
    <row r="14" spans="1:6" x14ac:dyDescent="0.3">
      <c r="A14" s="3" t="s">
        <v>137</v>
      </c>
      <c r="B14" s="3" t="s">
        <v>160</v>
      </c>
      <c r="D14" s="3" t="s">
        <v>160</v>
      </c>
      <c r="E14" s="3">
        <v>2</v>
      </c>
      <c r="F14" s="4" t="s">
        <v>263</v>
      </c>
    </row>
    <row r="15" spans="1:6" x14ac:dyDescent="0.3">
      <c r="A15" s="3" t="s">
        <v>145</v>
      </c>
      <c r="B15" s="3" t="s">
        <v>162</v>
      </c>
      <c r="D15" s="3" t="s">
        <v>162</v>
      </c>
      <c r="E15" s="3">
        <v>1</v>
      </c>
      <c r="F15" s="4" t="s">
        <v>263</v>
      </c>
    </row>
    <row r="16" spans="1:6" hidden="1" x14ac:dyDescent="0.3">
      <c r="A16" s="6" t="s">
        <v>125</v>
      </c>
      <c r="B16" s="6" t="s">
        <v>169</v>
      </c>
      <c r="C16" s="3" t="s">
        <v>170</v>
      </c>
      <c r="D16" s="3" t="s">
        <v>162</v>
      </c>
      <c r="E16" s="3">
        <v>4</v>
      </c>
      <c r="F16" s="4" t="s">
        <v>261</v>
      </c>
    </row>
    <row r="17" spans="1:7" x14ac:dyDescent="0.3">
      <c r="A17" s="3" t="s">
        <v>147</v>
      </c>
      <c r="B17" s="3" t="s">
        <v>161</v>
      </c>
      <c r="D17" s="3" t="s">
        <v>161</v>
      </c>
      <c r="E17" s="3">
        <v>2</v>
      </c>
      <c r="F17" s="4" t="s">
        <v>263</v>
      </c>
    </row>
    <row r="18" spans="1:7" hidden="1" x14ac:dyDescent="0.3">
      <c r="A18" s="3" t="s">
        <v>118</v>
      </c>
      <c r="B18" s="3" t="s">
        <v>161</v>
      </c>
      <c r="D18" s="3" t="s">
        <v>161</v>
      </c>
      <c r="E18" s="3">
        <v>7</v>
      </c>
      <c r="F18" s="4" t="s">
        <v>261</v>
      </c>
    </row>
    <row r="19" spans="1:7" hidden="1" x14ac:dyDescent="0.3">
      <c r="A19" s="3" t="s">
        <v>129</v>
      </c>
      <c r="B19" s="3" t="s">
        <v>161</v>
      </c>
      <c r="D19" s="3" t="s">
        <v>161</v>
      </c>
      <c r="E19" s="3">
        <v>1</v>
      </c>
      <c r="F19" s="4" t="s">
        <v>261</v>
      </c>
    </row>
    <row r="20" spans="1:7" hidden="1" x14ac:dyDescent="0.3">
      <c r="A20" s="3" t="s">
        <v>119</v>
      </c>
      <c r="B20" s="3" t="s">
        <v>161</v>
      </c>
      <c r="D20" s="3" t="s">
        <v>161</v>
      </c>
      <c r="E20" s="3">
        <v>1</v>
      </c>
      <c r="F20" s="4" t="s">
        <v>261</v>
      </c>
    </row>
    <row r="21" spans="1:7" hidden="1" x14ac:dyDescent="0.3">
      <c r="A21" s="3" t="s">
        <v>131</v>
      </c>
      <c r="B21" s="3" t="s">
        <v>161</v>
      </c>
      <c r="D21" s="3" t="s">
        <v>161</v>
      </c>
      <c r="E21" s="3">
        <v>4</v>
      </c>
      <c r="F21" s="4" t="s">
        <v>261</v>
      </c>
    </row>
    <row r="22" spans="1:7" hidden="1" x14ac:dyDescent="0.3">
      <c r="A22" s="3" t="s">
        <v>132</v>
      </c>
      <c r="B22" s="3" t="s">
        <v>161</v>
      </c>
      <c r="D22" s="3" t="s">
        <v>161</v>
      </c>
      <c r="E22" s="3">
        <v>1</v>
      </c>
      <c r="F22" s="4" t="s">
        <v>261</v>
      </c>
    </row>
    <row r="23" spans="1:7" x14ac:dyDescent="0.3">
      <c r="A23" s="3" t="s">
        <v>158</v>
      </c>
      <c r="B23" s="3" t="s">
        <v>160</v>
      </c>
      <c r="D23" s="3" t="s">
        <v>160</v>
      </c>
      <c r="E23" s="3">
        <v>1</v>
      </c>
      <c r="F23" s="4" t="s">
        <v>263</v>
      </c>
    </row>
    <row r="24" spans="1:7" hidden="1" x14ac:dyDescent="0.3">
      <c r="A24" s="3" t="s">
        <v>111</v>
      </c>
      <c r="B24" s="3" t="s">
        <v>160</v>
      </c>
      <c r="D24" s="3" t="s">
        <v>160</v>
      </c>
      <c r="E24" s="3">
        <v>1</v>
      </c>
      <c r="F24" s="4" t="s">
        <v>260</v>
      </c>
    </row>
    <row r="25" spans="1:7" x14ac:dyDescent="0.3">
      <c r="A25" s="3" t="s">
        <v>123</v>
      </c>
      <c r="B25" s="3" t="s">
        <v>162</v>
      </c>
      <c r="D25" s="3" t="s">
        <v>162</v>
      </c>
      <c r="E25" s="3">
        <v>4</v>
      </c>
      <c r="F25" s="18" t="s">
        <v>263</v>
      </c>
      <c r="G25" s="3" t="s">
        <v>271</v>
      </c>
    </row>
    <row r="26" spans="1:7" hidden="1" x14ac:dyDescent="0.3">
      <c r="A26" s="3" t="s">
        <v>124</v>
      </c>
      <c r="B26" s="3" t="s">
        <v>161</v>
      </c>
      <c r="D26" s="3" t="s">
        <v>161</v>
      </c>
      <c r="E26" s="3">
        <v>2</v>
      </c>
      <c r="F26" s="4" t="s">
        <v>261</v>
      </c>
    </row>
    <row r="27" spans="1:7" x14ac:dyDescent="0.3">
      <c r="A27" s="3" t="s">
        <v>153</v>
      </c>
      <c r="B27" s="3" t="s">
        <v>160</v>
      </c>
      <c r="D27" s="3" t="s">
        <v>160</v>
      </c>
      <c r="E27" s="3">
        <v>1</v>
      </c>
      <c r="F27" s="4" t="s">
        <v>263</v>
      </c>
    </row>
    <row r="28" spans="1:7" x14ac:dyDescent="0.3">
      <c r="A28" s="3" t="s">
        <v>152</v>
      </c>
      <c r="B28" s="3" t="s">
        <v>160</v>
      </c>
      <c r="D28" s="3" t="s">
        <v>160</v>
      </c>
      <c r="E28" s="3">
        <v>1</v>
      </c>
      <c r="F28" s="4" t="s">
        <v>263</v>
      </c>
    </row>
    <row r="29" spans="1:7" hidden="1" x14ac:dyDescent="0.3">
      <c r="A29" s="3" t="s">
        <v>130</v>
      </c>
      <c r="B29" s="3" t="s">
        <v>161</v>
      </c>
      <c r="D29" s="3" t="s">
        <v>161</v>
      </c>
      <c r="E29" s="3">
        <v>1</v>
      </c>
      <c r="F29" s="4" t="s">
        <v>261</v>
      </c>
    </row>
    <row r="30" spans="1:7" x14ac:dyDescent="0.3">
      <c r="A30" s="3" t="s">
        <v>139</v>
      </c>
      <c r="B30" s="3" t="s">
        <v>160</v>
      </c>
      <c r="D30" s="3" t="s">
        <v>160</v>
      </c>
      <c r="E30" s="3">
        <v>2</v>
      </c>
      <c r="F30" s="4" t="s">
        <v>263</v>
      </c>
    </row>
    <row r="31" spans="1:7" hidden="1" x14ac:dyDescent="0.3">
      <c r="A31" s="3" t="s">
        <v>126</v>
      </c>
      <c r="B31" s="3" t="s">
        <v>162</v>
      </c>
      <c r="D31" s="3" t="s">
        <v>162</v>
      </c>
      <c r="E31" s="3">
        <v>2</v>
      </c>
      <c r="F31" s="4" t="s">
        <v>261</v>
      </c>
    </row>
    <row r="32" spans="1:7" x14ac:dyDescent="0.3">
      <c r="A32" s="6" t="s">
        <v>154</v>
      </c>
      <c r="B32" s="6" t="s">
        <v>163</v>
      </c>
      <c r="C32" s="3" t="s">
        <v>267</v>
      </c>
      <c r="D32" s="3" t="s">
        <v>160</v>
      </c>
      <c r="E32" s="3">
        <v>1</v>
      </c>
      <c r="F32" s="4" t="s">
        <v>263</v>
      </c>
    </row>
    <row r="33" spans="1:7" x14ac:dyDescent="0.3">
      <c r="A33" s="3" t="s">
        <v>144</v>
      </c>
      <c r="B33" s="3" t="s">
        <v>161</v>
      </c>
      <c r="D33" s="3" t="s">
        <v>161</v>
      </c>
      <c r="E33" s="3">
        <v>1</v>
      </c>
      <c r="F33" s="4" t="s">
        <v>263</v>
      </c>
    </row>
    <row r="34" spans="1:7" hidden="1" x14ac:dyDescent="0.3">
      <c r="A34" s="3" t="s">
        <v>120</v>
      </c>
      <c r="B34" s="3" t="s">
        <v>161</v>
      </c>
      <c r="D34" s="3" t="s">
        <v>161</v>
      </c>
      <c r="E34" s="3">
        <v>4</v>
      </c>
      <c r="F34" s="4" t="s">
        <v>261</v>
      </c>
    </row>
    <row r="35" spans="1:7" hidden="1" x14ac:dyDescent="0.3">
      <c r="A35" s="3" t="s">
        <v>136</v>
      </c>
      <c r="B35" s="3" t="s">
        <v>161</v>
      </c>
      <c r="D35" s="3" t="s">
        <v>161</v>
      </c>
      <c r="E35" s="3">
        <v>1</v>
      </c>
      <c r="F35" s="4" t="s">
        <v>261</v>
      </c>
    </row>
    <row r="36" spans="1:7" hidden="1" x14ac:dyDescent="0.3">
      <c r="A36" s="3" t="s">
        <v>109</v>
      </c>
      <c r="B36" s="3" t="s">
        <v>160</v>
      </c>
      <c r="D36" s="3" t="s">
        <v>160</v>
      </c>
      <c r="E36" s="3">
        <v>1</v>
      </c>
      <c r="F36" s="4" t="s">
        <v>260</v>
      </c>
    </row>
    <row r="37" spans="1:7" x14ac:dyDescent="0.3">
      <c r="A37" s="3" t="s">
        <v>122</v>
      </c>
      <c r="B37" s="3" t="s">
        <v>160</v>
      </c>
      <c r="D37" s="3" t="s">
        <v>160</v>
      </c>
      <c r="E37" s="3">
        <v>3</v>
      </c>
      <c r="F37" s="18" t="s">
        <v>263</v>
      </c>
      <c r="G37" s="3" t="s">
        <v>271</v>
      </c>
    </row>
    <row r="38" spans="1:7" x14ac:dyDescent="0.3">
      <c r="A38" s="3" t="s">
        <v>149</v>
      </c>
      <c r="B38" s="3" t="s">
        <v>161</v>
      </c>
      <c r="D38" s="3" t="s">
        <v>161</v>
      </c>
      <c r="E38" s="3">
        <v>2</v>
      </c>
      <c r="F38" s="4" t="s">
        <v>263</v>
      </c>
    </row>
    <row r="39" spans="1:7" x14ac:dyDescent="0.3">
      <c r="A39" s="3" t="s">
        <v>150</v>
      </c>
      <c r="B39" s="3" t="s">
        <v>161</v>
      </c>
      <c r="D39" s="3" t="s">
        <v>161</v>
      </c>
      <c r="E39" s="3">
        <v>1</v>
      </c>
      <c r="F39" s="4" t="s">
        <v>263</v>
      </c>
    </row>
    <row r="40" spans="1:7" hidden="1" x14ac:dyDescent="0.3">
      <c r="A40" s="3" t="s">
        <v>107</v>
      </c>
      <c r="B40" s="3" t="s">
        <v>160</v>
      </c>
      <c r="D40" s="3" t="s">
        <v>160</v>
      </c>
      <c r="E40" s="3">
        <v>1</v>
      </c>
      <c r="F40" s="4" t="s">
        <v>260</v>
      </c>
    </row>
    <row r="41" spans="1:7" hidden="1" x14ac:dyDescent="0.3">
      <c r="A41" s="3" t="s">
        <v>108</v>
      </c>
      <c r="B41" s="3" t="s">
        <v>160</v>
      </c>
      <c r="D41" s="3" t="s">
        <v>160</v>
      </c>
      <c r="E41" s="3">
        <v>1</v>
      </c>
      <c r="F41" s="4" t="s">
        <v>260</v>
      </c>
    </row>
    <row r="42" spans="1:7" x14ac:dyDescent="0.3">
      <c r="A42" s="3" t="s">
        <v>151</v>
      </c>
      <c r="B42" s="3" t="s">
        <v>162</v>
      </c>
      <c r="D42" s="3" t="s">
        <v>162</v>
      </c>
      <c r="E42" s="3">
        <v>1</v>
      </c>
      <c r="F42" s="4" t="s">
        <v>263</v>
      </c>
    </row>
    <row r="43" spans="1:7" x14ac:dyDescent="0.3">
      <c r="A43" s="3" t="s">
        <v>157</v>
      </c>
      <c r="B43" s="3" t="s">
        <v>160</v>
      </c>
      <c r="D43" s="3" t="s">
        <v>160</v>
      </c>
      <c r="E43" s="3">
        <v>1</v>
      </c>
      <c r="F43" s="4" t="s">
        <v>263</v>
      </c>
    </row>
    <row r="44" spans="1:7" x14ac:dyDescent="0.3">
      <c r="A44" s="3" t="s">
        <v>155</v>
      </c>
      <c r="B44" s="3" t="s">
        <v>160</v>
      </c>
      <c r="D44" s="3" t="s">
        <v>160</v>
      </c>
      <c r="E44" s="3">
        <v>3</v>
      </c>
      <c r="F44" s="4" t="s">
        <v>263</v>
      </c>
    </row>
    <row r="45" spans="1:7" hidden="1" x14ac:dyDescent="0.3">
      <c r="A45" s="3" t="s">
        <v>112</v>
      </c>
      <c r="B45" s="3" t="s">
        <v>160</v>
      </c>
      <c r="D45" s="3" t="s">
        <v>160</v>
      </c>
      <c r="E45" s="3">
        <v>2</v>
      </c>
      <c r="F45" s="4" t="s">
        <v>260</v>
      </c>
    </row>
    <row r="46" spans="1:7" hidden="1" x14ac:dyDescent="0.3">
      <c r="A46" s="3" t="s">
        <v>110</v>
      </c>
      <c r="B46" s="3" t="s">
        <v>160</v>
      </c>
      <c r="D46" s="3" t="s">
        <v>160</v>
      </c>
      <c r="E46" s="3">
        <v>1</v>
      </c>
      <c r="F46" s="4" t="s">
        <v>260</v>
      </c>
    </row>
    <row r="47" spans="1:7" x14ac:dyDescent="0.3">
      <c r="A47" s="3" t="s">
        <v>142</v>
      </c>
      <c r="B47" s="3" t="s">
        <v>161</v>
      </c>
      <c r="D47" s="3" t="s">
        <v>161</v>
      </c>
      <c r="E47" s="3">
        <v>1</v>
      </c>
      <c r="F47" s="4" t="s">
        <v>263</v>
      </c>
    </row>
    <row r="48" spans="1:7" hidden="1" x14ac:dyDescent="0.3">
      <c r="A48" s="3" t="s">
        <v>117</v>
      </c>
      <c r="B48" s="3" t="s">
        <v>161</v>
      </c>
      <c r="D48" s="3" t="s">
        <v>161</v>
      </c>
      <c r="E48" s="3">
        <v>4</v>
      </c>
      <c r="F48" s="18" t="s">
        <v>262</v>
      </c>
    </row>
    <row r="49" spans="1:6" x14ac:dyDescent="0.3">
      <c r="A49" s="6" t="s">
        <v>148</v>
      </c>
      <c r="B49" s="6" t="s">
        <v>171</v>
      </c>
      <c r="C49" s="3" t="s">
        <v>269</v>
      </c>
      <c r="D49" s="3" t="s">
        <v>160</v>
      </c>
      <c r="E49" s="3">
        <v>4</v>
      </c>
      <c r="F49" s="4" t="s">
        <v>263</v>
      </c>
    </row>
    <row r="50" spans="1:6" hidden="1" x14ac:dyDescent="0.3">
      <c r="A50" s="3" t="s">
        <v>134</v>
      </c>
      <c r="B50" s="3" t="s">
        <v>161</v>
      </c>
      <c r="D50" s="3" t="s">
        <v>161</v>
      </c>
      <c r="E50" s="3">
        <v>1</v>
      </c>
      <c r="F50" s="4" t="s">
        <v>261</v>
      </c>
    </row>
    <row r="51" spans="1:6" x14ac:dyDescent="0.3">
      <c r="A51" s="3" t="s">
        <v>156</v>
      </c>
      <c r="B51" s="3" t="s">
        <v>161</v>
      </c>
      <c r="D51" s="3" t="s">
        <v>161</v>
      </c>
      <c r="E51" s="3">
        <v>1</v>
      </c>
      <c r="F51" s="4" t="s">
        <v>263</v>
      </c>
    </row>
    <row r="52" spans="1:6" hidden="1" x14ac:dyDescent="0.3">
      <c r="A52" s="3" t="s">
        <v>116</v>
      </c>
      <c r="B52" s="3" t="s">
        <v>162</v>
      </c>
      <c r="D52" s="3" t="s">
        <v>162</v>
      </c>
      <c r="E52" s="3">
        <v>1</v>
      </c>
      <c r="F52" s="4" t="s">
        <v>261</v>
      </c>
    </row>
    <row r="53" spans="1:6" hidden="1" x14ac:dyDescent="0.3">
      <c r="A53" s="3" t="s">
        <v>135</v>
      </c>
      <c r="B53" s="3" t="s">
        <v>160</v>
      </c>
      <c r="D53" s="3" t="s">
        <v>160</v>
      </c>
      <c r="E53" s="3">
        <v>1</v>
      </c>
      <c r="F53" s="4" t="s">
        <v>261</v>
      </c>
    </row>
    <row r="54" spans="1:6" x14ac:dyDescent="0.3">
      <c r="F54" s="4"/>
    </row>
    <row r="55" spans="1:6" x14ac:dyDescent="0.3">
      <c r="F55" s="4"/>
    </row>
    <row r="56" spans="1:6" x14ac:dyDescent="0.3">
      <c r="F56" s="4"/>
    </row>
  </sheetData>
  <autoFilter ref="A1:F53" xr:uid="{70126CA8-108F-41CC-BBEF-5A6DD7B6F694}">
    <filterColumn colId="5">
      <filters>
        <filter val="Urubu"/>
      </filters>
    </filterColumn>
    <sortState xmlns:xlrd2="http://schemas.microsoft.com/office/spreadsheetml/2017/richdata2" ref="A2:F53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30DB-8D87-4C4F-8695-80ED45AE7C66}">
  <sheetPr>
    <pageSetUpPr fitToPage="1"/>
  </sheetPr>
  <dimension ref="A1:AZ111"/>
  <sheetViews>
    <sheetView tabSelected="1" zoomScale="80" zoomScaleNormal="80" workbookViewId="0">
      <selection activeCell="C93" sqref="C93:C94"/>
    </sheetView>
  </sheetViews>
  <sheetFormatPr defaultColWidth="8.88671875" defaultRowHeight="14.4" x14ac:dyDescent="0.3"/>
  <cols>
    <col min="1" max="1" width="4.5546875" style="3" customWidth="1"/>
    <col min="2" max="2" width="20.6640625" style="1" bestFit="1" customWidth="1"/>
    <col min="3" max="3" width="31.33203125" style="1" bestFit="1" customWidth="1"/>
    <col min="4" max="4" width="21.5546875" style="1" bestFit="1" customWidth="1"/>
    <col min="5" max="5" width="46" style="1" bestFit="1" customWidth="1"/>
    <col min="6" max="7" width="13.88671875" style="3" customWidth="1"/>
    <col min="8" max="8" width="17.88671875" style="1" bestFit="1" customWidth="1"/>
    <col min="9" max="9" width="11.88671875" style="3" customWidth="1"/>
    <col min="10" max="10" width="12.33203125" style="3" customWidth="1"/>
    <col min="11" max="11" width="13.33203125" style="3" customWidth="1"/>
    <col min="12" max="12" width="13.109375" style="3" customWidth="1"/>
    <col min="13" max="13" width="17.33203125" style="3" customWidth="1"/>
    <col min="14" max="14" width="16.6640625" style="3" customWidth="1"/>
    <col min="15" max="15" width="12.33203125" style="3" customWidth="1"/>
    <col min="16" max="16" width="13.33203125" style="3" customWidth="1"/>
    <col min="17" max="17" width="16.44140625" style="3" customWidth="1"/>
    <col min="18" max="18" width="17.33203125" style="3" customWidth="1"/>
    <col min="19" max="19" width="16.6640625" style="3" customWidth="1"/>
    <col min="20" max="20" width="12.33203125" style="3" customWidth="1"/>
    <col min="21" max="21" width="13.33203125" style="3" customWidth="1"/>
    <col min="22" max="22" width="13.109375" style="3" customWidth="1"/>
    <col min="23" max="23" width="17.33203125" style="3" customWidth="1"/>
    <col min="24" max="24" width="16.6640625" style="3" customWidth="1"/>
    <col min="25" max="25" width="12.6640625" style="3" customWidth="1"/>
    <col min="26" max="26" width="13.6640625" style="3" customWidth="1"/>
    <col min="27" max="27" width="13.44140625" style="3" customWidth="1"/>
    <col min="28" max="28" width="17.6640625" style="3" customWidth="1"/>
    <col min="29" max="29" width="16.6640625" style="3" customWidth="1"/>
    <col min="30" max="30" width="12.33203125" style="3" customWidth="1"/>
    <col min="31" max="31" width="13.33203125" style="3" customWidth="1"/>
    <col min="32" max="32" width="13.109375" style="3" customWidth="1"/>
    <col min="33" max="33" width="17.33203125" style="3" customWidth="1"/>
    <col min="34" max="34" width="16.6640625" style="3" customWidth="1"/>
    <col min="35" max="35" width="13" style="1" customWidth="1"/>
    <col min="36" max="36" width="26.6640625" style="3" customWidth="1"/>
    <col min="37" max="37" width="10.5546875" style="1" hidden="1" customWidth="1"/>
    <col min="38" max="38" width="10.5546875" style="3" hidden="1" customWidth="1"/>
    <col min="39" max="41" width="16.88671875" style="3" hidden="1" customWidth="1"/>
    <col min="42" max="42" width="28.109375" style="3" bestFit="1" customWidth="1"/>
    <col min="43" max="43" width="10.5546875" style="3" hidden="1" customWidth="1"/>
    <col min="44" max="44" width="18.109375" style="3" hidden="1" customWidth="1"/>
    <col min="45" max="45" width="19.6640625" style="3" hidden="1" customWidth="1"/>
    <col min="46" max="46" width="7.5546875" style="3" hidden="1" customWidth="1"/>
    <col min="47" max="47" width="10.5546875" style="3" hidden="1" customWidth="1"/>
    <col min="48" max="48" width="26.33203125" style="3" bestFit="1" customWidth="1"/>
    <col min="49" max="49" width="15.33203125" style="3" hidden="1" customWidth="1"/>
    <col min="50" max="50" width="23.5546875" style="3" bestFit="1" customWidth="1"/>
    <col min="51" max="51" width="24.33203125" style="3" bestFit="1" customWidth="1"/>
    <col min="52" max="52" width="101.88671875" style="3" bestFit="1" customWidth="1"/>
    <col min="53" max="16384" width="8.88671875" style="3"/>
  </cols>
  <sheetData>
    <row r="1" spans="1:52" s="1" customFormat="1" x14ac:dyDescent="0.3">
      <c r="A1" s="1" t="s">
        <v>172</v>
      </c>
      <c r="B1" s="1" t="s">
        <v>0</v>
      </c>
      <c r="C1" s="1" t="s">
        <v>106</v>
      </c>
      <c r="D1" s="1" t="s">
        <v>173</v>
      </c>
      <c r="E1" s="1" t="s">
        <v>174</v>
      </c>
      <c r="F1" s="1" t="s">
        <v>164</v>
      </c>
      <c r="G1" s="1" t="s">
        <v>165</v>
      </c>
      <c r="H1" s="1" t="s">
        <v>173</v>
      </c>
      <c r="I1" s="7">
        <v>2016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179</v>
      </c>
      <c r="O1" s="1" t="s">
        <v>180</v>
      </c>
      <c r="P1" s="1" t="s">
        <v>181</v>
      </c>
      <c r="Q1" s="1" t="s">
        <v>182</v>
      </c>
      <c r="R1" s="1" t="s">
        <v>183</v>
      </c>
      <c r="S1" s="1" t="s">
        <v>184</v>
      </c>
      <c r="T1" s="1" t="s">
        <v>185</v>
      </c>
      <c r="U1" s="1" t="s">
        <v>186</v>
      </c>
      <c r="V1" s="1" t="s">
        <v>187</v>
      </c>
      <c r="W1" s="1" t="s">
        <v>188</v>
      </c>
      <c r="X1" s="1" t="s">
        <v>189</v>
      </c>
      <c r="Y1" s="1" t="s">
        <v>190</v>
      </c>
      <c r="Z1" s="1" t="s">
        <v>191</v>
      </c>
      <c r="AA1" s="1" t="s">
        <v>192</v>
      </c>
      <c r="AB1" s="1" t="s">
        <v>193</v>
      </c>
      <c r="AC1" s="1" t="s">
        <v>194</v>
      </c>
      <c r="AD1" s="1" t="s">
        <v>195</v>
      </c>
      <c r="AE1" s="1" t="s">
        <v>196</v>
      </c>
      <c r="AF1" s="1" t="s">
        <v>197</v>
      </c>
      <c r="AG1" s="1" t="s">
        <v>198</v>
      </c>
      <c r="AH1" s="1" t="s">
        <v>199</v>
      </c>
      <c r="AI1" s="1" t="s">
        <v>200</v>
      </c>
      <c r="AJ1" s="1" t="s">
        <v>201</v>
      </c>
      <c r="AK1" s="1" t="s">
        <v>200</v>
      </c>
      <c r="AL1" s="1" t="s">
        <v>202</v>
      </c>
      <c r="AM1" s="1" t="s">
        <v>202</v>
      </c>
      <c r="AN1" s="1" t="s">
        <v>203</v>
      </c>
      <c r="AO1" s="1" t="s">
        <v>203</v>
      </c>
      <c r="AP1" s="1" t="s">
        <v>204</v>
      </c>
      <c r="AQ1" s="1" t="s">
        <v>205</v>
      </c>
      <c r="AR1" s="1" t="s">
        <v>206</v>
      </c>
      <c r="AS1" s="1" t="s">
        <v>207</v>
      </c>
      <c r="AU1" s="1" t="s">
        <v>208</v>
      </c>
      <c r="AV1" s="1" t="s">
        <v>209</v>
      </c>
      <c r="AW1" s="1" t="s">
        <v>210</v>
      </c>
      <c r="AX1" s="1" t="s">
        <v>211</v>
      </c>
      <c r="AY1" s="1" t="s">
        <v>159</v>
      </c>
    </row>
    <row r="2" spans="1:52" ht="15.6" x14ac:dyDescent="0.3">
      <c r="A2" s="3">
        <v>137</v>
      </c>
      <c r="B2" s="1" t="s">
        <v>1</v>
      </c>
      <c r="C2" s="2" t="s">
        <v>107</v>
      </c>
      <c r="D2" s="1" t="s">
        <v>212</v>
      </c>
      <c r="E2" s="2" t="s">
        <v>213</v>
      </c>
      <c r="F2" s="3">
        <v>-49.379745</v>
      </c>
      <c r="G2" s="3">
        <v>-11.207761</v>
      </c>
      <c r="H2" s="1" t="s">
        <v>214</v>
      </c>
      <c r="I2" s="3">
        <v>123</v>
      </c>
      <c r="J2" s="3">
        <f>IF('[1]Dados brutos'!J14=-1,31,'[1]Dados brutos'!J14)</f>
        <v>31</v>
      </c>
      <c r="K2" s="3">
        <f>IF('[1]Dados brutos'!K14=-1,30,'[1]Dados brutos'!K14-1)</f>
        <v>30</v>
      </c>
      <c r="L2" s="3">
        <f>IF('[1]Dados brutos'!L14=-1,31,'[1]Dados brutos'!L14)</f>
        <v>31</v>
      </c>
      <c r="M2" s="3">
        <f>IF('[1]Dados brutos'!M14=-1,31,'[1]Dados brutos'!M14)</f>
        <v>31</v>
      </c>
      <c r="N2" s="3">
        <f t="shared" ref="N2:N65" si="0">SUM(J2:M2)</f>
        <v>123</v>
      </c>
      <c r="O2" s="3">
        <f>IF('[1]Dados brutos'!N14=-1,31,'[1]Dados brutos'!N14)</f>
        <v>31</v>
      </c>
      <c r="P2" s="3">
        <f>IF('[1]Dados brutos'!O14=-1,30,'[1]Dados brutos'!O14-1)</f>
        <v>30</v>
      </c>
      <c r="Q2" s="3">
        <f>IF('[1]Dados brutos'!P14=-1,31,'[1]Dados brutos'!P14)</f>
        <v>31</v>
      </c>
      <c r="R2" s="3">
        <f>IF('[1]Dados brutos'!Q14=-1,31,'[1]Dados brutos'!Q14)</f>
        <v>31</v>
      </c>
      <c r="S2" s="3">
        <f t="shared" ref="S2:S65" si="1">SUM(O2:R2)</f>
        <v>123</v>
      </c>
      <c r="T2" s="3">
        <f>IF('[1]Dados brutos'!R14=-1,31,'[1]Dados brutos'!R14)</f>
        <v>31</v>
      </c>
      <c r="U2" s="3">
        <f>IF('[1]Dados brutos'!S14=-1,30,'[1]Dados brutos'!S14-1)</f>
        <v>30</v>
      </c>
      <c r="V2" s="3">
        <f>IF('[1]Dados brutos'!T14=-1,31,'[1]Dados brutos'!T14)</f>
        <v>31</v>
      </c>
      <c r="W2" s="3">
        <f>IF('[1]Dados brutos'!U14=-1,31,'[1]Dados brutos'!U14)</f>
        <v>31</v>
      </c>
      <c r="X2" s="3">
        <f t="shared" ref="X2:X65" si="2">SUM(T2:W2)</f>
        <v>123</v>
      </c>
      <c r="Y2" s="3">
        <f>IF('[1]Dados brutos'!V14=-1,31,'[1]Dados brutos'!V14)</f>
        <v>31</v>
      </c>
      <c r="Z2" s="3">
        <f>IF('[1]Dados brutos'!W14=-1,30,'[1]Dados brutos'!W14-1)</f>
        <v>30</v>
      </c>
      <c r="AA2" s="3">
        <f>IF('[1]Dados brutos'!X14=-1,31,'[1]Dados brutos'!X14)</f>
        <v>31</v>
      </c>
      <c r="AB2" s="3">
        <f>IF('[1]Dados brutos'!Y14=-1,31,'[1]Dados brutos'!Y14)</f>
        <v>9</v>
      </c>
      <c r="AC2" s="3">
        <f t="shared" ref="AC2:AC65" si="3">SUM(Y2:AB2)</f>
        <v>101</v>
      </c>
      <c r="AD2" s="3">
        <f>IF('[1]Dados brutos'!Z14=-1,31,'[1]Dados brutos'!Z14)</f>
        <v>4</v>
      </c>
      <c r="AE2" s="3">
        <f>IF('[1]Dados brutos'!AA14=-1,30,'[1]Dados brutos'!AA14-1)</f>
        <v>30</v>
      </c>
      <c r="AF2" s="3">
        <f>IF('[1]Dados brutos'!AB14=-1,31,'[1]Dados brutos'!AB14)</f>
        <v>1</v>
      </c>
      <c r="AG2" s="3">
        <f>IF('[1]Dados brutos'!AC14=-1,31,'[1]Dados brutos'!AC14)</f>
        <v>0</v>
      </c>
      <c r="AH2" s="3">
        <f t="shared" ref="AH2:AH65" si="4">SUM(AD2:AG2)</f>
        <v>35</v>
      </c>
      <c r="AI2" s="1">
        <f t="shared" ref="AI2:AI65" si="5">SUM(I2,N2,S2,X2,AC2,AH2)</f>
        <v>628</v>
      </c>
      <c r="AJ2" s="3">
        <v>0</v>
      </c>
      <c r="AK2" s="8">
        <f t="shared" ref="AK2:AK65" si="6">AI2/(123*6)</f>
        <v>0.85094850948509482</v>
      </c>
      <c r="AL2" s="1">
        <f t="shared" ref="AL2:AL65" si="7">SUM(N2,S2,X2,AC2,AH2)</f>
        <v>505</v>
      </c>
      <c r="AM2" s="8">
        <f t="shared" ref="AM2:AM65" si="8">AL2/(123*5)</f>
        <v>0.82113821138211385</v>
      </c>
      <c r="AN2" s="1">
        <f t="shared" ref="AN2:AN65" si="9">SUM(S2,X2,AC2,AH2)</f>
        <v>382</v>
      </c>
      <c r="AO2" s="8">
        <f t="shared" ref="AO2:AO65" si="10">AN2/(123*4)</f>
        <v>0.77642276422764223</v>
      </c>
      <c r="AP2" s="1">
        <f t="shared" ref="AP2:AP65" si="11">SUM(X2,AC2,AH2)</f>
        <v>259</v>
      </c>
      <c r="AQ2" s="8">
        <f t="shared" ref="AQ2:AQ65" si="12">AP2/(123*3)</f>
        <v>0.70189701897018975</v>
      </c>
      <c r="AR2" s="9">
        <f t="shared" ref="AR2:AR65" si="13">AP2/(123*3)</f>
        <v>0.70189701897018975</v>
      </c>
      <c r="AS2" s="8"/>
      <c r="AT2" s="10"/>
      <c r="AU2" s="10"/>
      <c r="AV2" s="10">
        <f t="shared" ref="AV2:AV65" si="14">AP2/(123*3)</f>
        <v>0.70189701897018975</v>
      </c>
      <c r="AW2" s="3" t="b">
        <f t="shared" ref="AW2:AW65" si="15">IF(OR((AND((D2="Não Colaborativo "),AQ2&gt;0.75)),(AND((D2="Colaborativo "),AQ2&lt;=0.25))),TRUE,FALSE)</f>
        <v>0</v>
      </c>
      <c r="AX2" s="3" t="b">
        <f t="shared" ref="AX2:AX65" si="16">IF(OR((AND((D2="Não Colaborativo "),AQ2&gt;0.25)),(AND((D2="Colaborativo "),AQ2&lt;=0.25))),TRUE,FALSE)</f>
        <v>1</v>
      </c>
      <c r="AY2" s="3" t="str">
        <f t="shared" ref="AY2:AY65" si="17">IF(AND(AX2=TRUE,D2="Colaborativo "),"CP",IF(AND(AX2=TRUE,D2="Não Colaborativo "),"NC",IF(AND(AX2=FALSE,D2="Colaborativo "),"CI",IF(AND(AX2=FALSE,D2="Não Colaborativo "),"C","null"))))</f>
        <v>NC</v>
      </c>
    </row>
    <row r="3" spans="1:52" ht="15.6" x14ac:dyDescent="0.3">
      <c r="A3" s="3">
        <v>138</v>
      </c>
      <c r="B3" s="1" t="s">
        <v>2</v>
      </c>
      <c r="C3" s="2" t="s">
        <v>108</v>
      </c>
      <c r="D3" s="1" t="s">
        <v>212</v>
      </c>
      <c r="E3" s="2" t="s">
        <v>215</v>
      </c>
      <c r="F3" s="3">
        <v>-49.379750000000001</v>
      </c>
      <c r="G3" s="3">
        <v>-11.198841</v>
      </c>
      <c r="H3" s="1" t="s">
        <v>214</v>
      </c>
      <c r="I3" s="3">
        <v>123</v>
      </c>
      <c r="J3" s="3">
        <f>IF('[1]Dados brutos'!J73=-1,31,'[1]Dados brutos'!J73)</f>
        <v>31</v>
      </c>
      <c r="K3" s="3">
        <f>IF('[1]Dados brutos'!K73=-1,30,'[1]Dados brutos'!K73-1)</f>
        <v>30</v>
      </c>
      <c r="L3" s="3">
        <f>IF('[1]Dados brutos'!L73=-1,31,'[1]Dados brutos'!L73)</f>
        <v>31</v>
      </c>
      <c r="M3" s="3">
        <f>IF('[1]Dados brutos'!M73=-1,31,'[1]Dados brutos'!M73)</f>
        <v>31</v>
      </c>
      <c r="N3" s="3">
        <f t="shared" si="0"/>
        <v>123</v>
      </c>
      <c r="O3" s="3">
        <f>IF('[1]Dados brutos'!N73=-1,31,'[1]Dados brutos'!N73)</f>
        <v>31</v>
      </c>
      <c r="P3" s="3">
        <f>IF('[1]Dados brutos'!O73=-1,30,'[1]Dados brutos'!O73-1)</f>
        <v>30</v>
      </c>
      <c r="Q3" s="3">
        <f>IF('[1]Dados brutos'!P73=-1,31,'[1]Dados brutos'!P73)</f>
        <v>31</v>
      </c>
      <c r="R3" s="3">
        <f>IF('[1]Dados brutos'!Q73=-1,31,'[1]Dados brutos'!Q73)</f>
        <v>31</v>
      </c>
      <c r="S3" s="3">
        <f t="shared" si="1"/>
        <v>123</v>
      </c>
      <c r="T3" s="3">
        <f>IF('[1]Dados brutos'!R73=-1,31,'[1]Dados brutos'!R73)</f>
        <v>31</v>
      </c>
      <c r="U3" s="3">
        <f>IF('[1]Dados brutos'!S73=-1,30,'[1]Dados brutos'!S73-1)</f>
        <v>30</v>
      </c>
      <c r="V3" s="3">
        <f>IF('[1]Dados brutos'!T73=-1,31,'[1]Dados brutos'!T73)</f>
        <v>31</v>
      </c>
      <c r="W3" s="3">
        <f>IF('[1]Dados brutos'!U73=-1,31,'[1]Dados brutos'!U73)</f>
        <v>31</v>
      </c>
      <c r="X3" s="3">
        <f t="shared" si="2"/>
        <v>123</v>
      </c>
      <c r="Y3" s="3">
        <f>IF('[1]Dados brutos'!V73=-1,31,'[1]Dados brutos'!V73)</f>
        <v>31</v>
      </c>
      <c r="Z3" s="3">
        <f>IF('[1]Dados brutos'!W73=-1,30,'[1]Dados brutos'!W73-1)</f>
        <v>30</v>
      </c>
      <c r="AA3" s="3">
        <f>IF('[1]Dados brutos'!X73=-1,31,'[1]Dados brutos'!X73)</f>
        <v>31</v>
      </c>
      <c r="AB3" s="3">
        <f>IF('[1]Dados brutos'!Y73=-1,31,'[1]Dados brutos'!Y73)</f>
        <v>9</v>
      </c>
      <c r="AC3" s="3">
        <f t="shared" si="3"/>
        <v>101</v>
      </c>
      <c r="AD3" s="3">
        <f>IF('[1]Dados brutos'!Z73=-1,31,'[1]Dados brutos'!Z73)</f>
        <v>0</v>
      </c>
      <c r="AE3" s="3">
        <f>IF('[1]Dados brutos'!AA73=-1,30,'[1]Dados brutos'!AA73-1)</f>
        <v>0</v>
      </c>
      <c r="AF3" s="3">
        <f>IF('[1]Dados brutos'!AB73=-1,31,'[1]Dados brutos'!AB73)</f>
        <v>0</v>
      </c>
      <c r="AG3" s="3">
        <f>IF('[1]Dados brutos'!AC73=-1,31,'[1]Dados brutos'!AC73)</f>
        <v>0</v>
      </c>
      <c r="AH3" s="3">
        <f t="shared" si="4"/>
        <v>0</v>
      </c>
      <c r="AI3" s="1">
        <f t="shared" si="5"/>
        <v>593</v>
      </c>
      <c r="AJ3" s="3">
        <v>0</v>
      </c>
      <c r="AK3" s="8">
        <f t="shared" si="6"/>
        <v>0.80352303523035229</v>
      </c>
      <c r="AL3" s="1">
        <f t="shared" si="7"/>
        <v>470</v>
      </c>
      <c r="AM3" s="8">
        <f t="shared" si="8"/>
        <v>0.76422764227642281</v>
      </c>
      <c r="AN3" s="1">
        <f t="shared" si="9"/>
        <v>347</v>
      </c>
      <c r="AO3" s="8">
        <f t="shared" si="10"/>
        <v>0.70528455284552849</v>
      </c>
      <c r="AP3" s="1">
        <f t="shared" si="11"/>
        <v>224</v>
      </c>
      <c r="AQ3" s="8">
        <f t="shared" si="12"/>
        <v>0.60704607046070458</v>
      </c>
      <c r="AR3" s="9">
        <f t="shared" si="13"/>
        <v>0.60704607046070458</v>
      </c>
      <c r="AS3" s="8"/>
      <c r="AT3" s="10"/>
      <c r="AU3" s="10"/>
      <c r="AV3" s="10">
        <f t="shared" si="14"/>
        <v>0.60704607046070458</v>
      </c>
      <c r="AW3" s="3" t="b">
        <f t="shared" si="15"/>
        <v>0</v>
      </c>
      <c r="AX3" s="3" t="b">
        <f t="shared" si="16"/>
        <v>1</v>
      </c>
      <c r="AY3" s="3" t="str">
        <f t="shared" si="17"/>
        <v>NC</v>
      </c>
    </row>
    <row r="4" spans="1:52" ht="15.6" x14ac:dyDescent="0.3">
      <c r="A4" s="3">
        <v>139</v>
      </c>
      <c r="B4" s="1" t="s">
        <v>3</v>
      </c>
      <c r="C4" s="2" t="s">
        <v>109</v>
      </c>
      <c r="D4" s="1" t="s">
        <v>212</v>
      </c>
      <c r="E4" s="2" t="s">
        <v>213</v>
      </c>
      <c r="F4" s="3">
        <v>-49.389214000000003</v>
      </c>
      <c r="G4" s="3">
        <v>-11.190640999999999</v>
      </c>
      <c r="H4" s="1" t="s">
        <v>214</v>
      </c>
      <c r="I4" s="3">
        <v>123</v>
      </c>
      <c r="J4" s="3">
        <f>IF('[1]Dados brutos'!J46=-1,31,'[1]Dados brutos'!J46)</f>
        <v>31</v>
      </c>
      <c r="K4" s="3">
        <f>IF('[1]Dados brutos'!K46=-1,30,'[1]Dados brutos'!K46-1)</f>
        <v>30</v>
      </c>
      <c r="L4" s="3">
        <f>IF('[1]Dados brutos'!L46=-1,31,'[1]Dados brutos'!L46)</f>
        <v>31</v>
      </c>
      <c r="M4" s="3">
        <f>IF('[1]Dados brutos'!M46=-1,31,'[1]Dados brutos'!M46)</f>
        <v>31</v>
      </c>
      <c r="N4" s="3">
        <f t="shared" si="0"/>
        <v>123</v>
      </c>
      <c r="O4" s="3">
        <f>IF('[1]Dados brutos'!N46=-1,31,'[1]Dados brutos'!N46)</f>
        <v>31</v>
      </c>
      <c r="P4" s="3">
        <f>IF('[1]Dados brutos'!O46=-1,30,'[1]Dados brutos'!O46-1)</f>
        <v>30</v>
      </c>
      <c r="Q4" s="3">
        <f>IF('[1]Dados brutos'!P46=-1,31,'[1]Dados brutos'!P46)</f>
        <v>31</v>
      </c>
      <c r="R4" s="3">
        <f>IF('[1]Dados brutos'!Q46=-1,31,'[1]Dados brutos'!Q46)</f>
        <v>31</v>
      </c>
      <c r="S4" s="3">
        <f t="shared" si="1"/>
        <v>123</v>
      </c>
      <c r="T4" s="3">
        <f>IF('[1]Dados brutos'!R46=-1,31,'[1]Dados brutos'!R46)</f>
        <v>31</v>
      </c>
      <c r="U4" s="3">
        <f>IF('[1]Dados brutos'!S46=-1,30,'[1]Dados brutos'!S46-1)</f>
        <v>30</v>
      </c>
      <c r="V4" s="3">
        <f>IF('[1]Dados brutos'!T46=-1,31,'[1]Dados brutos'!T46)</f>
        <v>31</v>
      </c>
      <c r="W4" s="3">
        <f>IF('[1]Dados brutos'!U46=-1,31,'[1]Dados brutos'!U46)</f>
        <v>31</v>
      </c>
      <c r="X4" s="3">
        <f t="shared" si="2"/>
        <v>123</v>
      </c>
      <c r="Y4" s="3">
        <f>IF('[1]Dados brutos'!V46=-1,31,'[1]Dados brutos'!V46)</f>
        <v>31</v>
      </c>
      <c r="Z4" s="3">
        <f>IF('[1]Dados brutos'!W46=-1,30,'[1]Dados brutos'!W46-1)</f>
        <v>30</v>
      </c>
      <c r="AA4" s="3">
        <f>IF('[1]Dados brutos'!X46=-1,31,'[1]Dados brutos'!X46)</f>
        <v>31</v>
      </c>
      <c r="AB4" s="3">
        <f>IF('[1]Dados brutos'!Y46=-1,31,'[1]Dados brutos'!Y46)</f>
        <v>9</v>
      </c>
      <c r="AC4" s="3">
        <f t="shared" si="3"/>
        <v>101</v>
      </c>
      <c r="AD4" s="3">
        <f>IF('[1]Dados brutos'!Z46=-1,31,'[1]Dados brutos'!Z46)</f>
        <v>31</v>
      </c>
      <c r="AE4" s="3">
        <f>IF('[1]Dados brutos'!AA46=-1,30,'[1]Dados brutos'!AA46-1)</f>
        <v>30</v>
      </c>
      <c r="AF4" s="3">
        <f>IF('[1]Dados brutos'!AB46=-1,31,'[1]Dados brutos'!AB46)</f>
        <v>16</v>
      </c>
      <c r="AG4" s="3">
        <f>IF('[1]Dados brutos'!AC46=-1,31,'[1]Dados brutos'!AC46)</f>
        <v>0</v>
      </c>
      <c r="AH4" s="3">
        <f t="shared" si="4"/>
        <v>77</v>
      </c>
      <c r="AI4" s="1">
        <f t="shared" si="5"/>
        <v>670</v>
      </c>
      <c r="AJ4" s="3">
        <v>0</v>
      </c>
      <c r="AK4" s="8">
        <f t="shared" si="6"/>
        <v>0.90785907859078596</v>
      </c>
      <c r="AL4" s="1">
        <f t="shared" si="7"/>
        <v>547</v>
      </c>
      <c r="AM4" s="8">
        <f t="shared" si="8"/>
        <v>0.88943089430894307</v>
      </c>
      <c r="AN4" s="1">
        <f t="shared" si="9"/>
        <v>424</v>
      </c>
      <c r="AO4" s="8">
        <f t="shared" si="10"/>
        <v>0.86178861788617889</v>
      </c>
      <c r="AP4" s="1">
        <f t="shared" si="11"/>
        <v>301</v>
      </c>
      <c r="AQ4" s="8">
        <f t="shared" si="12"/>
        <v>0.81571815718157181</v>
      </c>
      <c r="AR4" s="9">
        <f t="shared" si="13"/>
        <v>0.81571815718157181</v>
      </c>
      <c r="AS4" s="8"/>
      <c r="AT4" s="10"/>
      <c r="AU4" s="10"/>
      <c r="AV4" s="10">
        <f t="shared" si="14"/>
        <v>0.81571815718157181</v>
      </c>
      <c r="AW4" s="3" t="b">
        <f t="shared" si="15"/>
        <v>1</v>
      </c>
      <c r="AX4" s="3" t="b">
        <f t="shared" si="16"/>
        <v>1</v>
      </c>
      <c r="AY4" s="3" t="str">
        <f t="shared" si="17"/>
        <v>NC</v>
      </c>
    </row>
    <row r="5" spans="1:52" ht="15.6" x14ac:dyDescent="0.3">
      <c r="A5" s="3">
        <v>140</v>
      </c>
      <c r="B5" s="1" t="s">
        <v>4</v>
      </c>
      <c r="C5" s="2" t="s">
        <v>110</v>
      </c>
      <c r="D5" s="1" t="s">
        <v>212</v>
      </c>
      <c r="E5" s="2" t="s">
        <v>216</v>
      </c>
      <c r="F5" s="3">
        <v>-49.494500000000002</v>
      </c>
      <c r="G5" s="3">
        <v>-11.181917</v>
      </c>
      <c r="H5" s="1" t="s">
        <v>214</v>
      </c>
      <c r="I5" s="3">
        <v>123</v>
      </c>
      <c r="J5" s="3">
        <f>IF('[1]Dados brutos'!J47=-1,31,'[1]Dados brutos'!J47)</f>
        <v>31</v>
      </c>
      <c r="K5" s="3">
        <f>IF('[1]Dados brutos'!K47=-1,30,'[1]Dados brutos'!K47-1)</f>
        <v>30</v>
      </c>
      <c r="L5" s="3">
        <f>IF('[1]Dados brutos'!L47=-1,31,'[1]Dados brutos'!L47)</f>
        <v>31</v>
      </c>
      <c r="M5" s="3">
        <f>IF('[1]Dados brutos'!M47=-1,31,'[1]Dados brutos'!M47)</f>
        <v>31</v>
      </c>
      <c r="N5" s="3">
        <f t="shared" si="0"/>
        <v>123</v>
      </c>
      <c r="O5" s="3">
        <f>IF('[1]Dados brutos'!N47=-1,31,'[1]Dados brutos'!N47)</f>
        <v>31</v>
      </c>
      <c r="P5" s="3">
        <f>IF('[1]Dados brutos'!O47=-1,30,'[1]Dados brutos'!O47-1)</f>
        <v>30</v>
      </c>
      <c r="Q5" s="3">
        <f>IF('[1]Dados brutos'!P47=-1,31,'[1]Dados brutos'!P47)</f>
        <v>31</v>
      </c>
      <c r="R5" s="3">
        <f>IF('[1]Dados brutos'!Q47=-1,31,'[1]Dados brutos'!Q47)</f>
        <v>31</v>
      </c>
      <c r="S5" s="3">
        <f t="shared" si="1"/>
        <v>123</v>
      </c>
      <c r="T5" s="3">
        <f>IF('[1]Dados brutos'!R47=-1,31,'[1]Dados brutos'!R47)</f>
        <v>31</v>
      </c>
      <c r="U5" s="3">
        <f>IF('[1]Dados brutos'!S47=-1,30,'[1]Dados brutos'!S47-1)</f>
        <v>30</v>
      </c>
      <c r="V5" s="3">
        <f>IF('[1]Dados brutos'!T47=-1,31,'[1]Dados brutos'!T47)</f>
        <v>31</v>
      </c>
      <c r="W5" s="3">
        <f>IF('[1]Dados brutos'!U47=-1,31,'[1]Dados brutos'!U47)</f>
        <v>31</v>
      </c>
      <c r="X5" s="3">
        <f t="shared" si="2"/>
        <v>123</v>
      </c>
      <c r="Y5" s="3">
        <f>IF('[1]Dados brutos'!V47=-1,31,'[1]Dados brutos'!V47)</f>
        <v>31</v>
      </c>
      <c r="Z5" s="3">
        <f>IF('[1]Dados brutos'!W47=-1,30,'[1]Dados brutos'!W47-1)</f>
        <v>30</v>
      </c>
      <c r="AA5" s="3">
        <f>IF('[1]Dados brutos'!X47=-1,31,'[1]Dados brutos'!X47)</f>
        <v>31</v>
      </c>
      <c r="AB5" s="3">
        <f>IF('[1]Dados brutos'!Y47=-1,31,'[1]Dados brutos'!Y47)</f>
        <v>8</v>
      </c>
      <c r="AC5" s="3">
        <f t="shared" si="3"/>
        <v>100</v>
      </c>
      <c r="AD5" s="3">
        <f>IF('[1]Dados brutos'!Z47=-1,31,'[1]Dados brutos'!Z47)</f>
        <v>0</v>
      </c>
      <c r="AE5" s="3">
        <f>IF('[1]Dados brutos'!AA47=-1,30,'[1]Dados brutos'!AA47-1)</f>
        <v>7</v>
      </c>
      <c r="AF5" s="3">
        <f>IF('[1]Dados brutos'!AB47=-1,31,'[1]Dados brutos'!AB47)</f>
        <v>19</v>
      </c>
      <c r="AG5" s="3">
        <f>IF('[1]Dados brutos'!AC47=-1,31,'[1]Dados brutos'!AC47)</f>
        <v>6</v>
      </c>
      <c r="AH5" s="3">
        <f t="shared" si="4"/>
        <v>32</v>
      </c>
      <c r="AI5" s="1">
        <f t="shared" si="5"/>
        <v>624</v>
      </c>
      <c r="AJ5" s="3">
        <v>0</v>
      </c>
      <c r="AK5" s="8">
        <f t="shared" si="6"/>
        <v>0.84552845528455289</v>
      </c>
      <c r="AL5" s="1">
        <f t="shared" si="7"/>
        <v>501</v>
      </c>
      <c r="AM5" s="8">
        <f t="shared" si="8"/>
        <v>0.81463414634146336</v>
      </c>
      <c r="AN5" s="1">
        <f t="shared" si="9"/>
        <v>378</v>
      </c>
      <c r="AO5" s="8">
        <f t="shared" si="10"/>
        <v>0.76829268292682928</v>
      </c>
      <c r="AP5" s="1">
        <f t="shared" si="11"/>
        <v>255</v>
      </c>
      <c r="AQ5" s="8">
        <f t="shared" si="12"/>
        <v>0.69105691056910568</v>
      </c>
      <c r="AR5" s="9">
        <f t="shared" si="13"/>
        <v>0.69105691056910568</v>
      </c>
      <c r="AS5" s="8"/>
      <c r="AT5" s="10"/>
      <c r="AU5" s="10"/>
      <c r="AV5" s="10">
        <f t="shared" si="14"/>
        <v>0.69105691056910568</v>
      </c>
      <c r="AW5" s="3" t="b">
        <f t="shared" si="15"/>
        <v>0</v>
      </c>
      <c r="AX5" s="3" t="b">
        <f t="shared" si="16"/>
        <v>1</v>
      </c>
      <c r="AY5" s="3" t="str">
        <f t="shared" si="17"/>
        <v>NC</v>
      </c>
    </row>
    <row r="6" spans="1:52" ht="15.6" x14ac:dyDescent="0.3">
      <c r="A6" s="3">
        <v>123</v>
      </c>
      <c r="B6" s="1" t="s">
        <v>5</v>
      </c>
      <c r="C6" s="2" t="s">
        <v>111</v>
      </c>
      <c r="D6" s="1" t="s">
        <v>212</v>
      </c>
      <c r="E6" s="2" t="s">
        <v>217</v>
      </c>
      <c r="F6" s="3">
        <v>-49.762410000000003</v>
      </c>
      <c r="G6" s="3">
        <v>-10.898542000000001</v>
      </c>
      <c r="H6" s="1" t="s">
        <v>214</v>
      </c>
      <c r="I6" s="3">
        <v>123</v>
      </c>
      <c r="J6" s="3">
        <f>IF('[1]Dados brutos'!J52=-1,31,'[1]Dados brutos'!J52)</f>
        <v>31</v>
      </c>
      <c r="K6" s="3">
        <f>IF('[1]Dados brutos'!K52=-1,30,'[1]Dados brutos'!K52-1)</f>
        <v>30</v>
      </c>
      <c r="L6" s="3">
        <f>IF('[1]Dados brutos'!L52=-1,31,'[1]Dados brutos'!L52)</f>
        <v>31</v>
      </c>
      <c r="M6" s="3">
        <f>IF('[1]Dados brutos'!M52=-1,31,'[1]Dados brutos'!M52)</f>
        <v>31</v>
      </c>
      <c r="N6" s="3">
        <f t="shared" si="0"/>
        <v>123</v>
      </c>
      <c r="O6" s="3">
        <f>IF('[1]Dados brutos'!N52=-1,31,'[1]Dados brutos'!N52)</f>
        <v>31</v>
      </c>
      <c r="P6" s="3">
        <f>IF('[1]Dados brutos'!O52=-1,30,'[1]Dados brutos'!O52-1)</f>
        <v>22</v>
      </c>
      <c r="Q6" s="3">
        <f>IF('[1]Dados brutos'!P52=-1,31,'[1]Dados brutos'!P52)</f>
        <v>0</v>
      </c>
      <c r="R6" s="3">
        <f>IF('[1]Dados brutos'!Q52=-1,31,'[1]Dados brutos'!Q52)</f>
        <v>0</v>
      </c>
      <c r="S6" s="3">
        <f t="shared" si="1"/>
        <v>53</v>
      </c>
      <c r="T6" s="3">
        <f>IF('[1]Dados brutos'!R52=-1,31,'[1]Dados brutos'!R52)</f>
        <v>31</v>
      </c>
      <c r="U6" s="3">
        <f>IF('[1]Dados brutos'!S52=-1,30,'[1]Dados brutos'!S52-1)</f>
        <v>30</v>
      </c>
      <c r="V6" s="3">
        <f>IF('[1]Dados brutos'!T52=-1,31,'[1]Dados brutos'!T52)</f>
        <v>21</v>
      </c>
      <c r="W6" s="3">
        <f>IF('[1]Dados brutos'!U52=-1,31,'[1]Dados brutos'!U52)</f>
        <v>2</v>
      </c>
      <c r="X6" s="3">
        <f t="shared" si="2"/>
        <v>84</v>
      </c>
      <c r="Y6" s="3">
        <f>IF('[1]Dados brutos'!V52=-1,31,'[1]Dados brutos'!V52)</f>
        <v>31</v>
      </c>
      <c r="Z6" s="3">
        <f>IF('[1]Dados brutos'!W52=-1,30,'[1]Dados brutos'!W52-1)</f>
        <v>30</v>
      </c>
      <c r="AA6" s="3">
        <f>IF('[1]Dados brutos'!X52=-1,31,'[1]Dados brutos'!X52)</f>
        <v>31</v>
      </c>
      <c r="AB6" s="3">
        <f>IF('[1]Dados brutos'!Y52=-1,31,'[1]Dados brutos'!Y52)</f>
        <v>12</v>
      </c>
      <c r="AC6" s="3">
        <f t="shared" si="3"/>
        <v>104</v>
      </c>
      <c r="AD6" s="3">
        <f>IF('[1]Dados brutos'!Z52=-1,31,'[1]Dados brutos'!Z52)</f>
        <v>31</v>
      </c>
      <c r="AE6" s="3">
        <f>IF('[1]Dados brutos'!AA52=-1,30,'[1]Dados brutos'!AA52-1)</f>
        <v>30</v>
      </c>
      <c r="AF6" s="3">
        <f>IF('[1]Dados brutos'!AB52=-1,31,'[1]Dados brutos'!AB52)</f>
        <v>31</v>
      </c>
      <c r="AG6" s="3">
        <f>IF('[1]Dados brutos'!AC52=-1,31,'[1]Dados brutos'!AC52)</f>
        <v>31</v>
      </c>
      <c r="AH6" s="3">
        <f t="shared" si="4"/>
        <v>123</v>
      </c>
      <c r="AI6" s="1">
        <f t="shared" si="5"/>
        <v>610</v>
      </c>
      <c r="AJ6" s="3">
        <v>900</v>
      </c>
      <c r="AK6" s="8">
        <f t="shared" si="6"/>
        <v>0.82655826558265577</v>
      </c>
      <c r="AL6" s="1">
        <f t="shared" si="7"/>
        <v>487</v>
      </c>
      <c r="AM6" s="8">
        <f t="shared" si="8"/>
        <v>0.79186991869918699</v>
      </c>
      <c r="AN6" s="1">
        <f t="shared" si="9"/>
        <v>364</v>
      </c>
      <c r="AO6" s="8">
        <f t="shared" si="10"/>
        <v>0.73983739837398377</v>
      </c>
      <c r="AP6" s="1">
        <f t="shared" si="11"/>
        <v>311</v>
      </c>
      <c r="AQ6" s="8">
        <f t="shared" si="12"/>
        <v>0.84281842818428188</v>
      </c>
      <c r="AR6" s="9">
        <f t="shared" si="13"/>
        <v>0.84281842818428188</v>
      </c>
      <c r="AS6" s="8"/>
      <c r="AT6" s="10"/>
      <c r="AU6" s="10"/>
      <c r="AV6" s="10">
        <f t="shared" si="14"/>
        <v>0.84281842818428188</v>
      </c>
      <c r="AW6" s="3" t="b">
        <f t="shared" si="15"/>
        <v>1</v>
      </c>
      <c r="AX6" s="3" t="b">
        <f t="shared" si="16"/>
        <v>1</v>
      </c>
      <c r="AY6" s="3" t="str">
        <f t="shared" si="17"/>
        <v>NC</v>
      </c>
    </row>
    <row r="7" spans="1:52" ht="15.6" x14ac:dyDescent="0.3">
      <c r="A7" s="3">
        <v>127</v>
      </c>
      <c r="B7" s="1" t="s">
        <v>6</v>
      </c>
      <c r="C7" s="2" t="s">
        <v>112</v>
      </c>
      <c r="D7" s="1" t="s">
        <v>212</v>
      </c>
      <c r="E7" s="2" t="s">
        <v>218</v>
      </c>
      <c r="F7" s="3">
        <v>-49.627685999999997</v>
      </c>
      <c r="G7" s="3">
        <v>-11.126554</v>
      </c>
      <c r="H7" s="1" t="s">
        <v>219</v>
      </c>
      <c r="I7" s="3">
        <v>123</v>
      </c>
      <c r="J7" s="3">
        <f>IF('[1]Dados brutos'!J3=-1,31,'[1]Dados brutos'!J3)</f>
        <v>31</v>
      </c>
      <c r="K7" s="3">
        <f>IF('[1]Dados brutos'!K3=-1,30,'[1]Dados brutos'!K3-1)</f>
        <v>30</v>
      </c>
      <c r="L7" s="3">
        <f>IF('[1]Dados brutos'!L3=-1,31,'[1]Dados brutos'!L3)</f>
        <v>31</v>
      </c>
      <c r="M7" s="3">
        <f>IF('[1]Dados brutos'!M3=-1,31,'[1]Dados brutos'!M3)</f>
        <v>31</v>
      </c>
      <c r="N7" s="3">
        <f t="shared" si="0"/>
        <v>123</v>
      </c>
      <c r="O7" s="3">
        <f>IF('[1]Dados brutos'!N3=-1,31,'[1]Dados brutos'!N3)</f>
        <v>31</v>
      </c>
      <c r="P7" s="3">
        <f>IF('[1]Dados brutos'!O3=-1,30,'[1]Dados brutos'!O3-1)</f>
        <v>30</v>
      </c>
      <c r="Q7" s="3">
        <f>IF('[1]Dados brutos'!P3=-1,31,'[1]Dados brutos'!P3)</f>
        <v>31</v>
      </c>
      <c r="R7" s="3">
        <f>IF('[1]Dados brutos'!Q3=-1,31,'[1]Dados brutos'!Q3)</f>
        <v>31</v>
      </c>
      <c r="S7" s="3">
        <f t="shared" si="1"/>
        <v>123</v>
      </c>
      <c r="T7" s="3">
        <f>IF('[1]Dados brutos'!R3=-1,31,'[1]Dados brutos'!R3)</f>
        <v>31</v>
      </c>
      <c r="U7" s="3">
        <f>IF('[1]Dados brutos'!S3=-1,30,'[1]Dados brutos'!S3-1)</f>
        <v>30</v>
      </c>
      <c r="V7" s="3">
        <f>IF('[1]Dados brutos'!T3=-1,31,'[1]Dados brutos'!T3)</f>
        <v>31</v>
      </c>
      <c r="W7" s="3">
        <f>IF('[1]Dados brutos'!U3=-1,31,'[1]Dados brutos'!U3)</f>
        <v>31</v>
      </c>
      <c r="X7" s="3">
        <f t="shared" si="2"/>
        <v>123</v>
      </c>
      <c r="Y7" s="3">
        <f>IF('[1]Dados brutos'!V3=-1,31,'[1]Dados brutos'!V3)</f>
        <v>31</v>
      </c>
      <c r="Z7" s="3">
        <f>IF('[1]Dados brutos'!W3=-1,30,'[1]Dados brutos'!W3-1)</f>
        <v>30</v>
      </c>
      <c r="AA7" s="3">
        <f>IF('[1]Dados brutos'!X3=-1,31,'[1]Dados brutos'!X3)</f>
        <v>10</v>
      </c>
      <c r="AB7" s="3">
        <f>IF('[1]Dados brutos'!Y3=-1,31,'[1]Dados brutos'!Y3)</f>
        <v>31</v>
      </c>
      <c r="AC7" s="3">
        <f t="shared" si="3"/>
        <v>102</v>
      </c>
      <c r="AD7" s="3">
        <f>IF('[1]Dados brutos'!Z3=-1,31,'[1]Dados brutos'!Z3)</f>
        <v>31</v>
      </c>
      <c r="AE7" s="3">
        <f>IF('[1]Dados brutos'!AA3=-1,30,'[1]Dados brutos'!AA3-1)</f>
        <v>30</v>
      </c>
      <c r="AF7" s="3">
        <f>IF('[1]Dados brutos'!AB3=-1,31,'[1]Dados brutos'!AB3)</f>
        <v>31</v>
      </c>
      <c r="AG7" s="3">
        <f>IF('[1]Dados brutos'!AC3=-1,31,'[1]Dados brutos'!AC3)</f>
        <v>31</v>
      </c>
      <c r="AH7" s="3">
        <f t="shared" si="4"/>
        <v>123</v>
      </c>
      <c r="AI7" s="1">
        <f t="shared" si="5"/>
        <v>717</v>
      </c>
      <c r="AJ7" s="3">
        <v>4107.3999999999996</v>
      </c>
      <c r="AK7" s="8">
        <f t="shared" si="6"/>
        <v>0.97154471544715448</v>
      </c>
      <c r="AL7" s="1">
        <f t="shared" si="7"/>
        <v>594</v>
      </c>
      <c r="AM7" s="8">
        <f t="shared" si="8"/>
        <v>0.96585365853658534</v>
      </c>
      <c r="AN7" s="1">
        <f t="shared" si="9"/>
        <v>471</v>
      </c>
      <c r="AO7" s="8">
        <f t="shared" si="10"/>
        <v>0.95731707317073167</v>
      </c>
      <c r="AP7" s="1">
        <f t="shared" si="11"/>
        <v>348</v>
      </c>
      <c r="AQ7" s="8">
        <f t="shared" si="12"/>
        <v>0.94308943089430897</v>
      </c>
      <c r="AR7" s="9">
        <f t="shared" si="13"/>
        <v>0.94308943089430897</v>
      </c>
      <c r="AS7" s="8"/>
      <c r="AT7" s="10"/>
      <c r="AU7" s="10"/>
      <c r="AV7" s="10">
        <f t="shared" si="14"/>
        <v>0.94308943089430897</v>
      </c>
      <c r="AW7" s="3" t="b">
        <f t="shared" si="15"/>
        <v>1</v>
      </c>
      <c r="AX7" s="3" t="b">
        <f t="shared" si="16"/>
        <v>1</v>
      </c>
      <c r="AY7" s="3" t="str">
        <f t="shared" si="17"/>
        <v>NC</v>
      </c>
    </row>
    <row r="8" spans="1:52" ht="15.6" x14ac:dyDescent="0.3">
      <c r="A8" s="3">
        <v>128</v>
      </c>
      <c r="B8" s="1" t="s">
        <v>7</v>
      </c>
      <c r="C8" s="2" t="s">
        <v>112</v>
      </c>
      <c r="D8" s="1" t="s">
        <v>212</v>
      </c>
      <c r="E8" s="2" t="s">
        <v>218</v>
      </c>
      <c r="F8" s="3">
        <v>-49.627704999999999</v>
      </c>
      <c r="G8" s="3">
        <v>-11.126545</v>
      </c>
      <c r="H8" s="1" t="s">
        <v>219</v>
      </c>
      <c r="I8" s="3">
        <v>123</v>
      </c>
      <c r="J8" s="3">
        <f>IF('[1]Dados brutos'!J4=-1,31,'[1]Dados brutos'!J4)</f>
        <v>31</v>
      </c>
      <c r="K8" s="3">
        <f>IF('[1]Dados brutos'!K4=-1,30,'[1]Dados brutos'!K4-1)</f>
        <v>30</v>
      </c>
      <c r="L8" s="3">
        <f>IF('[1]Dados brutos'!L4=-1,31,'[1]Dados brutos'!L4)</f>
        <v>31</v>
      </c>
      <c r="M8" s="3">
        <f>IF('[1]Dados brutos'!M4=-1,31,'[1]Dados brutos'!M4)</f>
        <v>31</v>
      </c>
      <c r="N8" s="3">
        <f t="shared" si="0"/>
        <v>123</v>
      </c>
      <c r="O8" s="3">
        <f>IF('[1]Dados brutos'!N4=-1,31,'[1]Dados brutos'!N4)</f>
        <v>31</v>
      </c>
      <c r="P8" s="3">
        <f>IF('[1]Dados brutos'!O4=-1,30,'[1]Dados brutos'!O4-1)</f>
        <v>30</v>
      </c>
      <c r="Q8" s="3">
        <f>IF('[1]Dados brutos'!P4=-1,31,'[1]Dados brutos'!P4)</f>
        <v>31</v>
      </c>
      <c r="R8" s="3">
        <f>IF('[1]Dados brutos'!Q4=-1,31,'[1]Dados brutos'!Q4)</f>
        <v>31</v>
      </c>
      <c r="S8" s="3">
        <f t="shared" si="1"/>
        <v>123</v>
      </c>
      <c r="T8" s="3">
        <f>IF('[1]Dados brutos'!R4=-1,31,'[1]Dados brutos'!R4)</f>
        <v>31</v>
      </c>
      <c r="U8" s="3">
        <f>IF('[1]Dados brutos'!S4=-1,30,'[1]Dados brutos'!S4-1)</f>
        <v>30</v>
      </c>
      <c r="V8" s="3">
        <f>IF('[1]Dados brutos'!T4=-1,31,'[1]Dados brutos'!T4)</f>
        <v>31</v>
      </c>
      <c r="W8" s="3">
        <f>IF('[1]Dados brutos'!U4=-1,31,'[1]Dados brutos'!U4)</f>
        <v>31</v>
      </c>
      <c r="X8" s="3">
        <f t="shared" si="2"/>
        <v>123</v>
      </c>
      <c r="Y8" s="3">
        <f>IF('[1]Dados brutos'!V4=-1,31,'[1]Dados brutos'!V4)</f>
        <v>31</v>
      </c>
      <c r="Z8" s="3">
        <f>IF('[1]Dados brutos'!W4=-1,30,'[1]Dados brutos'!W4-1)</f>
        <v>30</v>
      </c>
      <c r="AA8" s="3">
        <f>IF('[1]Dados brutos'!X4=-1,31,'[1]Dados brutos'!X4)</f>
        <v>10</v>
      </c>
      <c r="AB8" s="3">
        <f>IF('[1]Dados brutos'!Y4=-1,31,'[1]Dados brutos'!Y4)</f>
        <v>31</v>
      </c>
      <c r="AC8" s="3">
        <f t="shared" si="3"/>
        <v>102</v>
      </c>
      <c r="AD8" s="3">
        <f>IF('[1]Dados brutos'!Z4=-1,31,'[1]Dados brutos'!Z4)</f>
        <v>31</v>
      </c>
      <c r="AE8" s="3">
        <f>IF('[1]Dados brutos'!AA4=-1,30,'[1]Dados brutos'!AA4-1)</f>
        <v>30</v>
      </c>
      <c r="AF8" s="3">
        <f>IF('[1]Dados brutos'!AB4=-1,31,'[1]Dados brutos'!AB4)</f>
        <v>31</v>
      </c>
      <c r="AG8" s="3">
        <f>IF('[1]Dados brutos'!AC4=-1,31,'[1]Dados brutos'!AC4)</f>
        <v>31</v>
      </c>
      <c r="AH8" s="3">
        <f t="shared" si="4"/>
        <v>123</v>
      </c>
      <c r="AI8" s="1">
        <f t="shared" si="5"/>
        <v>717</v>
      </c>
      <c r="AJ8" s="3">
        <v>4107.3999999999996</v>
      </c>
      <c r="AK8" s="8">
        <f t="shared" si="6"/>
        <v>0.97154471544715448</v>
      </c>
      <c r="AL8" s="1">
        <f t="shared" si="7"/>
        <v>594</v>
      </c>
      <c r="AM8" s="8">
        <f t="shared" si="8"/>
        <v>0.96585365853658534</v>
      </c>
      <c r="AN8" s="1">
        <f t="shared" si="9"/>
        <v>471</v>
      </c>
      <c r="AO8" s="8">
        <f t="shared" si="10"/>
        <v>0.95731707317073167</v>
      </c>
      <c r="AP8" s="1">
        <f t="shared" si="11"/>
        <v>348</v>
      </c>
      <c r="AQ8" s="8">
        <f t="shared" si="12"/>
        <v>0.94308943089430897</v>
      </c>
      <c r="AR8" s="9">
        <f t="shared" si="13"/>
        <v>0.94308943089430897</v>
      </c>
      <c r="AS8" s="8"/>
      <c r="AT8" s="10"/>
      <c r="AU8" s="10"/>
      <c r="AV8" s="10">
        <f t="shared" si="14"/>
        <v>0.94308943089430897</v>
      </c>
      <c r="AW8" s="3" t="b">
        <f t="shared" si="15"/>
        <v>1</v>
      </c>
      <c r="AX8" s="3" t="b">
        <f t="shared" si="16"/>
        <v>1</v>
      </c>
      <c r="AY8" s="3" t="str">
        <f t="shared" si="17"/>
        <v>NC</v>
      </c>
    </row>
    <row r="9" spans="1:52" ht="15.6" x14ac:dyDescent="0.3">
      <c r="A9" s="3">
        <v>91</v>
      </c>
      <c r="B9" s="1" t="s">
        <v>8</v>
      </c>
      <c r="C9" s="2" t="s">
        <v>113</v>
      </c>
      <c r="D9" s="1" t="s">
        <v>220</v>
      </c>
      <c r="E9" s="2" t="s">
        <v>221</v>
      </c>
      <c r="F9" s="3">
        <v>-49.701683000000003</v>
      </c>
      <c r="G9" s="3">
        <v>-11.981745</v>
      </c>
      <c r="H9" s="1" t="s">
        <v>214</v>
      </c>
      <c r="I9" s="3">
        <v>123</v>
      </c>
      <c r="J9" s="3">
        <f>IF('[1]Dados brutos'!J36=-1,31,'[1]Dados brutos'!J36)</f>
        <v>31</v>
      </c>
      <c r="K9" s="3">
        <f>IF('[1]Dados brutos'!K36=-1,30,'[1]Dados brutos'!K36-1)</f>
        <v>30</v>
      </c>
      <c r="L9" s="3">
        <f>IF('[1]Dados brutos'!L36=-1,31,'[1]Dados brutos'!L36)</f>
        <v>31</v>
      </c>
      <c r="M9" s="3">
        <f>IF('[1]Dados brutos'!M36=-1,31,'[1]Dados brutos'!M36)</f>
        <v>31</v>
      </c>
      <c r="N9" s="3">
        <f t="shared" si="0"/>
        <v>123</v>
      </c>
      <c r="O9" s="3">
        <f>IF('[1]Dados brutos'!N36=-1,31,'[1]Dados brutos'!N36)</f>
        <v>31</v>
      </c>
      <c r="P9" s="3">
        <f>IF('[1]Dados brutos'!O36=-1,30,'[1]Dados brutos'!O36-1)</f>
        <v>30</v>
      </c>
      <c r="Q9" s="3">
        <f>IF('[1]Dados brutos'!P36=-1,31,'[1]Dados brutos'!P36)</f>
        <v>31</v>
      </c>
      <c r="R9" s="3">
        <f>IF('[1]Dados brutos'!Q36=-1,31,'[1]Dados brutos'!Q36)</f>
        <v>31</v>
      </c>
      <c r="S9" s="3">
        <f t="shared" si="1"/>
        <v>123</v>
      </c>
      <c r="T9" s="3">
        <f>IF('[1]Dados brutos'!R36=-1,31,'[1]Dados brutos'!R36)</f>
        <v>31</v>
      </c>
      <c r="U9" s="3">
        <f>IF('[1]Dados brutos'!S36=-1,30,'[1]Dados brutos'!S36-1)</f>
        <v>30</v>
      </c>
      <c r="V9" s="3">
        <f>IF('[1]Dados brutos'!T36=-1,31,'[1]Dados brutos'!T36)</f>
        <v>31</v>
      </c>
      <c r="W9" s="3">
        <f>IF('[1]Dados brutos'!U36=-1,31,'[1]Dados brutos'!U36)</f>
        <v>31</v>
      </c>
      <c r="X9" s="3">
        <f t="shared" si="2"/>
        <v>123</v>
      </c>
      <c r="Y9" s="3">
        <f>IF('[1]Dados brutos'!V36=-1,31,'[1]Dados brutos'!V36)</f>
        <v>20</v>
      </c>
      <c r="Z9" s="3">
        <f>IF('[1]Dados brutos'!W36=-1,30,'[1]Dados brutos'!W36-1)</f>
        <v>0</v>
      </c>
      <c r="AA9" s="3">
        <f>IF('[1]Dados brutos'!X36=-1,31,'[1]Dados brutos'!X36)</f>
        <v>10</v>
      </c>
      <c r="AB9" s="3">
        <f>IF('[1]Dados brutos'!Y36=-1,31,'[1]Dados brutos'!Y36)</f>
        <v>16</v>
      </c>
      <c r="AC9" s="3">
        <f t="shared" si="3"/>
        <v>46</v>
      </c>
      <c r="AD9" s="3">
        <f>IF('[1]Dados brutos'!Z36=-1,31,'[1]Dados brutos'!Z36)</f>
        <v>0</v>
      </c>
      <c r="AE9" s="3">
        <f>IF('[1]Dados brutos'!AA36=-1,30,'[1]Dados brutos'!AA36-1)</f>
        <v>0</v>
      </c>
      <c r="AF9" s="3">
        <f>IF('[1]Dados brutos'!AB36=-1,31,'[1]Dados brutos'!AB36)</f>
        <v>0</v>
      </c>
      <c r="AG9" s="3">
        <f>IF('[1]Dados brutos'!AC36=-1,31,'[1]Dados brutos'!AC36)</f>
        <v>0</v>
      </c>
      <c r="AH9" s="3">
        <f t="shared" si="4"/>
        <v>0</v>
      </c>
      <c r="AI9" s="1">
        <f t="shared" si="5"/>
        <v>538</v>
      </c>
      <c r="AJ9" s="3">
        <v>4000</v>
      </c>
      <c r="AK9" s="8">
        <f t="shared" si="6"/>
        <v>0.7289972899728997</v>
      </c>
      <c r="AL9" s="1">
        <f t="shared" si="7"/>
        <v>415</v>
      </c>
      <c r="AM9" s="8">
        <f t="shared" si="8"/>
        <v>0.67479674796747968</v>
      </c>
      <c r="AN9" s="1">
        <f t="shared" si="9"/>
        <v>292</v>
      </c>
      <c r="AO9" s="8">
        <f t="shared" si="10"/>
        <v>0.5934959349593496</v>
      </c>
      <c r="AP9" s="1">
        <f t="shared" si="11"/>
        <v>169</v>
      </c>
      <c r="AQ9" s="8">
        <f t="shared" si="12"/>
        <v>0.45799457994579945</v>
      </c>
      <c r="AR9" s="11">
        <f t="shared" si="13"/>
        <v>0.45799457994579945</v>
      </c>
      <c r="AS9" s="8"/>
      <c r="AT9" s="10"/>
      <c r="AU9" s="10"/>
      <c r="AV9" s="10">
        <f t="shared" si="14"/>
        <v>0.45799457994579945</v>
      </c>
      <c r="AW9" s="3" t="b">
        <f t="shared" si="15"/>
        <v>0</v>
      </c>
      <c r="AX9" s="1" t="b">
        <f t="shared" si="16"/>
        <v>0</v>
      </c>
      <c r="AY9" s="3" t="str">
        <f t="shared" si="17"/>
        <v>CI</v>
      </c>
    </row>
    <row r="10" spans="1:52" ht="15.6" x14ac:dyDescent="0.3">
      <c r="A10" s="3">
        <v>95</v>
      </c>
      <c r="B10" s="1" t="s">
        <v>9</v>
      </c>
      <c r="C10" s="2" t="s">
        <v>113</v>
      </c>
      <c r="D10" s="1" t="s">
        <v>220</v>
      </c>
      <c r="E10" s="2" t="s">
        <v>221</v>
      </c>
      <c r="F10" s="3">
        <v>-49.701709999999999</v>
      </c>
      <c r="G10" s="3">
        <v>-11.981676</v>
      </c>
      <c r="H10" s="1" t="s">
        <v>214</v>
      </c>
      <c r="I10" s="3">
        <v>123</v>
      </c>
      <c r="J10" s="3">
        <f>IF('[1]Dados brutos'!J22=-1,31,'[1]Dados brutos'!J22)</f>
        <v>31</v>
      </c>
      <c r="K10" s="3">
        <f>IF('[1]Dados brutos'!K22=-1,30,'[1]Dados brutos'!K22-1)</f>
        <v>30</v>
      </c>
      <c r="L10" s="3">
        <f>IF('[1]Dados brutos'!L22=-1,31,'[1]Dados brutos'!L22)</f>
        <v>31</v>
      </c>
      <c r="M10" s="3">
        <f>IF('[1]Dados brutos'!M22=-1,31,'[1]Dados brutos'!M22)</f>
        <v>31</v>
      </c>
      <c r="N10" s="3">
        <f t="shared" si="0"/>
        <v>123</v>
      </c>
      <c r="O10" s="3">
        <f>IF('[1]Dados brutos'!N22=-1,31,'[1]Dados brutos'!N22)</f>
        <v>31</v>
      </c>
      <c r="P10" s="3">
        <f>IF('[1]Dados brutos'!O22=-1,30,'[1]Dados brutos'!O22-1)</f>
        <v>30</v>
      </c>
      <c r="Q10" s="3">
        <f>IF('[1]Dados brutos'!P22=-1,31,'[1]Dados brutos'!P22)</f>
        <v>31</v>
      </c>
      <c r="R10" s="3">
        <f>IF('[1]Dados brutos'!Q22=-1,31,'[1]Dados brutos'!Q22)</f>
        <v>31</v>
      </c>
      <c r="S10" s="3">
        <f t="shared" si="1"/>
        <v>123</v>
      </c>
      <c r="T10" s="3">
        <f>IF('[1]Dados brutos'!R22=-1,31,'[1]Dados brutos'!R22)</f>
        <v>31</v>
      </c>
      <c r="U10" s="3">
        <f>IF('[1]Dados brutos'!S22=-1,30,'[1]Dados brutos'!S22-1)</f>
        <v>30</v>
      </c>
      <c r="V10" s="3">
        <f>IF('[1]Dados brutos'!T22=-1,31,'[1]Dados brutos'!T22)</f>
        <v>31</v>
      </c>
      <c r="W10" s="3">
        <f>IF('[1]Dados brutos'!U22=-1,31,'[1]Dados brutos'!U22)</f>
        <v>31</v>
      </c>
      <c r="X10" s="3">
        <f t="shared" si="2"/>
        <v>123</v>
      </c>
      <c r="Y10" s="3">
        <f>IF('[1]Dados brutos'!V22=-1,31,'[1]Dados brutos'!V22)</f>
        <v>20</v>
      </c>
      <c r="Z10" s="3">
        <f>IF('[1]Dados brutos'!W22=-1,30,'[1]Dados brutos'!W22-1)</f>
        <v>0</v>
      </c>
      <c r="AA10" s="3">
        <f>IF('[1]Dados brutos'!X22=-1,31,'[1]Dados brutos'!X22)</f>
        <v>10</v>
      </c>
      <c r="AB10" s="3">
        <f>IF('[1]Dados brutos'!Y22=-1,31,'[1]Dados brutos'!Y22)</f>
        <v>16</v>
      </c>
      <c r="AC10" s="3">
        <f t="shared" si="3"/>
        <v>46</v>
      </c>
      <c r="AD10" s="3">
        <f>IF('[1]Dados brutos'!Z22=-1,31,'[1]Dados brutos'!Z22)</f>
        <v>0</v>
      </c>
      <c r="AE10" s="3">
        <f>IF('[1]Dados brutos'!AA22=-1,30,'[1]Dados brutos'!AA22-1)</f>
        <v>0</v>
      </c>
      <c r="AF10" s="3">
        <f>IF('[1]Dados brutos'!AB22=-1,31,'[1]Dados brutos'!AB22)</f>
        <v>0</v>
      </c>
      <c r="AG10" s="3">
        <f>IF('[1]Dados brutos'!AC22=-1,31,'[1]Dados brutos'!AC22)</f>
        <v>0</v>
      </c>
      <c r="AH10" s="3">
        <f t="shared" si="4"/>
        <v>0</v>
      </c>
      <c r="AI10" s="1">
        <f t="shared" si="5"/>
        <v>538</v>
      </c>
      <c r="AJ10" s="3">
        <v>4000</v>
      </c>
      <c r="AK10" s="8">
        <f t="shared" si="6"/>
        <v>0.7289972899728997</v>
      </c>
      <c r="AL10" s="1">
        <f t="shared" si="7"/>
        <v>415</v>
      </c>
      <c r="AM10" s="8">
        <f t="shared" si="8"/>
        <v>0.67479674796747968</v>
      </c>
      <c r="AN10" s="1">
        <f t="shared" si="9"/>
        <v>292</v>
      </c>
      <c r="AO10" s="8">
        <f t="shared" si="10"/>
        <v>0.5934959349593496</v>
      </c>
      <c r="AP10" s="1">
        <f t="shared" si="11"/>
        <v>169</v>
      </c>
      <c r="AQ10" s="8">
        <f t="shared" si="12"/>
        <v>0.45799457994579945</v>
      </c>
      <c r="AR10" s="11">
        <f t="shared" si="13"/>
        <v>0.45799457994579945</v>
      </c>
      <c r="AS10" s="8"/>
      <c r="AT10" s="10"/>
      <c r="AU10" s="10"/>
      <c r="AV10" s="10">
        <f t="shared" si="14"/>
        <v>0.45799457994579945</v>
      </c>
      <c r="AW10" s="3" t="b">
        <f t="shared" si="15"/>
        <v>0</v>
      </c>
      <c r="AX10" s="1" t="b">
        <f t="shared" si="16"/>
        <v>0</v>
      </c>
      <c r="AY10" s="3" t="str">
        <f t="shared" si="17"/>
        <v>CI</v>
      </c>
    </row>
    <row r="11" spans="1:52" ht="15.6" x14ac:dyDescent="0.3">
      <c r="A11" s="3">
        <v>96</v>
      </c>
      <c r="B11" s="1" t="s">
        <v>10</v>
      </c>
      <c r="C11" s="2" t="s">
        <v>114</v>
      </c>
      <c r="D11" s="1" t="s">
        <v>220</v>
      </c>
      <c r="E11" s="2" t="s">
        <v>222</v>
      </c>
      <c r="F11" s="3">
        <v>-49.751914999999997</v>
      </c>
      <c r="G11" s="3">
        <v>-11.865111000000001</v>
      </c>
      <c r="H11" s="1" t="s">
        <v>223</v>
      </c>
      <c r="I11" s="3">
        <v>123</v>
      </c>
      <c r="J11" s="3">
        <f>IF('[1]Dados brutos'!J40=-1,31,'[1]Dados brutos'!J40)</f>
        <v>31</v>
      </c>
      <c r="K11" s="3">
        <f>IF('[1]Dados brutos'!K40=-1,30,'[1]Dados brutos'!K40-1)</f>
        <v>30</v>
      </c>
      <c r="L11" s="3">
        <f>IF('[1]Dados brutos'!L40=-1,31,'[1]Dados brutos'!L40)</f>
        <v>31</v>
      </c>
      <c r="M11" s="3">
        <f>IF('[1]Dados brutos'!M40=-1,31,'[1]Dados brutos'!M40)</f>
        <v>31</v>
      </c>
      <c r="N11" s="3">
        <f t="shared" si="0"/>
        <v>123</v>
      </c>
      <c r="O11" s="3">
        <f>IF('[1]Dados brutos'!N40=-1,31,'[1]Dados brutos'!N40)</f>
        <v>0</v>
      </c>
      <c r="P11" s="3">
        <f>IF('[1]Dados brutos'!O40=-1,30,'[1]Dados brutos'!O40-1)</f>
        <v>0</v>
      </c>
      <c r="Q11" s="3">
        <f>IF('[1]Dados brutos'!P40=-1,31,'[1]Dados brutos'!P40)</f>
        <v>0</v>
      </c>
      <c r="R11" s="3">
        <f>IF('[1]Dados brutos'!Q40=-1,31,'[1]Dados brutos'!Q40)</f>
        <v>7</v>
      </c>
      <c r="S11" s="3">
        <f t="shared" si="1"/>
        <v>7</v>
      </c>
      <c r="T11" s="3">
        <f>IF('[1]Dados brutos'!R40=-1,31,'[1]Dados brutos'!R40)</f>
        <v>0</v>
      </c>
      <c r="U11" s="3">
        <f>IF('[1]Dados brutos'!S40=-1,30,'[1]Dados brutos'!S40-1)</f>
        <v>0</v>
      </c>
      <c r="V11" s="3">
        <f>IF('[1]Dados brutos'!T40=-1,31,'[1]Dados brutos'!T40)</f>
        <v>0</v>
      </c>
      <c r="W11" s="3">
        <f>IF('[1]Dados brutos'!U40=-1,31,'[1]Dados brutos'!U40)</f>
        <v>2</v>
      </c>
      <c r="X11" s="3">
        <f t="shared" si="2"/>
        <v>2</v>
      </c>
      <c r="Y11" s="3">
        <f>IF('[1]Dados brutos'!V40=-1,31,'[1]Dados brutos'!V40)</f>
        <v>4</v>
      </c>
      <c r="Z11" s="3">
        <f>IF('[1]Dados brutos'!W40=-1,30,'[1]Dados brutos'!W40-1)</f>
        <v>2</v>
      </c>
      <c r="AA11" s="3">
        <f>IF('[1]Dados brutos'!X40=-1,31,'[1]Dados brutos'!X40)</f>
        <v>0</v>
      </c>
      <c r="AB11" s="3">
        <f>IF('[1]Dados brutos'!Y40=-1,31,'[1]Dados brutos'!Y40)</f>
        <v>0</v>
      </c>
      <c r="AC11" s="3">
        <f t="shared" si="3"/>
        <v>6</v>
      </c>
      <c r="AD11" s="3">
        <f>IF('[1]Dados brutos'!Z40=-1,31,'[1]Dados brutos'!Z40)</f>
        <v>0</v>
      </c>
      <c r="AE11" s="3">
        <f>IF('[1]Dados brutos'!AA40=-1,30,'[1]Dados brutos'!AA40-1)</f>
        <v>0</v>
      </c>
      <c r="AF11" s="3">
        <f>IF('[1]Dados brutos'!AB40=-1,31,'[1]Dados brutos'!AB40)</f>
        <v>0</v>
      </c>
      <c r="AG11" s="3">
        <f>IF('[1]Dados brutos'!AC40=-1,31,'[1]Dados brutos'!AC40)</f>
        <v>2</v>
      </c>
      <c r="AH11" s="3">
        <f t="shared" si="4"/>
        <v>2</v>
      </c>
      <c r="AI11" s="1">
        <f t="shared" si="5"/>
        <v>263</v>
      </c>
      <c r="AJ11" s="3">
        <v>9822</v>
      </c>
      <c r="AK11" s="8">
        <f t="shared" si="6"/>
        <v>0.35636856368563685</v>
      </c>
      <c r="AL11" s="1">
        <f t="shared" si="7"/>
        <v>140</v>
      </c>
      <c r="AM11" s="8">
        <f t="shared" si="8"/>
        <v>0.22764227642276422</v>
      </c>
      <c r="AN11" s="1">
        <f t="shared" si="9"/>
        <v>17</v>
      </c>
      <c r="AO11" s="8">
        <f t="shared" si="10"/>
        <v>3.4552845528455285E-2</v>
      </c>
      <c r="AP11" s="1">
        <f t="shared" si="11"/>
        <v>10</v>
      </c>
      <c r="AQ11" s="8">
        <f t="shared" si="12"/>
        <v>2.7100271002710029E-2</v>
      </c>
      <c r="AR11" s="9">
        <f t="shared" si="13"/>
        <v>2.7100271002710029E-2</v>
      </c>
      <c r="AS11" s="8"/>
      <c r="AT11" s="10"/>
      <c r="AU11" s="10" t="s">
        <v>224</v>
      </c>
      <c r="AV11" s="10">
        <f t="shared" si="14"/>
        <v>2.7100271002710029E-2</v>
      </c>
      <c r="AW11" s="3" t="b">
        <f t="shared" si="15"/>
        <v>1</v>
      </c>
      <c r="AX11" s="3" t="b">
        <f t="shared" si="16"/>
        <v>1</v>
      </c>
      <c r="AY11" s="3" t="str">
        <f t="shared" si="17"/>
        <v>CP</v>
      </c>
    </row>
    <row r="12" spans="1:52" ht="15.6" x14ac:dyDescent="0.3">
      <c r="A12" s="3">
        <v>97</v>
      </c>
      <c r="B12" s="1" t="s">
        <v>11</v>
      </c>
      <c r="C12" s="2" t="s">
        <v>114</v>
      </c>
      <c r="D12" s="1" t="s">
        <v>220</v>
      </c>
      <c r="E12" s="2" t="s">
        <v>222</v>
      </c>
      <c r="F12" s="3">
        <v>-49.751950000000001</v>
      </c>
      <c r="G12" s="3">
        <v>-11.865047000000001</v>
      </c>
      <c r="H12" s="1" t="s">
        <v>223</v>
      </c>
      <c r="I12" s="3">
        <v>123</v>
      </c>
      <c r="J12" s="3">
        <f>IF('[1]Dados brutos'!J80=-1,31,'[1]Dados brutos'!J80)</f>
        <v>31</v>
      </c>
      <c r="K12" s="3">
        <f>IF('[1]Dados brutos'!K80=-1,30,'[1]Dados brutos'!K80-1)</f>
        <v>30</v>
      </c>
      <c r="L12" s="3">
        <f>IF('[1]Dados brutos'!L80=-1,31,'[1]Dados brutos'!L80)</f>
        <v>31</v>
      </c>
      <c r="M12" s="3">
        <f>IF('[1]Dados brutos'!M80=-1,31,'[1]Dados brutos'!M80)</f>
        <v>31</v>
      </c>
      <c r="N12" s="3">
        <f t="shared" si="0"/>
        <v>123</v>
      </c>
      <c r="O12" s="3">
        <f>IF('[1]Dados brutos'!N80=-1,31,'[1]Dados brutos'!N80)</f>
        <v>0</v>
      </c>
      <c r="P12" s="3">
        <f>IF('[1]Dados brutos'!O80=-1,30,'[1]Dados brutos'!O80-1)</f>
        <v>0</v>
      </c>
      <c r="Q12" s="3">
        <f>IF('[1]Dados brutos'!P80=-1,31,'[1]Dados brutos'!P80)</f>
        <v>0</v>
      </c>
      <c r="R12" s="3">
        <f>IF('[1]Dados brutos'!Q80=-1,31,'[1]Dados brutos'!Q80)</f>
        <v>7</v>
      </c>
      <c r="S12" s="3">
        <f t="shared" si="1"/>
        <v>7</v>
      </c>
      <c r="T12" s="3">
        <f>IF('[1]Dados brutos'!R80=-1,31,'[1]Dados brutos'!R80)</f>
        <v>0</v>
      </c>
      <c r="U12" s="3">
        <f>IF('[1]Dados brutos'!S80=-1,30,'[1]Dados brutos'!S80-1)</f>
        <v>0</v>
      </c>
      <c r="V12" s="3">
        <f>IF('[1]Dados brutos'!T80=-1,31,'[1]Dados brutos'!T80)</f>
        <v>0</v>
      </c>
      <c r="W12" s="3">
        <f>IF('[1]Dados brutos'!U80=-1,31,'[1]Dados brutos'!U80)</f>
        <v>2</v>
      </c>
      <c r="X12" s="3">
        <f t="shared" si="2"/>
        <v>2</v>
      </c>
      <c r="Y12" s="3">
        <f>IF('[1]Dados brutos'!V80=-1,31,'[1]Dados brutos'!V80)</f>
        <v>4</v>
      </c>
      <c r="Z12" s="3">
        <f>IF('[1]Dados brutos'!W80=-1,30,'[1]Dados brutos'!W80-1)</f>
        <v>2</v>
      </c>
      <c r="AA12" s="3">
        <f>IF('[1]Dados brutos'!X80=-1,31,'[1]Dados brutos'!X80)</f>
        <v>0</v>
      </c>
      <c r="AB12" s="3">
        <f>IF('[1]Dados brutos'!Y80=-1,31,'[1]Dados brutos'!Y80)</f>
        <v>0</v>
      </c>
      <c r="AC12" s="3">
        <f t="shared" si="3"/>
        <v>6</v>
      </c>
      <c r="AD12" s="3">
        <f>IF('[1]Dados brutos'!Z80=-1,31,'[1]Dados brutos'!Z80)</f>
        <v>0</v>
      </c>
      <c r="AE12" s="3">
        <f>IF('[1]Dados brutos'!AA80=-1,30,'[1]Dados brutos'!AA80-1)</f>
        <v>0</v>
      </c>
      <c r="AF12" s="3">
        <f>IF('[1]Dados brutos'!AB80=-1,31,'[1]Dados brutos'!AB80)</f>
        <v>0</v>
      </c>
      <c r="AG12" s="3">
        <f>IF('[1]Dados brutos'!AC80=-1,31,'[1]Dados brutos'!AC80)</f>
        <v>2</v>
      </c>
      <c r="AH12" s="3">
        <f t="shared" si="4"/>
        <v>2</v>
      </c>
      <c r="AI12" s="1">
        <f t="shared" si="5"/>
        <v>263</v>
      </c>
      <c r="AJ12" s="3">
        <v>9822</v>
      </c>
      <c r="AK12" s="8">
        <f t="shared" si="6"/>
        <v>0.35636856368563685</v>
      </c>
      <c r="AL12" s="1">
        <f t="shared" si="7"/>
        <v>140</v>
      </c>
      <c r="AM12" s="8">
        <f t="shared" si="8"/>
        <v>0.22764227642276422</v>
      </c>
      <c r="AN12" s="1">
        <f t="shared" si="9"/>
        <v>17</v>
      </c>
      <c r="AO12" s="8">
        <f t="shared" si="10"/>
        <v>3.4552845528455285E-2</v>
      </c>
      <c r="AP12" s="1">
        <f t="shared" si="11"/>
        <v>10</v>
      </c>
      <c r="AQ12" s="8">
        <f t="shared" si="12"/>
        <v>2.7100271002710029E-2</v>
      </c>
      <c r="AR12" s="9">
        <f t="shared" si="13"/>
        <v>2.7100271002710029E-2</v>
      </c>
      <c r="AS12" s="8"/>
      <c r="AT12" s="10"/>
      <c r="AU12" s="10" t="s">
        <v>224</v>
      </c>
      <c r="AV12" s="10">
        <f t="shared" si="14"/>
        <v>2.7100271002710029E-2</v>
      </c>
      <c r="AW12" s="3" t="b">
        <f t="shared" si="15"/>
        <v>1</v>
      </c>
      <c r="AX12" s="3" t="b">
        <f t="shared" si="16"/>
        <v>1</v>
      </c>
      <c r="AY12" s="3" t="str">
        <f t="shared" si="17"/>
        <v>CP</v>
      </c>
    </row>
    <row r="13" spans="1:52" ht="15.6" x14ac:dyDescent="0.3">
      <c r="A13" s="3">
        <v>98</v>
      </c>
      <c r="B13" s="1" t="s">
        <v>12</v>
      </c>
      <c r="C13" s="2" t="s">
        <v>114</v>
      </c>
      <c r="D13" s="1" t="s">
        <v>220</v>
      </c>
      <c r="E13" s="2" t="s">
        <v>222</v>
      </c>
      <c r="F13" s="3">
        <v>-49.75197</v>
      </c>
      <c r="G13" s="3">
        <v>-11.864998999999999</v>
      </c>
      <c r="H13" s="1" t="s">
        <v>223</v>
      </c>
      <c r="I13" s="3">
        <v>123</v>
      </c>
      <c r="J13" s="3">
        <f>IF('[1]Dados brutos'!J55=-1,31,'[1]Dados brutos'!J55)</f>
        <v>31</v>
      </c>
      <c r="K13" s="3">
        <f>IF('[1]Dados brutos'!K55=-1,30,'[1]Dados brutos'!K55-1)</f>
        <v>30</v>
      </c>
      <c r="L13" s="3">
        <f>IF('[1]Dados brutos'!L55=-1,31,'[1]Dados brutos'!L55)</f>
        <v>31</v>
      </c>
      <c r="M13" s="3">
        <f>IF('[1]Dados brutos'!M55=-1,31,'[1]Dados brutos'!M55)</f>
        <v>31</v>
      </c>
      <c r="N13" s="3">
        <f t="shared" si="0"/>
        <v>123</v>
      </c>
      <c r="O13" s="3">
        <f>IF('[1]Dados brutos'!N55=-1,31,'[1]Dados brutos'!N55)</f>
        <v>0</v>
      </c>
      <c r="P13" s="3">
        <f>IF('[1]Dados brutos'!O55=-1,30,'[1]Dados brutos'!O55-1)</f>
        <v>0</v>
      </c>
      <c r="Q13" s="3">
        <f>IF('[1]Dados brutos'!P55=-1,31,'[1]Dados brutos'!P55)</f>
        <v>0</v>
      </c>
      <c r="R13" s="3">
        <f>IF('[1]Dados brutos'!Q55=-1,31,'[1]Dados brutos'!Q55)</f>
        <v>7</v>
      </c>
      <c r="S13" s="3">
        <f t="shared" si="1"/>
        <v>7</v>
      </c>
      <c r="T13" s="3">
        <f>IF('[1]Dados brutos'!R55=-1,31,'[1]Dados brutos'!R55)</f>
        <v>0</v>
      </c>
      <c r="U13" s="3">
        <f>IF('[1]Dados brutos'!S55=-1,30,'[1]Dados brutos'!S55-1)</f>
        <v>0</v>
      </c>
      <c r="V13" s="3">
        <f>IF('[1]Dados brutos'!T55=-1,31,'[1]Dados brutos'!T55)</f>
        <v>0</v>
      </c>
      <c r="W13" s="3">
        <f>IF('[1]Dados brutos'!U55=-1,31,'[1]Dados brutos'!U55)</f>
        <v>2</v>
      </c>
      <c r="X13" s="3">
        <f t="shared" si="2"/>
        <v>2</v>
      </c>
      <c r="Y13" s="3">
        <f>IF('[1]Dados brutos'!V55=-1,31,'[1]Dados brutos'!V55)</f>
        <v>4</v>
      </c>
      <c r="Z13" s="3">
        <f>IF('[1]Dados brutos'!W55=-1,30,'[1]Dados brutos'!W55-1)</f>
        <v>2</v>
      </c>
      <c r="AA13" s="3">
        <f>IF('[1]Dados brutos'!X55=-1,31,'[1]Dados brutos'!X55)</f>
        <v>0</v>
      </c>
      <c r="AB13" s="3">
        <f>IF('[1]Dados brutos'!Y55=-1,31,'[1]Dados brutos'!Y55)</f>
        <v>0</v>
      </c>
      <c r="AC13" s="3">
        <f t="shared" si="3"/>
        <v>6</v>
      </c>
      <c r="AD13" s="3">
        <f>IF('[1]Dados brutos'!Z55=-1,31,'[1]Dados brutos'!Z55)</f>
        <v>0</v>
      </c>
      <c r="AE13" s="3">
        <f>IF('[1]Dados brutos'!AA55=-1,30,'[1]Dados brutos'!AA55-1)</f>
        <v>0</v>
      </c>
      <c r="AF13" s="3">
        <f>IF('[1]Dados brutos'!AB55=-1,31,'[1]Dados brutos'!AB55)</f>
        <v>0</v>
      </c>
      <c r="AG13" s="3">
        <f>IF('[1]Dados brutos'!AC55=-1,31,'[1]Dados brutos'!AC55)</f>
        <v>2</v>
      </c>
      <c r="AH13" s="3">
        <f t="shared" si="4"/>
        <v>2</v>
      </c>
      <c r="AI13" s="1">
        <f t="shared" si="5"/>
        <v>263</v>
      </c>
      <c r="AJ13" s="3">
        <v>9822</v>
      </c>
      <c r="AK13" s="8">
        <f t="shared" si="6"/>
        <v>0.35636856368563685</v>
      </c>
      <c r="AL13" s="1">
        <f t="shared" si="7"/>
        <v>140</v>
      </c>
      <c r="AM13" s="8">
        <f t="shared" si="8"/>
        <v>0.22764227642276422</v>
      </c>
      <c r="AN13" s="1">
        <f t="shared" si="9"/>
        <v>17</v>
      </c>
      <c r="AO13" s="8">
        <f t="shared" si="10"/>
        <v>3.4552845528455285E-2</v>
      </c>
      <c r="AP13" s="1">
        <f t="shared" si="11"/>
        <v>10</v>
      </c>
      <c r="AQ13" s="8">
        <f t="shared" si="12"/>
        <v>2.7100271002710029E-2</v>
      </c>
      <c r="AR13" s="9">
        <f t="shared" si="13"/>
        <v>2.7100271002710029E-2</v>
      </c>
      <c r="AS13" s="8"/>
      <c r="AT13" s="10"/>
      <c r="AU13" s="10" t="s">
        <v>224</v>
      </c>
      <c r="AV13" s="10">
        <f t="shared" si="14"/>
        <v>2.7100271002710029E-2</v>
      </c>
      <c r="AW13" s="3" t="b">
        <f t="shared" si="15"/>
        <v>1</v>
      </c>
      <c r="AX13" s="3" t="b">
        <f t="shared" si="16"/>
        <v>1</v>
      </c>
      <c r="AY13" s="3" t="str">
        <f t="shared" si="17"/>
        <v>CP</v>
      </c>
      <c r="AZ13" s="3" t="s">
        <v>266</v>
      </c>
    </row>
    <row r="14" spans="1:52" ht="15.6" x14ac:dyDescent="0.3">
      <c r="A14" s="3">
        <v>99</v>
      </c>
      <c r="B14" s="1" t="s">
        <v>13</v>
      </c>
      <c r="C14" s="2" t="s">
        <v>114</v>
      </c>
      <c r="D14" s="1" t="s">
        <v>220</v>
      </c>
      <c r="E14" s="2" t="s">
        <v>222</v>
      </c>
      <c r="F14" s="3">
        <v>-49.751980000000003</v>
      </c>
      <c r="G14" s="3">
        <v>-11.864939</v>
      </c>
      <c r="H14" s="1" t="s">
        <v>223</v>
      </c>
      <c r="I14" s="3">
        <v>123</v>
      </c>
      <c r="J14" s="3">
        <f>IF('[1]Dados brutos'!J84=-1,31,'[1]Dados brutos'!J84)</f>
        <v>31</v>
      </c>
      <c r="K14" s="3">
        <f>IF('[1]Dados brutos'!K84=-1,30,'[1]Dados brutos'!K84-1)</f>
        <v>30</v>
      </c>
      <c r="L14" s="3">
        <f>IF('[1]Dados brutos'!L84=-1,31,'[1]Dados brutos'!L84)</f>
        <v>31</v>
      </c>
      <c r="M14" s="3">
        <f>IF('[1]Dados brutos'!M84=-1,31,'[1]Dados brutos'!M84)</f>
        <v>31</v>
      </c>
      <c r="N14" s="3">
        <f t="shared" si="0"/>
        <v>123</v>
      </c>
      <c r="O14" s="3">
        <f>IF('[1]Dados brutos'!N84=-1,31,'[1]Dados brutos'!N84)</f>
        <v>0</v>
      </c>
      <c r="P14" s="3">
        <f>IF('[1]Dados brutos'!O84=-1,30,'[1]Dados brutos'!O84-1)</f>
        <v>0</v>
      </c>
      <c r="Q14" s="3">
        <f>IF('[1]Dados brutos'!P84=-1,31,'[1]Dados brutos'!P84)</f>
        <v>0</v>
      </c>
      <c r="R14" s="3">
        <f>IF('[1]Dados brutos'!Q84=-1,31,'[1]Dados brutos'!Q84)</f>
        <v>6</v>
      </c>
      <c r="S14" s="3">
        <f t="shared" si="1"/>
        <v>6</v>
      </c>
      <c r="T14" s="3">
        <f>IF('[1]Dados brutos'!R84=-1,31,'[1]Dados brutos'!R84)</f>
        <v>0</v>
      </c>
      <c r="U14" s="3">
        <f>IF('[1]Dados brutos'!S84=-1,30,'[1]Dados brutos'!S84-1)</f>
        <v>0</v>
      </c>
      <c r="V14" s="3">
        <f>IF('[1]Dados brutos'!T84=-1,31,'[1]Dados brutos'!T84)</f>
        <v>0</v>
      </c>
      <c r="W14" s="3">
        <f>IF('[1]Dados brutos'!U84=-1,31,'[1]Dados brutos'!U84)</f>
        <v>2</v>
      </c>
      <c r="X14" s="3">
        <f t="shared" si="2"/>
        <v>2</v>
      </c>
      <c r="Y14" s="3">
        <f>IF('[1]Dados brutos'!V84=-1,31,'[1]Dados brutos'!V84)</f>
        <v>4</v>
      </c>
      <c r="Z14" s="3">
        <f>IF('[1]Dados brutos'!W84=-1,30,'[1]Dados brutos'!W84-1)</f>
        <v>2</v>
      </c>
      <c r="AA14" s="3">
        <f>IF('[1]Dados brutos'!X84=-1,31,'[1]Dados brutos'!X84)</f>
        <v>0</v>
      </c>
      <c r="AB14" s="3">
        <f>IF('[1]Dados brutos'!Y84=-1,31,'[1]Dados brutos'!Y84)</f>
        <v>0</v>
      </c>
      <c r="AC14" s="3">
        <f t="shared" si="3"/>
        <v>6</v>
      </c>
      <c r="AD14" s="3">
        <f>IF('[1]Dados brutos'!Z84=-1,31,'[1]Dados brutos'!Z84)</f>
        <v>0</v>
      </c>
      <c r="AE14" s="3">
        <f>IF('[1]Dados brutos'!AA84=-1,30,'[1]Dados brutos'!AA84-1)</f>
        <v>0</v>
      </c>
      <c r="AF14" s="3">
        <f>IF('[1]Dados brutos'!AB84=-1,31,'[1]Dados brutos'!AB84)</f>
        <v>0</v>
      </c>
      <c r="AG14" s="3">
        <f>IF('[1]Dados brutos'!AC84=-1,31,'[1]Dados brutos'!AC84)</f>
        <v>2</v>
      </c>
      <c r="AH14" s="3">
        <f t="shared" si="4"/>
        <v>2</v>
      </c>
      <c r="AI14" s="1">
        <f t="shared" si="5"/>
        <v>262</v>
      </c>
      <c r="AJ14" s="3">
        <v>9822</v>
      </c>
      <c r="AK14" s="8">
        <f t="shared" si="6"/>
        <v>0.35501355013550134</v>
      </c>
      <c r="AL14" s="1">
        <f t="shared" si="7"/>
        <v>139</v>
      </c>
      <c r="AM14" s="8">
        <f t="shared" si="8"/>
        <v>0.22601626016260162</v>
      </c>
      <c r="AN14" s="1">
        <f t="shared" si="9"/>
        <v>16</v>
      </c>
      <c r="AO14" s="8">
        <f t="shared" si="10"/>
        <v>3.2520325203252036E-2</v>
      </c>
      <c r="AP14" s="1">
        <f t="shared" si="11"/>
        <v>10</v>
      </c>
      <c r="AQ14" s="8">
        <f t="shared" si="12"/>
        <v>2.7100271002710029E-2</v>
      </c>
      <c r="AR14" s="9">
        <f t="shared" si="13"/>
        <v>2.7100271002710029E-2</v>
      </c>
      <c r="AS14" s="8"/>
      <c r="AT14" s="10"/>
      <c r="AU14" s="10" t="s">
        <v>224</v>
      </c>
      <c r="AV14" s="10">
        <f t="shared" si="14"/>
        <v>2.7100271002710029E-2</v>
      </c>
      <c r="AW14" s="3" t="b">
        <f t="shared" si="15"/>
        <v>1</v>
      </c>
      <c r="AX14" s="3" t="b">
        <f t="shared" si="16"/>
        <v>1</v>
      </c>
      <c r="AY14" s="3" t="str">
        <f t="shared" si="17"/>
        <v>CP</v>
      </c>
    </row>
    <row r="15" spans="1:52" ht="15.6" x14ac:dyDescent="0.3">
      <c r="A15" s="3">
        <v>100</v>
      </c>
      <c r="B15" s="1" t="s">
        <v>14</v>
      </c>
      <c r="C15" s="2" t="s">
        <v>114</v>
      </c>
      <c r="D15" s="1" t="s">
        <v>220</v>
      </c>
      <c r="E15" s="2" t="s">
        <v>222</v>
      </c>
      <c r="F15" s="3">
        <v>-49.771408000000001</v>
      </c>
      <c r="G15" s="3">
        <v>-11.839915</v>
      </c>
      <c r="H15" s="1" t="s">
        <v>223</v>
      </c>
      <c r="I15" s="3">
        <v>123</v>
      </c>
      <c r="J15" s="3">
        <f>IF('[1]Dados brutos'!J43=-1,31,'[1]Dados brutos'!J43)</f>
        <v>31</v>
      </c>
      <c r="K15" s="3">
        <f>IF('[1]Dados brutos'!K43=-1,30,'[1]Dados brutos'!K43-1)</f>
        <v>30</v>
      </c>
      <c r="L15" s="3">
        <f>IF('[1]Dados brutos'!L43=-1,31,'[1]Dados brutos'!L43)</f>
        <v>31</v>
      </c>
      <c r="M15" s="3">
        <f>IF('[1]Dados brutos'!M43=-1,31,'[1]Dados brutos'!M43)</f>
        <v>31</v>
      </c>
      <c r="N15" s="3">
        <f t="shared" si="0"/>
        <v>123</v>
      </c>
      <c r="O15" s="3">
        <f>IF('[1]Dados brutos'!N43=-1,31,'[1]Dados brutos'!N43)</f>
        <v>0</v>
      </c>
      <c r="P15" s="3">
        <f>IF('[1]Dados brutos'!O43=-1,30,'[1]Dados brutos'!O43-1)</f>
        <v>0</v>
      </c>
      <c r="Q15" s="3">
        <f>IF('[1]Dados brutos'!P43=-1,31,'[1]Dados brutos'!P43)</f>
        <v>0</v>
      </c>
      <c r="R15" s="3">
        <f>IF('[1]Dados brutos'!Q43=-1,31,'[1]Dados brutos'!Q43)</f>
        <v>0</v>
      </c>
      <c r="S15" s="3">
        <f t="shared" si="1"/>
        <v>0</v>
      </c>
      <c r="T15" s="3">
        <f>IF('[1]Dados brutos'!R43=-1,31,'[1]Dados brutos'!R43)</f>
        <v>0</v>
      </c>
      <c r="U15" s="3">
        <f>IF('[1]Dados brutos'!S43=-1,30,'[1]Dados brutos'!S43-1)</f>
        <v>0</v>
      </c>
      <c r="V15" s="3">
        <f>IF('[1]Dados brutos'!T43=-1,31,'[1]Dados brutos'!T43)</f>
        <v>0</v>
      </c>
      <c r="W15" s="3">
        <f>IF('[1]Dados brutos'!U43=-1,31,'[1]Dados brutos'!U43)</f>
        <v>2</v>
      </c>
      <c r="X15" s="3">
        <f t="shared" si="2"/>
        <v>2</v>
      </c>
      <c r="Y15" s="3">
        <f>IF('[1]Dados brutos'!V43=-1,31,'[1]Dados brutos'!V43)</f>
        <v>19</v>
      </c>
      <c r="Z15" s="3">
        <f>IF('[1]Dados brutos'!W43=-1,30,'[1]Dados brutos'!W43-1)</f>
        <v>0</v>
      </c>
      <c r="AA15" s="3">
        <f>IF('[1]Dados brutos'!X43=-1,31,'[1]Dados brutos'!X43)</f>
        <v>0</v>
      </c>
      <c r="AB15" s="3">
        <f>IF('[1]Dados brutos'!Y43=-1,31,'[1]Dados brutos'!Y43)</f>
        <v>4</v>
      </c>
      <c r="AC15" s="3">
        <f t="shared" si="3"/>
        <v>23</v>
      </c>
      <c r="AD15" s="3">
        <f>IF('[1]Dados brutos'!Z43=-1,31,'[1]Dados brutos'!Z43)</f>
        <v>0</v>
      </c>
      <c r="AE15" s="3">
        <f>IF('[1]Dados brutos'!AA43=-1,30,'[1]Dados brutos'!AA43-1)</f>
        <v>0</v>
      </c>
      <c r="AF15" s="3">
        <f>IF('[1]Dados brutos'!AB43=-1,31,'[1]Dados brutos'!AB43)</f>
        <v>0</v>
      </c>
      <c r="AG15" s="3">
        <f>IF('[1]Dados brutos'!AC43=-1,31,'[1]Dados brutos'!AC43)</f>
        <v>0</v>
      </c>
      <c r="AH15" s="3">
        <f t="shared" si="4"/>
        <v>0</v>
      </c>
      <c r="AI15" s="1">
        <f t="shared" si="5"/>
        <v>271</v>
      </c>
      <c r="AJ15" s="3">
        <v>9822</v>
      </c>
      <c r="AK15" s="8">
        <f t="shared" si="6"/>
        <v>0.36720867208672087</v>
      </c>
      <c r="AL15" s="1">
        <f t="shared" si="7"/>
        <v>148</v>
      </c>
      <c r="AM15" s="8">
        <f t="shared" si="8"/>
        <v>0.24065040650406505</v>
      </c>
      <c r="AN15" s="1">
        <f t="shared" si="9"/>
        <v>25</v>
      </c>
      <c r="AO15" s="8">
        <f t="shared" si="10"/>
        <v>5.08130081300813E-2</v>
      </c>
      <c r="AP15" s="1">
        <f t="shared" si="11"/>
        <v>25</v>
      </c>
      <c r="AQ15" s="8">
        <f t="shared" si="12"/>
        <v>6.7750677506775062E-2</v>
      </c>
      <c r="AR15" s="9">
        <f t="shared" si="13"/>
        <v>6.7750677506775062E-2</v>
      </c>
      <c r="AS15" s="8"/>
      <c r="AT15" s="12">
        <f>0.5*123</f>
        <v>61.5</v>
      </c>
      <c r="AU15" s="10" t="s">
        <v>224</v>
      </c>
      <c r="AV15" s="10">
        <f t="shared" si="14"/>
        <v>6.7750677506775062E-2</v>
      </c>
      <c r="AW15" s="3" t="b">
        <f t="shared" si="15"/>
        <v>1</v>
      </c>
      <c r="AX15" s="3" t="b">
        <f t="shared" si="16"/>
        <v>1</v>
      </c>
      <c r="AY15" s="3" t="str">
        <f t="shared" si="17"/>
        <v>CP</v>
      </c>
    </row>
    <row r="16" spans="1:52" ht="15.6" x14ac:dyDescent="0.3">
      <c r="A16" s="3">
        <v>101</v>
      </c>
      <c r="B16" s="1" t="s">
        <v>15</v>
      </c>
      <c r="C16" s="2" t="s">
        <v>114</v>
      </c>
      <c r="D16" s="1" t="s">
        <v>220</v>
      </c>
      <c r="E16" s="2" t="s">
        <v>222</v>
      </c>
      <c r="F16" s="3">
        <v>-49.771397</v>
      </c>
      <c r="G16" s="3">
        <v>-11.839824</v>
      </c>
      <c r="H16" s="1" t="s">
        <v>223</v>
      </c>
      <c r="I16" s="3">
        <v>123</v>
      </c>
      <c r="J16" s="3">
        <f>IF('[1]Dados brutos'!J57=-1,31,'[1]Dados brutos'!J57)</f>
        <v>31</v>
      </c>
      <c r="K16" s="3">
        <f>IF('[1]Dados brutos'!K57=-1,30,'[1]Dados brutos'!K57-1)</f>
        <v>30</v>
      </c>
      <c r="L16" s="3">
        <f>IF('[1]Dados brutos'!L57=-1,31,'[1]Dados brutos'!L57)</f>
        <v>31</v>
      </c>
      <c r="M16" s="3">
        <f>IF('[1]Dados brutos'!M57=-1,31,'[1]Dados brutos'!M57)</f>
        <v>31</v>
      </c>
      <c r="N16" s="3">
        <f t="shared" si="0"/>
        <v>123</v>
      </c>
      <c r="O16" s="3">
        <f>IF('[1]Dados brutos'!N57=-1,31,'[1]Dados brutos'!N57)</f>
        <v>0</v>
      </c>
      <c r="P16" s="3">
        <f>IF('[1]Dados brutos'!O57=-1,30,'[1]Dados brutos'!O57-1)</f>
        <v>0</v>
      </c>
      <c r="Q16" s="3">
        <f>IF('[1]Dados brutos'!P57=-1,31,'[1]Dados brutos'!P57)</f>
        <v>0</v>
      </c>
      <c r="R16" s="3">
        <f>IF('[1]Dados brutos'!Q57=-1,31,'[1]Dados brutos'!Q57)</f>
        <v>0</v>
      </c>
      <c r="S16" s="3">
        <f t="shared" si="1"/>
        <v>0</v>
      </c>
      <c r="T16" s="3">
        <f>IF('[1]Dados brutos'!R57=-1,31,'[1]Dados brutos'!R57)</f>
        <v>0</v>
      </c>
      <c r="U16" s="3">
        <f>IF('[1]Dados brutos'!S57=-1,30,'[1]Dados brutos'!S57-1)</f>
        <v>0</v>
      </c>
      <c r="V16" s="3">
        <f>IF('[1]Dados brutos'!T57=-1,31,'[1]Dados brutos'!T57)</f>
        <v>0</v>
      </c>
      <c r="W16" s="3">
        <f>IF('[1]Dados brutos'!U57=-1,31,'[1]Dados brutos'!U57)</f>
        <v>2</v>
      </c>
      <c r="X16" s="3">
        <f t="shared" si="2"/>
        <v>2</v>
      </c>
      <c r="Y16" s="3">
        <f>IF('[1]Dados brutos'!V57=-1,31,'[1]Dados brutos'!V57)</f>
        <v>19</v>
      </c>
      <c r="Z16" s="3">
        <f>IF('[1]Dados brutos'!W57=-1,30,'[1]Dados brutos'!W57-1)</f>
        <v>0</v>
      </c>
      <c r="AA16" s="3">
        <f>IF('[1]Dados brutos'!X57=-1,31,'[1]Dados brutos'!X57)</f>
        <v>0</v>
      </c>
      <c r="AB16" s="3">
        <f>IF('[1]Dados brutos'!Y57=-1,31,'[1]Dados brutos'!Y57)</f>
        <v>4</v>
      </c>
      <c r="AC16" s="3">
        <f t="shared" si="3"/>
        <v>23</v>
      </c>
      <c r="AD16" s="3">
        <f>IF('[1]Dados brutos'!Z57=-1,31,'[1]Dados brutos'!Z57)</f>
        <v>0</v>
      </c>
      <c r="AE16" s="3">
        <f>IF('[1]Dados brutos'!AA57=-1,30,'[1]Dados brutos'!AA57-1)</f>
        <v>0</v>
      </c>
      <c r="AF16" s="3">
        <f>IF('[1]Dados brutos'!AB57=-1,31,'[1]Dados brutos'!AB57)</f>
        <v>0</v>
      </c>
      <c r="AG16" s="3">
        <f>IF('[1]Dados brutos'!AC57=-1,31,'[1]Dados brutos'!AC57)</f>
        <v>0</v>
      </c>
      <c r="AH16" s="3">
        <f t="shared" si="4"/>
        <v>0</v>
      </c>
      <c r="AI16" s="1">
        <f t="shared" si="5"/>
        <v>271</v>
      </c>
      <c r="AJ16" s="3">
        <v>9822</v>
      </c>
      <c r="AK16" s="8">
        <f t="shared" si="6"/>
        <v>0.36720867208672087</v>
      </c>
      <c r="AL16" s="1">
        <f t="shared" si="7"/>
        <v>148</v>
      </c>
      <c r="AM16" s="8">
        <f t="shared" si="8"/>
        <v>0.24065040650406505</v>
      </c>
      <c r="AN16" s="1">
        <f t="shared" si="9"/>
        <v>25</v>
      </c>
      <c r="AO16" s="8">
        <f t="shared" si="10"/>
        <v>5.08130081300813E-2</v>
      </c>
      <c r="AP16" s="1">
        <f t="shared" si="11"/>
        <v>25</v>
      </c>
      <c r="AQ16" s="8">
        <f t="shared" si="12"/>
        <v>6.7750677506775062E-2</v>
      </c>
      <c r="AR16" s="9">
        <f t="shared" si="13"/>
        <v>6.7750677506775062E-2</v>
      </c>
      <c r="AS16" s="8"/>
      <c r="AT16" s="10"/>
      <c r="AU16" s="10" t="s">
        <v>224</v>
      </c>
      <c r="AV16" s="10">
        <f t="shared" si="14"/>
        <v>6.7750677506775062E-2</v>
      </c>
      <c r="AW16" s="3" t="b">
        <f t="shared" si="15"/>
        <v>1</v>
      </c>
      <c r="AX16" s="3" t="b">
        <f t="shared" si="16"/>
        <v>1</v>
      </c>
      <c r="AY16" s="3" t="str">
        <f t="shared" si="17"/>
        <v>CP</v>
      </c>
    </row>
    <row r="17" spans="1:51" ht="15.6" x14ac:dyDescent="0.3">
      <c r="A17" s="3">
        <v>102</v>
      </c>
      <c r="B17" s="1" t="s">
        <v>16</v>
      </c>
      <c r="C17" s="2" t="s">
        <v>114</v>
      </c>
      <c r="D17" s="1" t="s">
        <v>220</v>
      </c>
      <c r="E17" s="2" t="s">
        <v>222</v>
      </c>
      <c r="F17" s="3">
        <v>-49.764847000000003</v>
      </c>
      <c r="G17" s="3">
        <v>-11.798149</v>
      </c>
      <c r="H17" s="1" t="s">
        <v>223</v>
      </c>
      <c r="I17" s="3">
        <v>123</v>
      </c>
      <c r="J17" s="3">
        <f>IF('[1]Dados brutos'!J19=-1,31,'[1]Dados brutos'!J19)</f>
        <v>31</v>
      </c>
      <c r="K17" s="3">
        <f>IF('[1]Dados brutos'!K19=-1,30,'[1]Dados brutos'!K19-1)</f>
        <v>30</v>
      </c>
      <c r="L17" s="3">
        <f>IF('[1]Dados brutos'!L19=-1,31,'[1]Dados brutos'!L19)</f>
        <v>31</v>
      </c>
      <c r="M17" s="3">
        <f>IF('[1]Dados brutos'!M19=-1,31,'[1]Dados brutos'!M19)</f>
        <v>31</v>
      </c>
      <c r="N17" s="3">
        <f t="shared" si="0"/>
        <v>123</v>
      </c>
      <c r="O17" s="3">
        <f>IF('[1]Dados brutos'!N19=-1,31,'[1]Dados brutos'!N19)</f>
        <v>0</v>
      </c>
      <c r="P17" s="3">
        <f>IF('[1]Dados brutos'!O19=-1,30,'[1]Dados brutos'!O19-1)</f>
        <v>0</v>
      </c>
      <c r="Q17" s="3">
        <f>IF('[1]Dados brutos'!P19=-1,31,'[1]Dados brutos'!P19)</f>
        <v>0</v>
      </c>
      <c r="R17" s="3">
        <f>IF('[1]Dados brutos'!Q19=-1,31,'[1]Dados brutos'!Q19)</f>
        <v>0</v>
      </c>
      <c r="S17" s="3">
        <f t="shared" si="1"/>
        <v>0</v>
      </c>
      <c r="T17" s="3">
        <f>IF('[1]Dados brutos'!R19=-1,31,'[1]Dados brutos'!R19)</f>
        <v>31</v>
      </c>
      <c r="U17" s="3">
        <f>IF('[1]Dados brutos'!S19=-1,30,'[1]Dados brutos'!S19-1)</f>
        <v>30</v>
      </c>
      <c r="V17" s="3">
        <f>IF('[1]Dados brutos'!T19=-1,31,'[1]Dados brutos'!T19)</f>
        <v>31</v>
      </c>
      <c r="W17" s="3">
        <f>IF('[1]Dados brutos'!U19=-1,31,'[1]Dados brutos'!U19)</f>
        <v>31</v>
      </c>
      <c r="X17" s="3">
        <f t="shared" si="2"/>
        <v>123</v>
      </c>
      <c r="Y17" s="3">
        <f>IF('[1]Dados brutos'!V19=-1,31,'[1]Dados brutos'!V19)</f>
        <v>22</v>
      </c>
      <c r="Z17" s="3">
        <f>IF('[1]Dados brutos'!W19=-1,30,'[1]Dados brutos'!W19-1)</f>
        <v>0</v>
      </c>
      <c r="AA17" s="3">
        <f>IF('[1]Dados brutos'!X19=-1,31,'[1]Dados brutos'!X19)</f>
        <v>0</v>
      </c>
      <c r="AB17" s="3">
        <f>IF('[1]Dados brutos'!Y19=-1,31,'[1]Dados brutos'!Y19)</f>
        <v>0</v>
      </c>
      <c r="AC17" s="3">
        <f t="shared" si="3"/>
        <v>22</v>
      </c>
      <c r="AD17" s="3">
        <f>IF('[1]Dados brutos'!Z19=-1,31,'[1]Dados brutos'!Z19)</f>
        <v>0</v>
      </c>
      <c r="AE17" s="3">
        <f>IF('[1]Dados brutos'!AA19=-1,30,'[1]Dados brutos'!AA19-1)</f>
        <v>0</v>
      </c>
      <c r="AF17" s="3">
        <f>IF('[1]Dados brutos'!AB19=-1,31,'[1]Dados brutos'!AB19)</f>
        <v>0</v>
      </c>
      <c r="AG17" s="3">
        <f>IF('[1]Dados brutos'!AC19=-1,31,'[1]Dados brutos'!AC19)</f>
        <v>0</v>
      </c>
      <c r="AH17" s="3">
        <f t="shared" si="4"/>
        <v>0</v>
      </c>
      <c r="AI17" s="1">
        <f t="shared" si="5"/>
        <v>391</v>
      </c>
      <c r="AJ17" s="3">
        <v>9822</v>
      </c>
      <c r="AK17" s="8">
        <f t="shared" si="6"/>
        <v>0.52981029810298108</v>
      </c>
      <c r="AL17" s="1">
        <f t="shared" si="7"/>
        <v>268</v>
      </c>
      <c r="AM17" s="8">
        <f t="shared" si="8"/>
        <v>0.43577235772357725</v>
      </c>
      <c r="AN17" s="1">
        <f t="shared" si="9"/>
        <v>145</v>
      </c>
      <c r="AO17" s="8">
        <f t="shared" si="10"/>
        <v>0.29471544715447157</v>
      </c>
      <c r="AP17" s="1">
        <f t="shared" si="11"/>
        <v>145</v>
      </c>
      <c r="AQ17" s="8">
        <f t="shared" si="12"/>
        <v>0.39295392953929537</v>
      </c>
      <c r="AR17" s="11">
        <f t="shared" si="13"/>
        <v>0.39295392953929537</v>
      </c>
      <c r="AS17" s="8"/>
      <c r="AT17" s="10"/>
      <c r="AU17" s="10" t="s">
        <v>224</v>
      </c>
      <c r="AV17" s="10">
        <f t="shared" si="14"/>
        <v>0.39295392953929537</v>
      </c>
      <c r="AW17" s="3" t="b">
        <f t="shared" si="15"/>
        <v>0</v>
      </c>
      <c r="AX17" s="1" t="b">
        <f t="shared" si="16"/>
        <v>0</v>
      </c>
      <c r="AY17" s="3" t="str">
        <f t="shared" si="17"/>
        <v>CI</v>
      </c>
    </row>
    <row r="18" spans="1:51" ht="15.6" x14ac:dyDescent="0.3">
      <c r="A18" s="3">
        <v>105</v>
      </c>
      <c r="B18" s="1" t="s">
        <v>17</v>
      </c>
      <c r="C18" s="2" t="s">
        <v>115</v>
      </c>
      <c r="D18" s="1" t="s">
        <v>220</v>
      </c>
      <c r="E18" s="2" t="s">
        <v>225</v>
      </c>
      <c r="F18" s="3">
        <v>-49.762886000000002</v>
      </c>
      <c r="G18" s="3">
        <v>-11.792505999999999</v>
      </c>
      <c r="H18" s="1" t="s">
        <v>214</v>
      </c>
      <c r="I18" s="3">
        <v>123</v>
      </c>
      <c r="J18" s="3">
        <f>IF('[1]Dados brutos'!J16=-1,31,'[1]Dados brutos'!J16)</f>
        <v>31</v>
      </c>
      <c r="K18" s="3">
        <f>IF('[1]Dados brutos'!K16=-1,30,'[1]Dados brutos'!K16-1)</f>
        <v>30</v>
      </c>
      <c r="L18" s="3">
        <f>IF('[1]Dados brutos'!L16=-1,31,'[1]Dados brutos'!L16)</f>
        <v>31</v>
      </c>
      <c r="M18" s="3">
        <f>IF('[1]Dados brutos'!M16=-1,31,'[1]Dados brutos'!M16)</f>
        <v>31</v>
      </c>
      <c r="N18" s="3">
        <f t="shared" si="0"/>
        <v>123</v>
      </c>
      <c r="O18" s="3">
        <f>IF('[1]Dados brutos'!N16=-1,31,'[1]Dados brutos'!N16)</f>
        <v>8</v>
      </c>
      <c r="P18" s="3">
        <f>IF('[1]Dados brutos'!O16=-1,30,'[1]Dados brutos'!O16-1)</f>
        <v>0</v>
      </c>
      <c r="Q18" s="3">
        <f>IF('[1]Dados brutos'!P16=-1,31,'[1]Dados brutos'!P16)</f>
        <v>0</v>
      </c>
      <c r="R18" s="3">
        <f>IF('[1]Dados brutos'!Q16=-1,31,'[1]Dados brutos'!Q16)</f>
        <v>0</v>
      </c>
      <c r="S18" s="3">
        <f t="shared" si="1"/>
        <v>8</v>
      </c>
      <c r="T18" s="3">
        <f>IF('[1]Dados brutos'!R16=-1,31,'[1]Dados brutos'!R16)</f>
        <v>0</v>
      </c>
      <c r="U18" s="3">
        <f>IF('[1]Dados brutos'!S16=-1,30,'[1]Dados brutos'!S16-1)</f>
        <v>0</v>
      </c>
      <c r="V18" s="3">
        <f>IF('[1]Dados brutos'!T16=-1,31,'[1]Dados brutos'!T16)</f>
        <v>0</v>
      </c>
      <c r="W18" s="3">
        <f>IF('[1]Dados brutos'!U16=-1,31,'[1]Dados brutos'!U16)</f>
        <v>2</v>
      </c>
      <c r="X18" s="3">
        <f t="shared" si="2"/>
        <v>2</v>
      </c>
      <c r="Y18" s="3">
        <f>IF('[1]Dados brutos'!V16=-1,31,'[1]Dados brutos'!V16)</f>
        <v>10</v>
      </c>
      <c r="Z18" s="3">
        <f>IF('[1]Dados brutos'!W16=-1,30,'[1]Dados brutos'!W16-1)</f>
        <v>0</v>
      </c>
      <c r="AA18" s="3">
        <f>IF('[1]Dados brutos'!X16=-1,31,'[1]Dados brutos'!X16)</f>
        <v>0</v>
      </c>
      <c r="AB18" s="3">
        <f>IF('[1]Dados brutos'!Y16=-1,31,'[1]Dados brutos'!Y16)</f>
        <v>0</v>
      </c>
      <c r="AC18" s="3">
        <f t="shared" si="3"/>
        <v>10</v>
      </c>
      <c r="AD18" s="3">
        <f>IF('[1]Dados brutos'!Z16=-1,31,'[1]Dados brutos'!Z16)</f>
        <v>0</v>
      </c>
      <c r="AE18" s="3">
        <f>IF('[1]Dados brutos'!AA16=-1,30,'[1]Dados brutos'!AA16-1)</f>
        <v>0</v>
      </c>
      <c r="AF18" s="3">
        <f>IF('[1]Dados brutos'!AB16=-1,31,'[1]Dados brutos'!AB16)</f>
        <v>0</v>
      </c>
      <c r="AG18" s="3">
        <f>IF('[1]Dados brutos'!AC16=-1,31,'[1]Dados brutos'!AC16)</f>
        <v>0</v>
      </c>
      <c r="AH18" s="3">
        <f t="shared" si="4"/>
        <v>0</v>
      </c>
      <c r="AI18" s="1">
        <f t="shared" si="5"/>
        <v>266</v>
      </c>
      <c r="AJ18" s="3">
        <v>6706</v>
      </c>
      <c r="AK18" s="8">
        <f t="shared" si="6"/>
        <v>0.36043360433604338</v>
      </c>
      <c r="AL18" s="1">
        <f t="shared" si="7"/>
        <v>143</v>
      </c>
      <c r="AM18" s="8">
        <f t="shared" si="8"/>
        <v>0.23252032520325203</v>
      </c>
      <c r="AN18" s="1">
        <f t="shared" si="9"/>
        <v>20</v>
      </c>
      <c r="AO18" s="8">
        <f t="shared" si="10"/>
        <v>4.065040650406504E-2</v>
      </c>
      <c r="AP18" s="1">
        <f t="shared" si="11"/>
        <v>12</v>
      </c>
      <c r="AQ18" s="8">
        <f t="shared" si="12"/>
        <v>3.2520325203252036E-2</v>
      </c>
      <c r="AR18" s="9">
        <f t="shared" si="13"/>
        <v>3.2520325203252036E-2</v>
      </c>
      <c r="AS18" s="8"/>
      <c r="AT18" s="12">
        <f>7*4*3</f>
        <v>84</v>
      </c>
      <c r="AU18" s="10"/>
      <c r="AV18" s="10">
        <f t="shared" si="14"/>
        <v>3.2520325203252036E-2</v>
      </c>
      <c r="AW18" s="3" t="b">
        <f t="shared" si="15"/>
        <v>1</v>
      </c>
      <c r="AX18" s="3" t="b">
        <f t="shared" si="16"/>
        <v>1</v>
      </c>
      <c r="AY18" s="3" t="str">
        <f t="shared" si="17"/>
        <v>CP</v>
      </c>
    </row>
    <row r="19" spans="1:51" ht="15.6" x14ac:dyDescent="0.3">
      <c r="A19" s="3">
        <v>103</v>
      </c>
      <c r="B19" s="1" t="s">
        <v>18</v>
      </c>
      <c r="C19" s="2" t="s">
        <v>115</v>
      </c>
      <c r="D19" s="1" t="s">
        <v>220</v>
      </c>
      <c r="E19" s="2" t="s">
        <v>225</v>
      </c>
      <c r="F19" s="3">
        <v>-49.759785000000001</v>
      </c>
      <c r="G19" s="3">
        <v>-11.774934</v>
      </c>
      <c r="H19" s="1" t="s">
        <v>214</v>
      </c>
      <c r="I19" s="3">
        <v>123</v>
      </c>
      <c r="J19" s="3">
        <f>IF('[1]Dados brutos'!J17=-1,31,'[1]Dados brutos'!J17)</f>
        <v>31</v>
      </c>
      <c r="K19" s="3">
        <f>IF('[1]Dados brutos'!K17=-1,30,'[1]Dados brutos'!K17-1)</f>
        <v>30</v>
      </c>
      <c r="L19" s="3">
        <f>IF('[1]Dados brutos'!L17=-1,31,'[1]Dados brutos'!L17)</f>
        <v>31</v>
      </c>
      <c r="M19" s="3">
        <f>IF('[1]Dados brutos'!M17=-1,31,'[1]Dados brutos'!M17)</f>
        <v>31</v>
      </c>
      <c r="N19" s="3">
        <f t="shared" si="0"/>
        <v>123</v>
      </c>
      <c r="O19" s="3">
        <f>IF('[1]Dados brutos'!N17=-1,31,'[1]Dados brutos'!N17)</f>
        <v>8</v>
      </c>
      <c r="P19" s="3">
        <f>IF('[1]Dados brutos'!O17=-1,30,'[1]Dados brutos'!O17-1)</f>
        <v>0</v>
      </c>
      <c r="Q19" s="3">
        <f>IF('[1]Dados brutos'!P17=-1,31,'[1]Dados brutos'!P17)</f>
        <v>0</v>
      </c>
      <c r="R19" s="3">
        <f>IF('[1]Dados brutos'!Q17=-1,31,'[1]Dados brutos'!Q17)</f>
        <v>0</v>
      </c>
      <c r="S19" s="3">
        <f t="shared" si="1"/>
        <v>8</v>
      </c>
      <c r="T19" s="3">
        <f>IF('[1]Dados brutos'!R17=-1,31,'[1]Dados brutos'!R17)</f>
        <v>1</v>
      </c>
      <c r="U19" s="3">
        <f>IF('[1]Dados brutos'!S17=-1,30,'[1]Dados brutos'!S17-1)</f>
        <v>1</v>
      </c>
      <c r="V19" s="3">
        <f>IF('[1]Dados brutos'!T17=-1,31,'[1]Dados brutos'!T17)</f>
        <v>0</v>
      </c>
      <c r="W19" s="3">
        <f>IF('[1]Dados brutos'!U17=-1,31,'[1]Dados brutos'!U17)</f>
        <v>2</v>
      </c>
      <c r="X19" s="3">
        <f t="shared" si="2"/>
        <v>4</v>
      </c>
      <c r="Y19" s="3">
        <f>IF('[1]Dados brutos'!V17=-1,31,'[1]Dados brutos'!V17)</f>
        <v>19</v>
      </c>
      <c r="Z19" s="3">
        <f>IF('[1]Dados brutos'!W17=-1,30,'[1]Dados brutos'!W17-1)</f>
        <v>0</v>
      </c>
      <c r="AA19" s="3">
        <f>IF('[1]Dados brutos'!X17=-1,31,'[1]Dados brutos'!X17)</f>
        <v>0</v>
      </c>
      <c r="AB19" s="3">
        <f>IF('[1]Dados brutos'!Y17=-1,31,'[1]Dados brutos'!Y17)</f>
        <v>0</v>
      </c>
      <c r="AC19" s="3">
        <f t="shared" si="3"/>
        <v>19</v>
      </c>
      <c r="AD19" s="3">
        <f>IF('[1]Dados brutos'!Z17=-1,31,'[1]Dados brutos'!Z17)</f>
        <v>4</v>
      </c>
      <c r="AE19" s="3">
        <f>IF('[1]Dados brutos'!AA17=-1,30,'[1]Dados brutos'!AA17-1)</f>
        <v>0</v>
      </c>
      <c r="AF19" s="3">
        <f>IF('[1]Dados brutos'!AB17=-1,31,'[1]Dados brutos'!AB17)</f>
        <v>0</v>
      </c>
      <c r="AG19" s="3">
        <f>IF('[1]Dados brutos'!AC17=-1,31,'[1]Dados brutos'!AC17)</f>
        <v>0</v>
      </c>
      <c r="AH19" s="3">
        <f t="shared" si="4"/>
        <v>4</v>
      </c>
      <c r="AI19" s="1">
        <f t="shared" si="5"/>
        <v>281</v>
      </c>
      <c r="AJ19" s="3">
        <v>6706</v>
      </c>
      <c r="AK19" s="8">
        <f t="shared" si="6"/>
        <v>0.3807588075880759</v>
      </c>
      <c r="AL19" s="1">
        <f t="shared" si="7"/>
        <v>158</v>
      </c>
      <c r="AM19" s="8">
        <f t="shared" si="8"/>
        <v>0.25691056910569104</v>
      </c>
      <c r="AN19" s="1">
        <f t="shared" si="9"/>
        <v>35</v>
      </c>
      <c r="AO19" s="8">
        <f t="shared" si="10"/>
        <v>7.113821138211382E-2</v>
      </c>
      <c r="AP19" s="1">
        <f t="shared" si="11"/>
        <v>27</v>
      </c>
      <c r="AQ19" s="8">
        <f t="shared" si="12"/>
        <v>7.3170731707317069E-2</v>
      </c>
      <c r="AR19" s="9">
        <f t="shared" si="13"/>
        <v>7.3170731707317069E-2</v>
      </c>
      <c r="AS19" s="8"/>
      <c r="AT19" s="10">
        <f>84/369</f>
        <v>0.22764227642276422</v>
      </c>
      <c r="AU19" s="10"/>
      <c r="AV19" s="10">
        <f t="shared" si="14"/>
        <v>7.3170731707317069E-2</v>
      </c>
      <c r="AW19" s="3" t="b">
        <f t="shared" si="15"/>
        <v>1</v>
      </c>
      <c r="AX19" s="3" t="b">
        <f t="shared" si="16"/>
        <v>1</v>
      </c>
      <c r="AY19" s="3" t="str">
        <f t="shared" si="17"/>
        <v>CP</v>
      </c>
    </row>
    <row r="20" spans="1:51" ht="15.6" x14ac:dyDescent="0.3">
      <c r="A20" s="3">
        <v>104</v>
      </c>
      <c r="B20" s="1" t="s">
        <v>19</v>
      </c>
      <c r="C20" s="2" t="s">
        <v>115</v>
      </c>
      <c r="D20" s="1" t="s">
        <v>220</v>
      </c>
      <c r="E20" s="2" t="s">
        <v>225</v>
      </c>
      <c r="F20" s="3">
        <v>-49.759729999999998</v>
      </c>
      <c r="G20" s="3">
        <v>-11.77486</v>
      </c>
      <c r="H20" s="1" t="s">
        <v>214</v>
      </c>
      <c r="I20" s="3">
        <v>123</v>
      </c>
      <c r="J20" s="3">
        <f>IF('[1]Dados brutos'!J51=-1,31,'[1]Dados brutos'!J51)</f>
        <v>31</v>
      </c>
      <c r="K20" s="3">
        <f>IF('[1]Dados brutos'!K51=-1,30,'[1]Dados brutos'!K51-1)</f>
        <v>30</v>
      </c>
      <c r="L20" s="3">
        <f>IF('[1]Dados brutos'!L51=-1,31,'[1]Dados brutos'!L51)</f>
        <v>31</v>
      </c>
      <c r="M20" s="3">
        <f>IF('[1]Dados brutos'!M51=-1,31,'[1]Dados brutos'!M51)</f>
        <v>31</v>
      </c>
      <c r="N20" s="3">
        <f t="shared" si="0"/>
        <v>123</v>
      </c>
      <c r="O20" s="3">
        <f>IF('[1]Dados brutos'!N51=-1,31,'[1]Dados brutos'!N51)</f>
        <v>8</v>
      </c>
      <c r="P20" s="3">
        <f>IF('[1]Dados brutos'!O51=-1,30,'[1]Dados brutos'!O51-1)</f>
        <v>0</v>
      </c>
      <c r="Q20" s="3">
        <f>IF('[1]Dados brutos'!P51=-1,31,'[1]Dados brutos'!P51)</f>
        <v>0</v>
      </c>
      <c r="R20" s="3">
        <f>IF('[1]Dados brutos'!Q51=-1,31,'[1]Dados brutos'!Q51)</f>
        <v>0</v>
      </c>
      <c r="S20" s="3">
        <f t="shared" si="1"/>
        <v>8</v>
      </c>
      <c r="T20" s="3">
        <f>IF('[1]Dados brutos'!R51=-1,31,'[1]Dados brutos'!R51)</f>
        <v>1</v>
      </c>
      <c r="U20" s="3">
        <f>IF('[1]Dados brutos'!S51=-1,30,'[1]Dados brutos'!S51-1)</f>
        <v>1</v>
      </c>
      <c r="V20" s="3">
        <f>IF('[1]Dados brutos'!T51=-1,31,'[1]Dados brutos'!T51)</f>
        <v>0</v>
      </c>
      <c r="W20" s="3">
        <f>IF('[1]Dados brutos'!U51=-1,31,'[1]Dados brutos'!U51)</f>
        <v>2</v>
      </c>
      <c r="X20" s="3">
        <f t="shared" si="2"/>
        <v>4</v>
      </c>
      <c r="Y20" s="3">
        <f>IF('[1]Dados brutos'!V51=-1,31,'[1]Dados brutos'!V51)</f>
        <v>19</v>
      </c>
      <c r="Z20" s="3">
        <f>IF('[1]Dados brutos'!W51=-1,30,'[1]Dados brutos'!W51-1)</f>
        <v>0</v>
      </c>
      <c r="AA20" s="3">
        <f>IF('[1]Dados brutos'!X51=-1,31,'[1]Dados brutos'!X51)</f>
        <v>0</v>
      </c>
      <c r="AB20" s="3">
        <f>IF('[1]Dados brutos'!Y51=-1,31,'[1]Dados brutos'!Y51)</f>
        <v>0</v>
      </c>
      <c r="AC20" s="3">
        <f t="shared" si="3"/>
        <v>19</v>
      </c>
      <c r="AD20" s="3">
        <f>IF('[1]Dados brutos'!Z51=-1,31,'[1]Dados brutos'!Z51)</f>
        <v>4</v>
      </c>
      <c r="AE20" s="3">
        <f>IF('[1]Dados brutos'!AA51=-1,30,'[1]Dados brutos'!AA51-1)</f>
        <v>0</v>
      </c>
      <c r="AF20" s="3">
        <f>IF('[1]Dados brutos'!AB51=-1,31,'[1]Dados brutos'!AB51)</f>
        <v>0</v>
      </c>
      <c r="AG20" s="3">
        <f>IF('[1]Dados brutos'!AC51=-1,31,'[1]Dados brutos'!AC51)</f>
        <v>0</v>
      </c>
      <c r="AH20" s="3">
        <f t="shared" si="4"/>
        <v>4</v>
      </c>
      <c r="AI20" s="1">
        <f t="shared" si="5"/>
        <v>281</v>
      </c>
      <c r="AJ20" s="3">
        <v>6706</v>
      </c>
      <c r="AK20" s="8">
        <f t="shared" si="6"/>
        <v>0.3807588075880759</v>
      </c>
      <c r="AL20" s="1">
        <f t="shared" si="7"/>
        <v>158</v>
      </c>
      <c r="AM20" s="8">
        <f t="shared" si="8"/>
        <v>0.25691056910569104</v>
      </c>
      <c r="AN20" s="1">
        <f t="shared" si="9"/>
        <v>35</v>
      </c>
      <c r="AO20" s="8">
        <f t="shared" si="10"/>
        <v>7.113821138211382E-2</v>
      </c>
      <c r="AP20" s="1">
        <f t="shared" si="11"/>
        <v>27</v>
      </c>
      <c r="AQ20" s="8">
        <f t="shared" si="12"/>
        <v>7.3170731707317069E-2</v>
      </c>
      <c r="AR20" s="9">
        <f t="shared" si="13"/>
        <v>7.3170731707317069E-2</v>
      </c>
      <c r="AS20" s="8"/>
      <c r="AT20" s="10"/>
      <c r="AU20" s="10"/>
      <c r="AV20" s="10">
        <f t="shared" si="14"/>
        <v>7.3170731707317069E-2</v>
      </c>
      <c r="AW20" s="3" t="b">
        <f t="shared" si="15"/>
        <v>1</v>
      </c>
      <c r="AX20" s="3" t="b">
        <f t="shared" si="16"/>
        <v>1</v>
      </c>
      <c r="AY20" s="3" t="str">
        <f t="shared" si="17"/>
        <v>CP</v>
      </c>
    </row>
    <row r="21" spans="1:51" ht="20.399999999999999" customHeight="1" x14ac:dyDescent="0.3">
      <c r="A21" s="3">
        <v>106</v>
      </c>
      <c r="B21" s="1" t="s">
        <v>20</v>
      </c>
      <c r="C21" s="2" t="s">
        <v>115</v>
      </c>
      <c r="D21" s="1" t="s">
        <v>220</v>
      </c>
      <c r="E21" s="2" t="s">
        <v>225</v>
      </c>
      <c r="F21" s="3">
        <v>-49.698166000000001</v>
      </c>
      <c r="G21" s="3">
        <v>-11.695271999999999</v>
      </c>
      <c r="H21" s="1" t="s">
        <v>214</v>
      </c>
      <c r="I21" s="3">
        <v>123</v>
      </c>
      <c r="J21" s="3">
        <f>IF('[1]Dados brutos'!J56=-1,31,'[1]Dados brutos'!J56)</f>
        <v>31</v>
      </c>
      <c r="K21" s="3">
        <f>IF('[1]Dados brutos'!K56=-1,30,'[1]Dados brutos'!K56-1)</f>
        <v>30</v>
      </c>
      <c r="L21" s="3">
        <f>IF('[1]Dados brutos'!L56=-1,31,'[1]Dados brutos'!L56)</f>
        <v>31</v>
      </c>
      <c r="M21" s="3">
        <f>IF('[1]Dados brutos'!M56=-1,31,'[1]Dados brutos'!M56)</f>
        <v>31</v>
      </c>
      <c r="N21" s="3">
        <f t="shared" si="0"/>
        <v>123</v>
      </c>
      <c r="O21" s="3">
        <f>IF('[1]Dados brutos'!N56=-1,31,'[1]Dados brutos'!N56)</f>
        <v>8</v>
      </c>
      <c r="P21" s="3">
        <f>IF('[1]Dados brutos'!O56=-1,30,'[1]Dados brutos'!O56-1)</f>
        <v>0</v>
      </c>
      <c r="Q21" s="3">
        <f>IF('[1]Dados brutos'!P56=-1,31,'[1]Dados brutos'!P56)</f>
        <v>0</v>
      </c>
      <c r="R21" s="3">
        <f>IF('[1]Dados brutos'!Q56=-1,31,'[1]Dados brutos'!Q56)</f>
        <v>0</v>
      </c>
      <c r="S21" s="3">
        <f t="shared" si="1"/>
        <v>8</v>
      </c>
      <c r="T21" s="3">
        <f>IF('[1]Dados brutos'!R56=-1,31,'[1]Dados brutos'!R56)</f>
        <v>0</v>
      </c>
      <c r="U21" s="3">
        <f>IF('[1]Dados brutos'!S56=-1,30,'[1]Dados brutos'!S56-1)</f>
        <v>0</v>
      </c>
      <c r="V21" s="3">
        <f>IF('[1]Dados brutos'!T56=-1,31,'[1]Dados brutos'!T56)</f>
        <v>0</v>
      </c>
      <c r="W21" s="3">
        <f>IF('[1]Dados brutos'!U56=-1,31,'[1]Dados brutos'!U56)</f>
        <v>2</v>
      </c>
      <c r="X21" s="3">
        <f t="shared" si="2"/>
        <v>2</v>
      </c>
      <c r="Y21" s="3">
        <f>IF('[1]Dados brutos'!V56=-1,31,'[1]Dados brutos'!V56)</f>
        <v>19</v>
      </c>
      <c r="Z21" s="3">
        <f>IF('[1]Dados brutos'!W56=-1,30,'[1]Dados brutos'!W56-1)</f>
        <v>0</v>
      </c>
      <c r="AA21" s="3">
        <f>IF('[1]Dados brutos'!X56=-1,31,'[1]Dados brutos'!X56)</f>
        <v>0</v>
      </c>
      <c r="AB21" s="3">
        <f>IF('[1]Dados brutos'!Y56=-1,31,'[1]Dados brutos'!Y56)</f>
        <v>0</v>
      </c>
      <c r="AC21" s="3">
        <f t="shared" si="3"/>
        <v>19</v>
      </c>
      <c r="AD21" s="3">
        <f>IF('[1]Dados brutos'!Z56=-1,31,'[1]Dados brutos'!Z56)</f>
        <v>0</v>
      </c>
      <c r="AE21" s="3">
        <f>IF('[1]Dados brutos'!AA56=-1,30,'[1]Dados brutos'!AA56-1)</f>
        <v>0</v>
      </c>
      <c r="AF21" s="3">
        <f>IF('[1]Dados brutos'!AB56=-1,31,'[1]Dados brutos'!AB56)</f>
        <v>0</v>
      </c>
      <c r="AG21" s="3">
        <f>IF('[1]Dados brutos'!AC56=-1,31,'[1]Dados brutos'!AC56)</f>
        <v>0</v>
      </c>
      <c r="AH21" s="3">
        <f t="shared" si="4"/>
        <v>0</v>
      </c>
      <c r="AI21" s="1">
        <f t="shared" si="5"/>
        <v>275</v>
      </c>
      <c r="AJ21" s="3">
        <v>6706</v>
      </c>
      <c r="AK21" s="8">
        <f t="shared" si="6"/>
        <v>0.37262872628726285</v>
      </c>
      <c r="AL21" s="1">
        <f t="shared" si="7"/>
        <v>152</v>
      </c>
      <c r="AM21" s="8">
        <f t="shared" si="8"/>
        <v>0.24715447154471545</v>
      </c>
      <c r="AN21" s="1">
        <f t="shared" si="9"/>
        <v>29</v>
      </c>
      <c r="AO21" s="8">
        <f t="shared" si="10"/>
        <v>5.894308943089431E-2</v>
      </c>
      <c r="AP21" s="1">
        <f t="shared" si="11"/>
        <v>21</v>
      </c>
      <c r="AQ21" s="8">
        <f t="shared" si="12"/>
        <v>5.6910569105691054E-2</v>
      </c>
      <c r="AR21" s="9">
        <f t="shared" si="13"/>
        <v>5.6910569105691054E-2</v>
      </c>
      <c r="AS21" s="8"/>
      <c r="AT21" s="10"/>
      <c r="AU21" s="10"/>
      <c r="AV21" s="10">
        <f t="shared" si="14"/>
        <v>5.6910569105691054E-2</v>
      </c>
      <c r="AW21" s="3" t="b">
        <f t="shared" si="15"/>
        <v>1</v>
      </c>
      <c r="AX21" s="3" t="b">
        <f t="shared" si="16"/>
        <v>1</v>
      </c>
      <c r="AY21" s="3" t="str">
        <f t="shared" si="17"/>
        <v>CP</v>
      </c>
    </row>
    <row r="22" spans="1:51" ht="15.6" x14ac:dyDescent="0.3">
      <c r="A22" s="3">
        <v>107</v>
      </c>
      <c r="B22" s="1" t="s">
        <v>21</v>
      </c>
      <c r="C22" s="2" t="s">
        <v>116</v>
      </c>
      <c r="D22" s="1" t="s">
        <v>220</v>
      </c>
      <c r="E22" s="2" t="s">
        <v>226</v>
      </c>
      <c r="F22" s="3">
        <v>-49.6496</v>
      </c>
      <c r="G22" s="3">
        <v>-11.678309</v>
      </c>
      <c r="H22" s="1" t="s">
        <v>214</v>
      </c>
      <c r="I22" s="3">
        <v>123</v>
      </c>
      <c r="J22" s="3">
        <f>IF('[1]Dados brutos'!J121=-1,31,'[1]Dados brutos'!J121)</f>
        <v>31</v>
      </c>
      <c r="K22" s="3">
        <f>IF('[1]Dados brutos'!K121=-1,30,'[1]Dados brutos'!K121-1)</f>
        <v>30</v>
      </c>
      <c r="L22" s="3">
        <f>IF('[1]Dados brutos'!L121=-1,31,'[1]Dados brutos'!L121)</f>
        <v>31</v>
      </c>
      <c r="M22" s="3">
        <f>IF('[1]Dados brutos'!M121=-1,31,'[1]Dados brutos'!M121)</f>
        <v>31</v>
      </c>
      <c r="N22" s="3">
        <f t="shared" si="0"/>
        <v>123</v>
      </c>
      <c r="O22" s="3">
        <f>IF('[1]Dados brutos'!N121=-1,31,'[1]Dados brutos'!N121)</f>
        <v>0</v>
      </c>
      <c r="P22" s="3">
        <f>IF('[1]Dados brutos'!O121=-1,30,'[1]Dados brutos'!O121-1)</f>
        <v>0</v>
      </c>
      <c r="Q22" s="3">
        <f>IF('[1]Dados brutos'!P121=-1,31,'[1]Dados brutos'!P121)</f>
        <v>0</v>
      </c>
      <c r="R22" s="3">
        <f>IF('[1]Dados brutos'!Q121=-1,31,'[1]Dados brutos'!Q121)</f>
        <v>0</v>
      </c>
      <c r="S22" s="3">
        <f t="shared" si="1"/>
        <v>0</v>
      </c>
      <c r="T22" s="3">
        <f>IF('[1]Dados brutos'!R121=-1,31,'[1]Dados brutos'!R121)</f>
        <v>0</v>
      </c>
      <c r="U22" s="3">
        <f>IF('[1]Dados brutos'!S121=-1,30,'[1]Dados brutos'!S121-1)</f>
        <v>0</v>
      </c>
      <c r="V22" s="3">
        <f>IF('[1]Dados brutos'!T121=-1,31,'[1]Dados brutos'!T121)</f>
        <v>0</v>
      </c>
      <c r="W22" s="3">
        <f>IF('[1]Dados brutos'!U121=-1,31,'[1]Dados brutos'!U121)</f>
        <v>2</v>
      </c>
      <c r="X22" s="3">
        <f t="shared" si="2"/>
        <v>2</v>
      </c>
      <c r="Y22" s="3">
        <f>IF('[1]Dados brutos'!V121=-1,31,'[1]Dados brutos'!V121)</f>
        <v>21</v>
      </c>
      <c r="Z22" s="3">
        <f>IF('[1]Dados brutos'!W121=-1,30,'[1]Dados brutos'!W121-1)</f>
        <v>0</v>
      </c>
      <c r="AA22" s="3">
        <f>IF('[1]Dados brutos'!X121=-1,31,'[1]Dados brutos'!X121)</f>
        <v>4</v>
      </c>
      <c r="AB22" s="3">
        <f>IF('[1]Dados brutos'!Y121=-1,31,'[1]Dados brutos'!Y121)</f>
        <v>0</v>
      </c>
      <c r="AC22" s="3">
        <f t="shared" si="3"/>
        <v>25</v>
      </c>
      <c r="AD22" s="3">
        <f>IF('[1]Dados brutos'!Z121=-1,31,'[1]Dados brutos'!Z121)</f>
        <v>0</v>
      </c>
      <c r="AE22" s="3">
        <f>IF('[1]Dados brutos'!AA121=-1,30,'[1]Dados brutos'!AA121-1)</f>
        <v>0</v>
      </c>
      <c r="AF22" s="3">
        <f>IF('[1]Dados brutos'!AB121=-1,31,'[1]Dados brutos'!AB121)</f>
        <v>0</v>
      </c>
      <c r="AG22" s="3">
        <f>IF('[1]Dados brutos'!AC121=-1,31,'[1]Dados brutos'!AC121)</f>
        <v>0</v>
      </c>
      <c r="AH22" s="3">
        <f t="shared" si="4"/>
        <v>0</v>
      </c>
      <c r="AI22" s="1">
        <f t="shared" si="5"/>
        <v>273</v>
      </c>
      <c r="AJ22" s="3">
        <v>570</v>
      </c>
      <c r="AK22" s="8">
        <f t="shared" si="6"/>
        <v>0.36991869918699188</v>
      </c>
      <c r="AL22" s="1">
        <f t="shared" si="7"/>
        <v>150</v>
      </c>
      <c r="AM22" s="8">
        <f t="shared" si="8"/>
        <v>0.24390243902439024</v>
      </c>
      <c r="AN22" s="1">
        <f t="shared" si="9"/>
        <v>27</v>
      </c>
      <c r="AO22" s="8">
        <f t="shared" si="10"/>
        <v>5.4878048780487805E-2</v>
      </c>
      <c r="AP22" s="1">
        <f t="shared" si="11"/>
        <v>27</v>
      </c>
      <c r="AQ22" s="8">
        <f t="shared" si="12"/>
        <v>7.3170731707317069E-2</v>
      </c>
      <c r="AR22" s="9">
        <f t="shared" si="13"/>
        <v>7.3170731707317069E-2</v>
      </c>
      <c r="AS22" s="8"/>
      <c r="AT22" s="10"/>
      <c r="AU22" s="10"/>
      <c r="AV22" s="10">
        <f t="shared" si="14"/>
        <v>7.3170731707317069E-2</v>
      </c>
      <c r="AW22" s="3" t="b">
        <f t="shared" si="15"/>
        <v>1</v>
      </c>
      <c r="AX22" s="3" t="b">
        <f t="shared" si="16"/>
        <v>1</v>
      </c>
      <c r="AY22" s="3" t="str">
        <f t="shared" si="17"/>
        <v>CP</v>
      </c>
    </row>
    <row r="23" spans="1:51" ht="15.6" x14ac:dyDescent="0.3">
      <c r="A23" s="3">
        <v>86</v>
      </c>
      <c r="B23" s="1" t="s">
        <v>22</v>
      </c>
      <c r="C23" s="2" t="s">
        <v>117</v>
      </c>
      <c r="D23" s="1" t="s">
        <v>220</v>
      </c>
      <c r="E23" s="2" t="s">
        <v>227</v>
      </c>
      <c r="F23" s="3">
        <v>-49.678905</v>
      </c>
      <c r="G23" s="3">
        <v>-11.382303</v>
      </c>
      <c r="H23" s="1" t="s">
        <v>214</v>
      </c>
      <c r="I23" s="3">
        <v>123</v>
      </c>
      <c r="J23" s="3">
        <f>IF('[1]Dados brutos'!J59=-1,31,'[1]Dados brutos'!J59)</f>
        <v>31</v>
      </c>
      <c r="K23" s="3">
        <f>IF('[1]Dados brutos'!K59=-1,30,'[1]Dados brutos'!K59-1)</f>
        <v>30</v>
      </c>
      <c r="L23" s="3">
        <f>IF('[1]Dados brutos'!L59=-1,31,'[1]Dados brutos'!L59)</f>
        <v>31</v>
      </c>
      <c r="M23" s="3">
        <f>IF('[1]Dados brutos'!M59=-1,31,'[1]Dados brutos'!M59)</f>
        <v>31</v>
      </c>
      <c r="N23" s="3">
        <f t="shared" si="0"/>
        <v>123</v>
      </c>
      <c r="O23" s="3">
        <f>IF('[1]Dados brutos'!N59=-1,31,'[1]Dados brutos'!N59)</f>
        <v>31</v>
      </c>
      <c r="P23" s="3">
        <f>IF('[1]Dados brutos'!O59=-1,30,'[1]Dados brutos'!O59-1)</f>
        <v>30</v>
      </c>
      <c r="Q23" s="3">
        <f>IF('[1]Dados brutos'!P59=-1,31,'[1]Dados brutos'!P59)</f>
        <v>31</v>
      </c>
      <c r="R23" s="3">
        <f>IF('[1]Dados brutos'!Q59=-1,31,'[1]Dados brutos'!Q59)</f>
        <v>31</v>
      </c>
      <c r="S23" s="3">
        <f t="shared" si="1"/>
        <v>123</v>
      </c>
      <c r="T23" s="3">
        <f>IF('[1]Dados brutos'!R59=-1,31,'[1]Dados brutos'!R59)</f>
        <v>31</v>
      </c>
      <c r="U23" s="3">
        <f>IF('[1]Dados brutos'!S59=-1,30,'[1]Dados brutos'!S59-1)</f>
        <v>30</v>
      </c>
      <c r="V23" s="3">
        <f>IF('[1]Dados brutos'!T59=-1,31,'[1]Dados brutos'!T59)</f>
        <v>31</v>
      </c>
      <c r="W23" s="3">
        <f>IF('[1]Dados brutos'!U59=-1,31,'[1]Dados brutos'!U59)</f>
        <v>31</v>
      </c>
      <c r="X23" s="3">
        <f t="shared" si="2"/>
        <v>123</v>
      </c>
      <c r="Y23" s="3">
        <f>IF('[1]Dados brutos'!V59=-1,31,'[1]Dados brutos'!V59)</f>
        <v>31</v>
      </c>
      <c r="Z23" s="3">
        <f>IF('[1]Dados brutos'!W59=-1,30,'[1]Dados brutos'!W59-1)</f>
        <v>30</v>
      </c>
      <c r="AA23" s="3">
        <f>IF('[1]Dados brutos'!X59=-1,31,'[1]Dados brutos'!X59)</f>
        <v>31</v>
      </c>
      <c r="AB23" s="3">
        <f>IF('[1]Dados brutos'!Y59=-1,31,'[1]Dados brutos'!Y59)</f>
        <v>28</v>
      </c>
      <c r="AC23" s="3">
        <f t="shared" si="3"/>
        <v>120</v>
      </c>
      <c r="AD23" s="3">
        <f>IF('[1]Dados brutos'!Z59=-1,31,'[1]Dados brutos'!Z59)</f>
        <v>0</v>
      </c>
      <c r="AE23" s="3">
        <f>IF('[1]Dados brutos'!AA59=-1,30,'[1]Dados brutos'!AA59-1)</f>
        <v>0</v>
      </c>
      <c r="AF23" s="3">
        <f>IF('[1]Dados brutos'!AB59=-1,31,'[1]Dados brutos'!AB59)</f>
        <v>0</v>
      </c>
      <c r="AG23" s="3">
        <f>IF('[1]Dados brutos'!AC59=-1,31,'[1]Dados brutos'!AC59)</f>
        <v>1</v>
      </c>
      <c r="AH23" s="3">
        <f t="shared" si="4"/>
        <v>1</v>
      </c>
      <c r="AI23" s="1">
        <f t="shared" si="5"/>
        <v>613</v>
      </c>
      <c r="AJ23" s="3">
        <v>2600</v>
      </c>
      <c r="AK23" s="8">
        <f t="shared" si="6"/>
        <v>0.83062330623306235</v>
      </c>
      <c r="AL23" s="1">
        <f t="shared" si="7"/>
        <v>490</v>
      </c>
      <c r="AM23" s="8">
        <f t="shared" si="8"/>
        <v>0.7967479674796748</v>
      </c>
      <c r="AN23" s="1">
        <f t="shared" si="9"/>
        <v>367</v>
      </c>
      <c r="AO23" s="8">
        <f t="shared" si="10"/>
        <v>0.74593495934959353</v>
      </c>
      <c r="AP23" s="1">
        <f t="shared" si="11"/>
        <v>244</v>
      </c>
      <c r="AQ23" s="8">
        <f t="shared" si="12"/>
        <v>0.66124661246612471</v>
      </c>
      <c r="AR23" s="11">
        <f t="shared" si="13"/>
        <v>0.66124661246612471</v>
      </c>
      <c r="AS23" s="8"/>
      <c r="AT23" s="10"/>
      <c r="AU23" s="10"/>
      <c r="AV23" s="10">
        <f t="shared" si="14"/>
        <v>0.66124661246612471</v>
      </c>
      <c r="AW23" s="3" t="b">
        <f t="shared" si="15"/>
        <v>0</v>
      </c>
      <c r="AX23" s="1" t="b">
        <f t="shared" si="16"/>
        <v>0</v>
      </c>
      <c r="AY23" s="3" t="str">
        <f t="shared" si="17"/>
        <v>CI</v>
      </c>
    </row>
    <row r="24" spans="1:51" ht="15.6" x14ac:dyDescent="0.3">
      <c r="A24" s="3">
        <v>85</v>
      </c>
      <c r="B24" s="1" t="s">
        <v>23</v>
      </c>
      <c r="C24" s="2" t="s">
        <v>117</v>
      </c>
      <c r="D24" s="1" t="s">
        <v>220</v>
      </c>
      <c r="E24" s="2" t="s">
        <v>227</v>
      </c>
      <c r="F24" s="3">
        <v>-49.678992999999998</v>
      </c>
      <c r="G24" s="3">
        <v>-11.382191000000001</v>
      </c>
      <c r="H24" s="1" t="s">
        <v>214</v>
      </c>
      <c r="I24" s="3">
        <v>123</v>
      </c>
      <c r="J24" s="3">
        <f>IF('[1]Dados brutos'!J92=-1,31,'[1]Dados brutos'!J92)</f>
        <v>31</v>
      </c>
      <c r="K24" s="3">
        <f>IF('[1]Dados brutos'!K92=-1,30,'[1]Dados brutos'!K92-1)</f>
        <v>30</v>
      </c>
      <c r="L24" s="3">
        <f>IF('[1]Dados brutos'!L92=-1,31,'[1]Dados brutos'!L92)</f>
        <v>31</v>
      </c>
      <c r="M24" s="3">
        <f>IF('[1]Dados brutos'!M92=-1,31,'[1]Dados brutos'!M92)</f>
        <v>31</v>
      </c>
      <c r="N24" s="3">
        <f t="shared" si="0"/>
        <v>123</v>
      </c>
      <c r="O24" s="3">
        <f>IF('[1]Dados brutos'!N92=-1,31,'[1]Dados brutos'!N92)</f>
        <v>31</v>
      </c>
      <c r="P24" s="3">
        <f>IF('[1]Dados brutos'!O92=-1,30,'[1]Dados brutos'!O92-1)</f>
        <v>30</v>
      </c>
      <c r="Q24" s="3">
        <f>IF('[1]Dados brutos'!P92=-1,31,'[1]Dados brutos'!P92)</f>
        <v>31</v>
      </c>
      <c r="R24" s="3">
        <f>IF('[1]Dados brutos'!Q92=-1,31,'[1]Dados brutos'!Q92)</f>
        <v>31</v>
      </c>
      <c r="S24" s="3">
        <f t="shared" si="1"/>
        <v>123</v>
      </c>
      <c r="T24" s="3">
        <f>IF('[1]Dados brutos'!R92=-1,31,'[1]Dados brutos'!R92)</f>
        <v>31</v>
      </c>
      <c r="U24" s="3">
        <f>IF('[1]Dados brutos'!S92=-1,30,'[1]Dados brutos'!S92-1)</f>
        <v>30</v>
      </c>
      <c r="V24" s="3">
        <f>IF('[1]Dados brutos'!T92=-1,31,'[1]Dados brutos'!T92)</f>
        <v>31</v>
      </c>
      <c r="W24" s="3">
        <f>IF('[1]Dados brutos'!U92=-1,31,'[1]Dados brutos'!U92)</f>
        <v>31</v>
      </c>
      <c r="X24" s="3">
        <f t="shared" si="2"/>
        <v>123</v>
      </c>
      <c r="Y24" s="3">
        <f>IF('[1]Dados brutos'!V92=-1,31,'[1]Dados brutos'!V92)</f>
        <v>31</v>
      </c>
      <c r="Z24" s="3">
        <f>IF('[1]Dados brutos'!W92=-1,30,'[1]Dados brutos'!W92-1)</f>
        <v>30</v>
      </c>
      <c r="AA24" s="3">
        <f>IF('[1]Dados brutos'!X92=-1,31,'[1]Dados brutos'!X92)</f>
        <v>31</v>
      </c>
      <c r="AB24" s="3">
        <f>IF('[1]Dados brutos'!Y92=-1,31,'[1]Dados brutos'!Y92)</f>
        <v>31</v>
      </c>
      <c r="AC24" s="3">
        <f t="shared" si="3"/>
        <v>123</v>
      </c>
      <c r="AD24" s="3">
        <f>IF('[1]Dados brutos'!Z92=-1,31,'[1]Dados brutos'!Z92)</f>
        <v>29</v>
      </c>
      <c r="AE24" s="3">
        <f>IF('[1]Dados brutos'!AA92=-1,30,'[1]Dados brutos'!AA92-1)</f>
        <v>0</v>
      </c>
      <c r="AF24" s="3">
        <f>IF('[1]Dados brutos'!AB92=-1,31,'[1]Dados brutos'!AB92)</f>
        <v>0</v>
      </c>
      <c r="AG24" s="3">
        <f>IF('[1]Dados brutos'!AC92=-1,31,'[1]Dados brutos'!AC92)</f>
        <v>1</v>
      </c>
      <c r="AH24" s="3">
        <f t="shared" si="4"/>
        <v>30</v>
      </c>
      <c r="AI24" s="1">
        <f t="shared" si="5"/>
        <v>645</v>
      </c>
      <c r="AJ24" s="3">
        <v>2600</v>
      </c>
      <c r="AK24" s="8">
        <f t="shared" si="6"/>
        <v>0.87398373983739841</v>
      </c>
      <c r="AL24" s="1">
        <f t="shared" si="7"/>
        <v>522</v>
      </c>
      <c r="AM24" s="8">
        <f t="shared" si="8"/>
        <v>0.84878048780487803</v>
      </c>
      <c r="AN24" s="1">
        <f t="shared" si="9"/>
        <v>399</v>
      </c>
      <c r="AO24" s="8">
        <f t="shared" si="10"/>
        <v>0.81097560975609762</v>
      </c>
      <c r="AP24" s="1">
        <f t="shared" si="11"/>
        <v>276</v>
      </c>
      <c r="AQ24" s="8">
        <f t="shared" si="12"/>
        <v>0.74796747967479671</v>
      </c>
      <c r="AR24" s="11">
        <f t="shared" si="13"/>
        <v>0.74796747967479671</v>
      </c>
      <c r="AS24" s="8"/>
      <c r="AT24" s="10"/>
      <c r="AU24" s="10"/>
      <c r="AV24" s="10">
        <f t="shared" si="14"/>
        <v>0.74796747967479671</v>
      </c>
      <c r="AW24" s="3" t="b">
        <f t="shared" si="15"/>
        <v>0</v>
      </c>
      <c r="AX24" s="1" t="b">
        <f t="shared" si="16"/>
        <v>0</v>
      </c>
      <c r="AY24" s="3" t="str">
        <f t="shared" si="17"/>
        <v>CI</v>
      </c>
    </row>
    <row r="25" spans="1:51" ht="15.6" x14ac:dyDescent="0.3">
      <c r="A25" s="3">
        <v>9</v>
      </c>
      <c r="B25" s="1" t="s">
        <v>24</v>
      </c>
      <c r="C25" s="2" t="s">
        <v>118</v>
      </c>
      <c r="D25" s="1" t="s">
        <v>220</v>
      </c>
      <c r="E25" s="2" t="s">
        <v>228</v>
      </c>
      <c r="F25" s="3">
        <v>-49.833205999999997</v>
      </c>
      <c r="G25" s="3">
        <v>-10.927251</v>
      </c>
      <c r="H25" s="1" t="s">
        <v>214</v>
      </c>
      <c r="I25" s="3">
        <v>123</v>
      </c>
      <c r="J25" s="3">
        <f>IF('[1]Dados brutos'!J75=-1,31,'[1]Dados brutos'!J75)</f>
        <v>31</v>
      </c>
      <c r="K25" s="3">
        <f>IF('[1]Dados brutos'!K75=-1,30,'[1]Dados brutos'!K75-1)</f>
        <v>30</v>
      </c>
      <c r="L25" s="3">
        <f>IF('[1]Dados brutos'!L75=-1,31,'[1]Dados brutos'!L75)</f>
        <v>31</v>
      </c>
      <c r="M25" s="3">
        <f>IF('[1]Dados brutos'!M75=-1,31,'[1]Dados brutos'!M75)</f>
        <v>31</v>
      </c>
      <c r="N25" s="3">
        <f t="shared" si="0"/>
        <v>123</v>
      </c>
      <c r="O25" s="3">
        <f>IF('[1]Dados brutos'!N75=-1,31,'[1]Dados brutos'!N75)</f>
        <v>31</v>
      </c>
      <c r="P25" s="3">
        <f>IF('[1]Dados brutos'!O75=-1,30,'[1]Dados brutos'!O75-1)</f>
        <v>30</v>
      </c>
      <c r="Q25" s="3">
        <f>IF('[1]Dados brutos'!P75=-1,31,'[1]Dados brutos'!P75)</f>
        <v>31</v>
      </c>
      <c r="R25" s="3">
        <f>IF('[1]Dados brutos'!Q75=-1,31,'[1]Dados brutos'!Q75)</f>
        <v>31</v>
      </c>
      <c r="S25" s="3">
        <f t="shared" si="1"/>
        <v>123</v>
      </c>
      <c r="T25" s="3">
        <f>IF('[1]Dados brutos'!R75=-1,31,'[1]Dados brutos'!R75)</f>
        <v>31</v>
      </c>
      <c r="U25" s="3">
        <f>IF('[1]Dados brutos'!S75=-1,30,'[1]Dados brutos'!S75-1)</f>
        <v>30</v>
      </c>
      <c r="V25" s="3">
        <f>IF('[1]Dados brutos'!T75=-1,31,'[1]Dados brutos'!T75)</f>
        <v>31</v>
      </c>
      <c r="W25" s="3">
        <f>IF('[1]Dados brutos'!U75=-1,31,'[1]Dados brutos'!U75)</f>
        <v>31</v>
      </c>
      <c r="X25" s="3">
        <f t="shared" si="2"/>
        <v>123</v>
      </c>
      <c r="Y25" s="3">
        <f>IF('[1]Dados brutos'!V75=-1,31,'[1]Dados brutos'!V75)</f>
        <v>31</v>
      </c>
      <c r="Z25" s="3">
        <f>IF('[1]Dados brutos'!W75=-1,30,'[1]Dados brutos'!W75-1)</f>
        <v>29</v>
      </c>
      <c r="AA25" s="3">
        <f>IF('[1]Dados brutos'!X75=-1,31,'[1]Dados brutos'!X75)</f>
        <v>0</v>
      </c>
      <c r="AB25" s="3">
        <f>IF('[1]Dados brutos'!Y75=-1,31,'[1]Dados brutos'!Y75)</f>
        <v>0</v>
      </c>
      <c r="AC25" s="3">
        <f t="shared" si="3"/>
        <v>60</v>
      </c>
      <c r="AD25" s="3">
        <f>IF('[1]Dados brutos'!Z75=-1,31,'[1]Dados brutos'!Z75)</f>
        <v>23</v>
      </c>
      <c r="AE25" s="3">
        <f>IF('[1]Dados brutos'!AA75=-1,30,'[1]Dados brutos'!AA75-1)</f>
        <v>0</v>
      </c>
      <c r="AF25" s="3">
        <f>IF('[1]Dados brutos'!AB75=-1,31,'[1]Dados brutos'!AB75)</f>
        <v>0</v>
      </c>
      <c r="AG25" s="3">
        <f>IF('[1]Dados brutos'!AC75=-1,31,'[1]Dados brutos'!AC75)</f>
        <v>0</v>
      </c>
      <c r="AH25" s="3">
        <f t="shared" si="4"/>
        <v>23</v>
      </c>
      <c r="AI25" s="1">
        <f t="shared" si="5"/>
        <v>575</v>
      </c>
      <c r="AJ25" s="3">
        <v>1800</v>
      </c>
      <c r="AK25" s="8">
        <f t="shared" si="6"/>
        <v>0.77913279132791324</v>
      </c>
      <c r="AL25" s="1">
        <f t="shared" si="7"/>
        <v>452</v>
      </c>
      <c r="AM25" s="8">
        <f t="shared" si="8"/>
        <v>0.73495934959349596</v>
      </c>
      <c r="AN25" s="1">
        <f t="shared" si="9"/>
        <v>329</v>
      </c>
      <c r="AO25" s="8">
        <f t="shared" si="10"/>
        <v>0.66869918699186992</v>
      </c>
      <c r="AP25" s="1">
        <f t="shared" si="11"/>
        <v>206</v>
      </c>
      <c r="AQ25" s="8">
        <f t="shared" si="12"/>
        <v>0.5582655826558266</v>
      </c>
      <c r="AR25" s="11">
        <f t="shared" si="13"/>
        <v>0.5582655826558266</v>
      </c>
      <c r="AS25" s="8"/>
      <c r="AT25" s="10"/>
      <c r="AU25" s="10"/>
      <c r="AV25" s="10">
        <f t="shared" si="14"/>
        <v>0.5582655826558266</v>
      </c>
      <c r="AW25" s="3" t="b">
        <f t="shared" si="15"/>
        <v>0</v>
      </c>
      <c r="AX25" s="1" t="b">
        <f t="shared" si="16"/>
        <v>0</v>
      </c>
      <c r="AY25" s="3" t="str">
        <f t="shared" si="17"/>
        <v>CI</v>
      </c>
    </row>
    <row r="26" spans="1:51" ht="15.6" x14ac:dyDescent="0.3">
      <c r="A26" s="3">
        <v>8</v>
      </c>
      <c r="B26" s="1" t="s">
        <v>25</v>
      </c>
      <c r="C26" s="2" t="s">
        <v>118</v>
      </c>
      <c r="D26" s="1" t="s">
        <v>220</v>
      </c>
      <c r="E26" s="2" t="s">
        <v>228</v>
      </c>
      <c r="F26" s="3">
        <v>-49.833103000000001</v>
      </c>
      <c r="G26" s="3">
        <v>-10.926641999999999</v>
      </c>
      <c r="H26" s="1" t="s">
        <v>214</v>
      </c>
      <c r="I26" s="3">
        <v>123</v>
      </c>
      <c r="J26" s="3">
        <f>IF('[1]Dados brutos'!J119=-1,31,'[1]Dados brutos'!J119)</f>
        <v>31</v>
      </c>
      <c r="K26" s="3">
        <f>IF('[1]Dados brutos'!K119=-1,30,'[1]Dados brutos'!K119-1)</f>
        <v>30</v>
      </c>
      <c r="L26" s="3">
        <f>IF('[1]Dados brutos'!L119=-1,31,'[1]Dados brutos'!L119)</f>
        <v>31</v>
      </c>
      <c r="M26" s="3">
        <f>IF('[1]Dados brutos'!M119=-1,31,'[1]Dados brutos'!M119)</f>
        <v>31</v>
      </c>
      <c r="N26" s="3">
        <f t="shared" si="0"/>
        <v>123</v>
      </c>
      <c r="O26" s="3">
        <f>IF('[1]Dados brutos'!N119=-1,31,'[1]Dados brutos'!N119)</f>
        <v>31</v>
      </c>
      <c r="P26" s="3">
        <f>IF('[1]Dados brutos'!O119=-1,30,'[1]Dados brutos'!O119-1)</f>
        <v>30</v>
      </c>
      <c r="Q26" s="3">
        <f>IF('[1]Dados brutos'!P119=-1,31,'[1]Dados brutos'!P119)</f>
        <v>31</v>
      </c>
      <c r="R26" s="3">
        <f>IF('[1]Dados brutos'!Q119=-1,31,'[1]Dados brutos'!Q119)</f>
        <v>31</v>
      </c>
      <c r="S26" s="3">
        <f t="shared" si="1"/>
        <v>123</v>
      </c>
      <c r="T26" s="3">
        <f>IF('[1]Dados brutos'!R119=-1,31,'[1]Dados brutos'!R119)</f>
        <v>31</v>
      </c>
      <c r="U26" s="3">
        <f>IF('[1]Dados brutos'!S119=-1,30,'[1]Dados brutos'!S119-1)</f>
        <v>30</v>
      </c>
      <c r="V26" s="3">
        <f>IF('[1]Dados brutos'!T119=-1,31,'[1]Dados brutos'!T119)</f>
        <v>31</v>
      </c>
      <c r="W26" s="3">
        <f>IF('[1]Dados brutos'!U119=-1,31,'[1]Dados brutos'!U119)</f>
        <v>31</v>
      </c>
      <c r="X26" s="3">
        <f t="shared" si="2"/>
        <v>123</v>
      </c>
      <c r="Y26" s="3">
        <f>IF('[1]Dados brutos'!V119=-1,31,'[1]Dados brutos'!V119)</f>
        <v>31</v>
      </c>
      <c r="Z26" s="3">
        <f>IF('[1]Dados brutos'!W119=-1,30,'[1]Dados brutos'!W119-1)</f>
        <v>29</v>
      </c>
      <c r="AA26" s="3">
        <f>IF('[1]Dados brutos'!X119=-1,31,'[1]Dados brutos'!X119)</f>
        <v>0</v>
      </c>
      <c r="AB26" s="3">
        <f>IF('[1]Dados brutos'!Y119=-1,31,'[1]Dados brutos'!Y119)</f>
        <v>0</v>
      </c>
      <c r="AC26" s="3">
        <f t="shared" si="3"/>
        <v>60</v>
      </c>
      <c r="AD26" s="3">
        <f>IF('[1]Dados brutos'!Z119=-1,31,'[1]Dados brutos'!Z119)</f>
        <v>23</v>
      </c>
      <c r="AE26" s="3">
        <f>IF('[1]Dados brutos'!AA119=-1,30,'[1]Dados brutos'!AA119-1)</f>
        <v>0</v>
      </c>
      <c r="AF26" s="3">
        <f>IF('[1]Dados brutos'!AB119=-1,31,'[1]Dados brutos'!AB119)</f>
        <v>0</v>
      </c>
      <c r="AG26" s="3">
        <f>IF('[1]Dados brutos'!AC119=-1,31,'[1]Dados brutos'!AC119)</f>
        <v>0</v>
      </c>
      <c r="AH26" s="3">
        <f t="shared" si="4"/>
        <v>23</v>
      </c>
      <c r="AI26" s="1">
        <f t="shared" si="5"/>
        <v>575</v>
      </c>
      <c r="AJ26" s="3">
        <v>1800</v>
      </c>
      <c r="AK26" s="8">
        <f t="shared" si="6"/>
        <v>0.77913279132791324</v>
      </c>
      <c r="AL26" s="1">
        <f t="shared" si="7"/>
        <v>452</v>
      </c>
      <c r="AM26" s="8">
        <f t="shared" si="8"/>
        <v>0.73495934959349596</v>
      </c>
      <c r="AN26" s="1">
        <f t="shared" si="9"/>
        <v>329</v>
      </c>
      <c r="AO26" s="8">
        <f t="shared" si="10"/>
        <v>0.66869918699186992</v>
      </c>
      <c r="AP26" s="1">
        <f t="shared" si="11"/>
        <v>206</v>
      </c>
      <c r="AQ26" s="8">
        <f t="shared" si="12"/>
        <v>0.5582655826558266</v>
      </c>
      <c r="AR26" s="11">
        <f t="shared" si="13"/>
        <v>0.5582655826558266</v>
      </c>
      <c r="AS26" s="8"/>
      <c r="AT26" s="10"/>
      <c r="AU26" s="10"/>
      <c r="AV26" s="10">
        <f t="shared" si="14"/>
        <v>0.5582655826558266</v>
      </c>
      <c r="AW26" s="3" t="b">
        <f t="shared" si="15"/>
        <v>0</v>
      </c>
      <c r="AX26" s="1" t="b">
        <f t="shared" si="16"/>
        <v>0</v>
      </c>
      <c r="AY26" s="3" t="str">
        <f t="shared" si="17"/>
        <v>CI</v>
      </c>
    </row>
    <row r="27" spans="1:51" ht="15.6" x14ac:dyDescent="0.3">
      <c r="A27" s="3">
        <v>7</v>
      </c>
      <c r="B27" s="1" t="s">
        <v>26</v>
      </c>
      <c r="C27" s="2" t="s">
        <v>118</v>
      </c>
      <c r="D27" s="1" t="s">
        <v>220</v>
      </c>
      <c r="E27" s="2" t="s">
        <v>228</v>
      </c>
      <c r="F27" s="3">
        <v>-49.833022999999997</v>
      </c>
      <c r="G27" s="3">
        <v>-10.926166</v>
      </c>
      <c r="H27" s="1" t="s">
        <v>214</v>
      </c>
      <c r="I27" s="3">
        <v>123</v>
      </c>
      <c r="J27" s="3">
        <f>IF('[1]Dados brutos'!J107=-1,31,'[1]Dados brutos'!J107)</f>
        <v>31</v>
      </c>
      <c r="K27" s="3">
        <f>IF('[1]Dados brutos'!K107=-1,30,'[1]Dados brutos'!K107-1)</f>
        <v>30</v>
      </c>
      <c r="L27" s="3">
        <f>IF('[1]Dados brutos'!L107=-1,31,'[1]Dados brutos'!L107)</f>
        <v>31</v>
      </c>
      <c r="M27" s="3">
        <f>IF('[1]Dados brutos'!M107=-1,31,'[1]Dados brutos'!M107)</f>
        <v>31</v>
      </c>
      <c r="N27" s="3">
        <f t="shared" si="0"/>
        <v>123</v>
      </c>
      <c r="O27" s="3">
        <f>IF('[1]Dados brutos'!N107=-1,31,'[1]Dados brutos'!N107)</f>
        <v>31</v>
      </c>
      <c r="P27" s="3">
        <f>IF('[1]Dados brutos'!O107=-1,30,'[1]Dados brutos'!O107-1)</f>
        <v>30</v>
      </c>
      <c r="Q27" s="3">
        <f>IF('[1]Dados brutos'!P107=-1,31,'[1]Dados brutos'!P107)</f>
        <v>31</v>
      </c>
      <c r="R27" s="3">
        <f>IF('[1]Dados brutos'!Q107=-1,31,'[1]Dados brutos'!Q107)</f>
        <v>31</v>
      </c>
      <c r="S27" s="3">
        <f t="shared" si="1"/>
        <v>123</v>
      </c>
      <c r="T27" s="3">
        <f>IF('[1]Dados brutos'!R107=-1,31,'[1]Dados brutos'!R107)</f>
        <v>31</v>
      </c>
      <c r="U27" s="3">
        <f>IF('[1]Dados brutos'!S107=-1,30,'[1]Dados brutos'!S107-1)</f>
        <v>30</v>
      </c>
      <c r="V27" s="3">
        <f>IF('[1]Dados brutos'!T107=-1,31,'[1]Dados brutos'!T107)</f>
        <v>31</v>
      </c>
      <c r="W27" s="3">
        <f>IF('[1]Dados brutos'!U107=-1,31,'[1]Dados brutos'!U107)</f>
        <v>31</v>
      </c>
      <c r="X27" s="3">
        <f t="shared" si="2"/>
        <v>123</v>
      </c>
      <c r="Y27" s="3">
        <f>IF('[1]Dados brutos'!V107=-1,31,'[1]Dados brutos'!V107)</f>
        <v>31</v>
      </c>
      <c r="Z27" s="3">
        <f>IF('[1]Dados brutos'!W107=-1,30,'[1]Dados brutos'!W107-1)</f>
        <v>30</v>
      </c>
      <c r="AA27" s="3">
        <f>IF('[1]Dados brutos'!X107=-1,31,'[1]Dados brutos'!X107)</f>
        <v>15</v>
      </c>
      <c r="AB27" s="3">
        <f>IF('[1]Dados brutos'!Y107=-1,31,'[1]Dados brutos'!Y107)</f>
        <v>0</v>
      </c>
      <c r="AC27" s="3">
        <f t="shared" si="3"/>
        <v>76</v>
      </c>
      <c r="AD27" s="3">
        <f>IF('[1]Dados brutos'!Z107=-1,31,'[1]Dados brutos'!Z107)</f>
        <v>23</v>
      </c>
      <c r="AE27" s="3">
        <f>IF('[1]Dados brutos'!AA107=-1,30,'[1]Dados brutos'!AA107-1)</f>
        <v>0</v>
      </c>
      <c r="AF27" s="3">
        <f>IF('[1]Dados brutos'!AB107=-1,31,'[1]Dados brutos'!AB107)</f>
        <v>3</v>
      </c>
      <c r="AG27" s="3">
        <f>IF('[1]Dados brutos'!AC107=-1,31,'[1]Dados brutos'!AC107)</f>
        <v>0</v>
      </c>
      <c r="AH27" s="3">
        <f t="shared" si="4"/>
        <v>26</v>
      </c>
      <c r="AI27" s="1">
        <f t="shared" si="5"/>
        <v>594</v>
      </c>
      <c r="AJ27" s="3">
        <v>1800</v>
      </c>
      <c r="AK27" s="8">
        <f t="shared" si="6"/>
        <v>0.80487804878048785</v>
      </c>
      <c r="AL27" s="1">
        <f t="shared" si="7"/>
        <v>471</v>
      </c>
      <c r="AM27" s="8">
        <f t="shared" si="8"/>
        <v>0.76585365853658538</v>
      </c>
      <c r="AN27" s="1">
        <f t="shared" si="9"/>
        <v>348</v>
      </c>
      <c r="AO27" s="8">
        <f t="shared" si="10"/>
        <v>0.70731707317073167</v>
      </c>
      <c r="AP27" s="1">
        <f t="shared" si="11"/>
        <v>225</v>
      </c>
      <c r="AQ27" s="8">
        <f t="shared" si="12"/>
        <v>0.6097560975609756</v>
      </c>
      <c r="AR27" s="11">
        <f t="shared" si="13"/>
        <v>0.6097560975609756</v>
      </c>
      <c r="AS27" s="8"/>
      <c r="AT27" s="10"/>
      <c r="AU27" s="10"/>
      <c r="AV27" s="10">
        <f t="shared" si="14"/>
        <v>0.6097560975609756</v>
      </c>
      <c r="AW27" s="3" t="b">
        <f t="shared" si="15"/>
        <v>0</v>
      </c>
      <c r="AX27" s="1" t="b">
        <f t="shared" si="16"/>
        <v>0</v>
      </c>
      <c r="AY27" s="3" t="str">
        <f t="shared" si="17"/>
        <v>CI</v>
      </c>
    </row>
    <row r="28" spans="1:51" ht="15.6" x14ac:dyDescent="0.3">
      <c r="A28" s="3">
        <v>6</v>
      </c>
      <c r="B28" s="1" t="s">
        <v>27</v>
      </c>
      <c r="C28" s="2" t="s">
        <v>118</v>
      </c>
      <c r="D28" s="1" t="s">
        <v>220</v>
      </c>
      <c r="E28" s="2" t="s">
        <v>228</v>
      </c>
      <c r="F28" s="3">
        <v>-49.832962000000002</v>
      </c>
      <c r="G28" s="3">
        <v>-10.925689</v>
      </c>
      <c r="H28" s="1" t="s">
        <v>214</v>
      </c>
      <c r="I28" s="3">
        <v>123</v>
      </c>
      <c r="J28" s="3">
        <f>IF('[1]Dados brutos'!J118=-1,31,'[1]Dados brutos'!J118)</f>
        <v>31</v>
      </c>
      <c r="K28" s="3">
        <f>IF('[1]Dados brutos'!K118=-1,30,'[1]Dados brutos'!K118-1)</f>
        <v>30</v>
      </c>
      <c r="L28" s="3">
        <f>IF('[1]Dados brutos'!L118=-1,31,'[1]Dados brutos'!L118)</f>
        <v>31</v>
      </c>
      <c r="M28" s="3">
        <f>IF('[1]Dados brutos'!M118=-1,31,'[1]Dados brutos'!M118)</f>
        <v>31</v>
      </c>
      <c r="N28" s="3">
        <f t="shared" si="0"/>
        <v>123</v>
      </c>
      <c r="O28" s="3">
        <f>IF('[1]Dados brutos'!N118=-1,31,'[1]Dados brutos'!N118)</f>
        <v>31</v>
      </c>
      <c r="P28" s="3">
        <f>IF('[1]Dados brutos'!O118=-1,30,'[1]Dados brutos'!O118-1)</f>
        <v>30</v>
      </c>
      <c r="Q28" s="3">
        <f>IF('[1]Dados brutos'!P118=-1,31,'[1]Dados brutos'!P118)</f>
        <v>31</v>
      </c>
      <c r="R28" s="3">
        <f>IF('[1]Dados brutos'!Q118=-1,31,'[1]Dados brutos'!Q118)</f>
        <v>31</v>
      </c>
      <c r="S28" s="3">
        <f t="shared" si="1"/>
        <v>123</v>
      </c>
      <c r="T28" s="3">
        <f>IF('[1]Dados brutos'!R118=-1,31,'[1]Dados brutos'!R118)</f>
        <v>31</v>
      </c>
      <c r="U28" s="3">
        <f>IF('[1]Dados brutos'!S118=-1,30,'[1]Dados brutos'!S118-1)</f>
        <v>30</v>
      </c>
      <c r="V28" s="3">
        <f>IF('[1]Dados brutos'!T118=-1,31,'[1]Dados brutos'!T118)</f>
        <v>31</v>
      </c>
      <c r="W28" s="3">
        <f>IF('[1]Dados brutos'!U118=-1,31,'[1]Dados brutos'!U118)</f>
        <v>31</v>
      </c>
      <c r="X28" s="3">
        <f t="shared" si="2"/>
        <v>123</v>
      </c>
      <c r="Y28" s="3">
        <f>IF('[1]Dados brutos'!V118=-1,31,'[1]Dados brutos'!V118)</f>
        <v>31</v>
      </c>
      <c r="Z28" s="3">
        <f>IF('[1]Dados brutos'!W118=-1,30,'[1]Dados brutos'!W118-1)</f>
        <v>30</v>
      </c>
      <c r="AA28" s="3">
        <f>IF('[1]Dados brutos'!X118=-1,31,'[1]Dados brutos'!X118)</f>
        <v>15</v>
      </c>
      <c r="AB28" s="3">
        <f>IF('[1]Dados brutos'!Y118=-1,31,'[1]Dados brutos'!Y118)</f>
        <v>0</v>
      </c>
      <c r="AC28" s="3">
        <f t="shared" si="3"/>
        <v>76</v>
      </c>
      <c r="AD28" s="3">
        <f>IF('[1]Dados brutos'!Z118=-1,31,'[1]Dados brutos'!Z118)</f>
        <v>23</v>
      </c>
      <c r="AE28" s="3">
        <f>IF('[1]Dados brutos'!AA118=-1,30,'[1]Dados brutos'!AA118-1)</f>
        <v>0</v>
      </c>
      <c r="AF28" s="3">
        <f>IF('[1]Dados brutos'!AB118=-1,31,'[1]Dados brutos'!AB118)</f>
        <v>3</v>
      </c>
      <c r="AG28" s="3">
        <f>IF('[1]Dados brutos'!AC118=-1,31,'[1]Dados brutos'!AC118)</f>
        <v>0</v>
      </c>
      <c r="AH28" s="3">
        <f t="shared" si="4"/>
        <v>26</v>
      </c>
      <c r="AI28" s="1">
        <f t="shared" si="5"/>
        <v>594</v>
      </c>
      <c r="AJ28" s="3">
        <v>1800</v>
      </c>
      <c r="AK28" s="8">
        <f t="shared" si="6"/>
        <v>0.80487804878048785</v>
      </c>
      <c r="AL28" s="1">
        <f t="shared" si="7"/>
        <v>471</v>
      </c>
      <c r="AM28" s="8">
        <f t="shared" si="8"/>
        <v>0.76585365853658538</v>
      </c>
      <c r="AN28" s="1">
        <f t="shared" si="9"/>
        <v>348</v>
      </c>
      <c r="AO28" s="8">
        <f t="shared" si="10"/>
        <v>0.70731707317073167</v>
      </c>
      <c r="AP28" s="1">
        <f t="shared" si="11"/>
        <v>225</v>
      </c>
      <c r="AQ28" s="8">
        <f t="shared" si="12"/>
        <v>0.6097560975609756</v>
      </c>
      <c r="AR28" s="11">
        <f t="shared" si="13"/>
        <v>0.6097560975609756</v>
      </c>
      <c r="AS28" s="8"/>
      <c r="AT28" s="10"/>
      <c r="AU28" s="10"/>
      <c r="AV28" s="10">
        <f t="shared" si="14"/>
        <v>0.6097560975609756</v>
      </c>
      <c r="AW28" s="3" t="b">
        <f t="shared" si="15"/>
        <v>0</v>
      </c>
      <c r="AX28" s="1" t="b">
        <f t="shared" si="16"/>
        <v>0</v>
      </c>
      <c r="AY28" s="3" t="str">
        <f t="shared" si="17"/>
        <v>CI</v>
      </c>
    </row>
    <row r="29" spans="1:51" ht="15.6" x14ac:dyDescent="0.3">
      <c r="A29" s="3">
        <v>36</v>
      </c>
      <c r="B29" s="1" t="s">
        <v>28</v>
      </c>
      <c r="C29" s="2" t="s">
        <v>119</v>
      </c>
      <c r="D29" s="1" t="s">
        <v>220</v>
      </c>
      <c r="E29" s="2" t="s">
        <v>229</v>
      </c>
      <c r="F29" s="3">
        <v>-49.838459999999998</v>
      </c>
      <c r="G29" s="3">
        <v>-10.907730000000001</v>
      </c>
      <c r="H29" s="1" t="s">
        <v>214</v>
      </c>
      <c r="I29" s="3">
        <v>123</v>
      </c>
      <c r="J29" s="3">
        <f>IF('[1]Dados brutos'!J85=-1,31,'[1]Dados brutos'!J85)</f>
        <v>31</v>
      </c>
      <c r="K29" s="3">
        <f>IF('[1]Dados brutos'!K85=-1,30,'[1]Dados brutos'!K85-1)</f>
        <v>30</v>
      </c>
      <c r="L29" s="3">
        <f>IF('[1]Dados brutos'!L85=-1,31,'[1]Dados brutos'!L85)</f>
        <v>31</v>
      </c>
      <c r="M29" s="3">
        <f>IF('[1]Dados brutos'!M85=-1,31,'[1]Dados brutos'!M85)</f>
        <v>31</v>
      </c>
      <c r="N29" s="3">
        <f t="shared" si="0"/>
        <v>123</v>
      </c>
      <c r="O29" s="3">
        <f>IF('[1]Dados brutos'!N85=-1,31,'[1]Dados brutos'!N85)</f>
        <v>31</v>
      </c>
      <c r="P29" s="3">
        <f>IF('[1]Dados brutos'!O85=-1,30,'[1]Dados brutos'!O85-1)</f>
        <v>30</v>
      </c>
      <c r="Q29" s="3">
        <f>IF('[1]Dados brutos'!P85=-1,31,'[1]Dados brutos'!P85)</f>
        <v>31</v>
      </c>
      <c r="R29" s="3">
        <f>IF('[1]Dados brutos'!Q85=-1,31,'[1]Dados brutos'!Q85)</f>
        <v>31</v>
      </c>
      <c r="S29" s="3">
        <f t="shared" si="1"/>
        <v>123</v>
      </c>
      <c r="T29" s="3">
        <f>IF('[1]Dados brutos'!R85=-1,31,'[1]Dados brutos'!R85)</f>
        <v>31</v>
      </c>
      <c r="U29" s="3">
        <f>IF('[1]Dados brutos'!S85=-1,30,'[1]Dados brutos'!S85-1)</f>
        <v>30</v>
      </c>
      <c r="V29" s="3">
        <f>IF('[1]Dados brutos'!T85=-1,31,'[1]Dados brutos'!T85)</f>
        <v>31</v>
      </c>
      <c r="W29" s="3">
        <f>IF('[1]Dados brutos'!U85=-1,31,'[1]Dados brutos'!U85)</f>
        <v>31</v>
      </c>
      <c r="X29" s="3">
        <f t="shared" si="2"/>
        <v>123</v>
      </c>
      <c r="Y29" s="3">
        <f>IF('[1]Dados brutos'!V85=-1,31,'[1]Dados brutos'!V85)</f>
        <v>31</v>
      </c>
      <c r="Z29" s="3">
        <f>IF('[1]Dados brutos'!W85=-1,30,'[1]Dados brutos'!W85-1)</f>
        <v>30</v>
      </c>
      <c r="AA29" s="3">
        <f>IF('[1]Dados brutos'!X85=-1,31,'[1]Dados brutos'!X85)</f>
        <v>31</v>
      </c>
      <c r="AB29" s="3">
        <f>IF('[1]Dados brutos'!Y85=-1,31,'[1]Dados brutos'!Y85)</f>
        <v>4</v>
      </c>
      <c r="AC29" s="3">
        <f t="shared" si="3"/>
        <v>96</v>
      </c>
      <c r="AD29" s="3">
        <f>IF('[1]Dados brutos'!Z85=-1,31,'[1]Dados brutos'!Z85)</f>
        <v>30</v>
      </c>
      <c r="AE29" s="3">
        <f>IF('[1]Dados brutos'!AA85=-1,30,'[1]Dados brutos'!AA85-1)</f>
        <v>0</v>
      </c>
      <c r="AF29" s="3">
        <f>IF('[1]Dados brutos'!AB85=-1,31,'[1]Dados brutos'!AB85)</f>
        <v>0</v>
      </c>
      <c r="AG29" s="3">
        <f>IF('[1]Dados brutos'!AC85=-1,31,'[1]Dados brutos'!AC85)</f>
        <v>0</v>
      </c>
      <c r="AH29" s="3">
        <f t="shared" si="4"/>
        <v>30</v>
      </c>
      <c r="AI29" s="1">
        <f t="shared" si="5"/>
        <v>618</v>
      </c>
      <c r="AJ29" s="3">
        <v>766</v>
      </c>
      <c r="AK29" s="8">
        <f t="shared" si="6"/>
        <v>0.83739837398373984</v>
      </c>
      <c r="AL29" s="1">
        <f t="shared" si="7"/>
        <v>495</v>
      </c>
      <c r="AM29" s="8">
        <f t="shared" si="8"/>
        <v>0.80487804878048785</v>
      </c>
      <c r="AN29" s="1">
        <f t="shared" si="9"/>
        <v>372</v>
      </c>
      <c r="AO29" s="8">
        <f t="shared" si="10"/>
        <v>0.75609756097560976</v>
      </c>
      <c r="AP29" s="1">
        <f t="shared" si="11"/>
        <v>249</v>
      </c>
      <c r="AQ29" s="8">
        <f t="shared" si="12"/>
        <v>0.67479674796747968</v>
      </c>
      <c r="AR29" s="11">
        <f t="shared" si="13"/>
        <v>0.67479674796747968</v>
      </c>
      <c r="AS29" s="8"/>
      <c r="AT29" s="10"/>
      <c r="AU29" s="10"/>
      <c r="AV29" s="10">
        <f t="shared" si="14"/>
        <v>0.67479674796747968</v>
      </c>
      <c r="AW29" s="3" t="b">
        <f t="shared" si="15"/>
        <v>0</v>
      </c>
      <c r="AX29" s="1" t="b">
        <f t="shared" si="16"/>
        <v>0</v>
      </c>
      <c r="AY29" s="3" t="str">
        <f t="shared" si="17"/>
        <v>CI</v>
      </c>
    </row>
    <row r="30" spans="1:51" ht="15.6" x14ac:dyDescent="0.3">
      <c r="A30" s="3">
        <v>20</v>
      </c>
      <c r="B30" s="1" t="s">
        <v>29</v>
      </c>
      <c r="C30" s="2" t="s">
        <v>120</v>
      </c>
      <c r="D30" s="1" t="s">
        <v>220</v>
      </c>
      <c r="E30" s="2" t="s">
        <v>230</v>
      </c>
      <c r="F30" s="3">
        <v>-49.844462999999998</v>
      </c>
      <c r="G30" s="3">
        <v>-10.877019000000001</v>
      </c>
      <c r="H30" s="1" t="s">
        <v>214</v>
      </c>
      <c r="I30" s="3">
        <v>123</v>
      </c>
      <c r="J30" s="3">
        <f>IF('[1]Dados brutos'!J115=-1,31,'[1]Dados brutos'!J115)</f>
        <v>31</v>
      </c>
      <c r="K30" s="3">
        <f>IF('[1]Dados brutos'!K115=-1,30,'[1]Dados brutos'!K115-1)</f>
        <v>30</v>
      </c>
      <c r="L30" s="3">
        <f>IF('[1]Dados brutos'!L115=-1,31,'[1]Dados brutos'!L115)</f>
        <v>31</v>
      </c>
      <c r="M30" s="3">
        <f>IF('[1]Dados brutos'!M115=-1,31,'[1]Dados brutos'!M115)</f>
        <v>31</v>
      </c>
      <c r="N30" s="3">
        <f t="shared" si="0"/>
        <v>123</v>
      </c>
      <c r="O30" s="3">
        <f>IF('[1]Dados brutos'!N115=-1,31,'[1]Dados brutos'!N115)</f>
        <v>31</v>
      </c>
      <c r="P30" s="3">
        <f>IF('[1]Dados brutos'!O115=-1,30,'[1]Dados brutos'!O115-1)</f>
        <v>30</v>
      </c>
      <c r="Q30" s="3">
        <f>IF('[1]Dados brutos'!P115=-1,31,'[1]Dados brutos'!P115)</f>
        <v>31</v>
      </c>
      <c r="R30" s="3">
        <f>IF('[1]Dados brutos'!Q115=-1,31,'[1]Dados brutos'!Q115)</f>
        <v>31</v>
      </c>
      <c r="S30" s="3">
        <f t="shared" si="1"/>
        <v>123</v>
      </c>
      <c r="T30" s="3">
        <f>IF('[1]Dados brutos'!R115=-1,31,'[1]Dados brutos'!R115)</f>
        <v>31</v>
      </c>
      <c r="U30" s="3">
        <f>IF('[1]Dados brutos'!S115=-1,30,'[1]Dados brutos'!S115-1)</f>
        <v>30</v>
      </c>
      <c r="V30" s="3">
        <f>IF('[1]Dados brutos'!T115=-1,31,'[1]Dados brutos'!T115)</f>
        <v>31</v>
      </c>
      <c r="W30" s="3">
        <f>IF('[1]Dados brutos'!U115=-1,31,'[1]Dados brutos'!U115)</f>
        <v>31</v>
      </c>
      <c r="X30" s="3">
        <f t="shared" si="2"/>
        <v>123</v>
      </c>
      <c r="Y30" s="3">
        <f>IF('[1]Dados brutos'!V115=-1,31,'[1]Dados brutos'!V115)</f>
        <v>31</v>
      </c>
      <c r="Z30" s="3">
        <f>IF('[1]Dados brutos'!W115=-1,30,'[1]Dados brutos'!W115-1)</f>
        <v>20</v>
      </c>
      <c r="AA30" s="3">
        <f>IF('[1]Dados brutos'!X115=-1,31,'[1]Dados brutos'!X115)</f>
        <v>4</v>
      </c>
      <c r="AB30" s="3">
        <f>IF('[1]Dados brutos'!Y115=-1,31,'[1]Dados brutos'!Y115)</f>
        <v>31</v>
      </c>
      <c r="AC30" s="3">
        <f t="shared" si="3"/>
        <v>86</v>
      </c>
      <c r="AD30" s="3">
        <f>IF('[1]Dados brutos'!Z115=-1,31,'[1]Dados brutos'!Z115)</f>
        <v>1</v>
      </c>
      <c r="AE30" s="3">
        <f>IF('[1]Dados brutos'!AA115=-1,30,'[1]Dados brutos'!AA115-1)</f>
        <v>0</v>
      </c>
      <c r="AF30" s="3">
        <f>IF('[1]Dados brutos'!AB115=-1,31,'[1]Dados brutos'!AB115)</f>
        <v>0</v>
      </c>
      <c r="AG30" s="3">
        <f>IF('[1]Dados brutos'!AC115=-1,31,'[1]Dados brutos'!AC115)</f>
        <v>0</v>
      </c>
      <c r="AH30" s="3">
        <f t="shared" si="4"/>
        <v>1</v>
      </c>
      <c r="AI30" s="1">
        <f t="shared" si="5"/>
        <v>579</v>
      </c>
      <c r="AJ30" s="3">
        <v>441.88</v>
      </c>
      <c r="AK30" s="8">
        <f t="shared" si="6"/>
        <v>0.78455284552845528</v>
      </c>
      <c r="AL30" s="1">
        <f t="shared" si="7"/>
        <v>456</v>
      </c>
      <c r="AM30" s="8">
        <f t="shared" si="8"/>
        <v>0.74146341463414633</v>
      </c>
      <c r="AN30" s="1">
        <f t="shared" si="9"/>
        <v>333</v>
      </c>
      <c r="AO30" s="8">
        <f t="shared" si="10"/>
        <v>0.67682926829268297</v>
      </c>
      <c r="AP30" s="1">
        <f t="shared" si="11"/>
        <v>210</v>
      </c>
      <c r="AQ30" s="8">
        <f t="shared" si="12"/>
        <v>0.56910569105691056</v>
      </c>
      <c r="AR30" s="11">
        <f t="shared" si="13"/>
        <v>0.56910569105691056</v>
      </c>
      <c r="AS30" s="8"/>
      <c r="AT30" s="10"/>
      <c r="AU30" s="10"/>
      <c r="AV30" s="10">
        <f t="shared" si="14"/>
        <v>0.56910569105691056</v>
      </c>
      <c r="AW30" s="3" t="b">
        <f t="shared" si="15"/>
        <v>0</v>
      </c>
      <c r="AX30" s="1" t="b">
        <f t="shared" si="16"/>
        <v>0</v>
      </c>
      <c r="AY30" s="3" t="str">
        <f t="shared" si="17"/>
        <v>CI</v>
      </c>
    </row>
    <row r="31" spans="1:51" ht="15.6" x14ac:dyDescent="0.3">
      <c r="A31" s="3">
        <v>19</v>
      </c>
      <c r="B31" s="1" t="s">
        <v>30</v>
      </c>
      <c r="C31" s="2" t="s">
        <v>120</v>
      </c>
      <c r="D31" s="1" t="s">
        <v>220</v>
      </c>
      <c r="E31" s="2" t="s">
        <v>230</v>
      </c>
      <c r="F31" s="3">
        <v>-49.844549999999998</v>
      </c>
      <c r="G31" s="3">
        <v>-10.876612</v>
      </c>
      <c r="H31" s="1" t="s">
        <v>214</v>
      </c>
      <c r="I31" s="3">
        <v>123</v>
      </c>
      <c r="J31" s="3">
        <f>IF('[1]Dados brutos'!J81=-1,31,'[1]Dados brutos'!J81)</f>
        <v>31</v>
      </c>
      <c r="K31" s="3">
        <f>IF('[1]Dados brutos'!K81=-1,30,'[1]Dados brutos'!K81-1)</f>
        <v>30</v>
      </c>
      <c r="L31" s="3">
        <f>IF('[1]Dados brutos'!L81=-1,31,'[1]Dados brutos'!L81)</f>
        <v>31</v>
      </c>
      <c r="M31" s="3">
        <f>IF('[1]Dados brutos'!M81=-1,31,'[1]Dados brutos'!M81)</f>
        <v>31</v>
      </c>
      <c r="N31" s="3">
        <f t="shared" si="0"/>
        <v>123</v>
      </c>
      <c r="O31" s="3">
        <f>IF('[1]Dados brutos'!N81=-1,31,'[1]Dados brutos'!N81)</f>
        <v>31</v>
      </c>
      <c r="P31" s="3">
        <f>IF('[1]Dados brutos'!O81=-1,30,'[1]Dados brutos'!O81-1)</f>
        <v>30</v>
      </c>
      <c r="Q31" s="3">
        <f>IF('[1]Dados brutos'!P81=-1,31,'[1]Dados brutos'!P81)</f>
        <v>31</v>
      </c>
      <c r="R31" s="3">
        <f>IF('[1]Dados brutos'!Q81=-1,31,'[1]Dados brutos'!Q81)</f>
        <v>31</v>
      </c>
      <c r="S31" s="3">
        <f t="shared" si="1"/>
        <v>123</v>
      </c>
      <c r="T31" s="3">
        <f>IF('[1]Dados brutos'!R81=-1,31,'[1]Dados brutos'!R81)</f>
        <v>31</v>
      </c>
      <c r="U31" s="3">
        <f>IF('[1]Dados brutos'!S81=-1,30,'[1]Dados brutos'!S81-1)</f>
        <v>30</v>
      </c>
      <c r="V31" s="3">
        <f>IF('[1]Dados brutos'!T81=-1,31,'[1]Dados brutos'!T81)</f>
        <v>31</v>
      </c>
      <c r="W31" s="3">
        <f>IF('[1]Dados brutos'!U81=-1,31,'[1]Dados brutos'!U81)</f>
        <v>31</v>
      </c>
      <c r="X31" s="3">
        <f t="shared" si="2"/>
        <v>123</v>
      </c>
      <c r="Y31" s="3">
        <f>IF('[1]Dados brutos'!V81=-1,31,'[1]Dados brutos'!V81)</f>
        <v>31</v>
      </c>
      <c r="Z31" s="3">
        <f>IF('[1]Dados brutos'!W81=-1,30,'[1]Dados brutos'!W81-1)</f>
        <v>20</v>
      </c>
      <c r="AA31" s="3">
        <f>IF('[1]Dados brutos'!X81=-1,31,'[1]Dados brutos'!X81)</f>
        <v>4</v>
      </c>
      <c r="AB31" s="3">
        <f>IF('[1]Dados brutos'!Y81=-1,31,'[1]Dados brutos'!Y81)</f>
        <v>31</v>
      </c>
      <c r="AC31" s="3">
        <f t="shared" si="3"/>
        <v>86</v>
      </c>
      <c r="AD31" s="3">
        <f>IF('[1]Dados brutos'!Z81=-1,31,'[1]Dados brutos'!Z81)</f>
        <v>1</v>
      </c>
      <c r="AE31" s="3">
        <f>IF('[1]Dados brutos'!AA81=-1,30,'[1]Dados brutos'!AA81-1)</f>
        <v>0</v>
      </c>
      <c r="AF31" s="3">
        <f>IF('[1]Dados brutos'!AB81=-1,31,'[1]Dados brutos'!AB81)</f>
        <v>0</v>
      </c>
      <c r="AG31" s="3">
        <f>IF('[1]Dados brutos'!AC81=-1,31,'[1]Dados brutos'!AC81)</f>
        <v>0</v>
      </c>
      <c r="AH31" s="3">
        <f t="shared" si="4"/>
        <v>1</v>
      </c>
      <c r="AI31" s="1">
        <f t="shared" si="5"/>
        <v>579</v>
      </c>
      <c r="AJ31" s="3">
        <v>441.88</v>
      </c>
      <c r="AK31" s="8">
        <f t="shared" si="6"/>
        <v>0.78455284552845528</v>
      </c>
      <c r="AL31" s="1">
        <f t="shared" si="7"/>
        <v>456</v>
      </c>
      <c r="AM31" s="8">
        <f t="shared" si="8"/>
        <v>0.74146341463414633</v>
      </c>
      <c r="AN31" s="1">
        <f t="shared" si="9"/>
        <v>333</v>
      </c>
      <c r="AO31" s="8">
        <f t="shared" si="10"/>
        <v>0.67682926829268297</v>
      </c>
      <c r="AP31" s="1">
        <f t="shared" si="11"/>
        <v>210</v>
      </c>
      <c r="AQ31" s="8">
        <f t="shared" si="12"/>
        <v>0.56910569105691056</v>
      </c>
      <c r="AR31" s="11">
        <f t="shared" si="13"/>
        <v>0.56910569105691056</v>
      </c>
      <c r="AS31" s="8"/>
      <c r="AT31" s="10"/>
      <c r="AU31" s="10"/>
      <c r="AV31" s="10">
        <f t="shared" si="14"/>
        <v>0.56910569105691056</v>
      </c>
      <c r="AW31" s="3" t="b">
        <f t="shared" si="15"/>
        <v>0</v>
      </c>
      <c r="AX31" s="1" t="b">
        <f t="shared" si="16"/>
        <v>0</v>
      </c>
      <c r="AY31" s="3" t="str">
        <f t="shared" si="17"/>
        <v>CI</v>
      </c>
    </row>
    <row r="32" spans="1:51" ht="15.6" x14ac:dyDescent="0.3">
      <c r="A32" s="3">
        <v>23</v>
      </c>
      <c r="B32" s="1" t="s">
        <v>31</v>
      </c>
      <c r="C32" s="2" t="s">
        <v>121</v>
      </c>
      <c r="D32" s="1" t="s">
        <v>220</v>
      </c>
      <c r="E32" s="2" t="s">
        <v>231</v>
      </c>
      <c r="F32" s="3">
        <v>-49.844825999999998</v>
      </c>
      <c r="G32" s="3">
        <v>-10.873858</v>
      </c>
      <c r="H32" s="1" t="s">
        <v>223</v>
      </c>
      <c r="I32" s="3">
        <v>123</v>
      </c>
      <c r="J32" s="3">
        <f>IF('[1]Dados brutos'!J41=-1,31,'[1]Dados brutos'!J41)</f>
        <v>31</v>
      </c>
      <c r="K32" s="3">
        <f>IF('[1]Dados brutos'!K41=-1,30,'[1]Dados brutos'!K41-1)</f>
        <v>30</v>
      </c>
      <c r="L32" s="3">
        <f>IF('[1]Dados brutos'!L41=-1,31,'[1]Dados brutos'!L41)</f>
        <v>31</v>
      </c>
      <c r="M32" s="3">
        <f>IF('[1]Dados brutos'!M41=-1,31,'[1]Dados brutos'!M41)</f>
        <v>31</v>
      </c>
      <c r="N32" s="3">
        <f t="shared" si="0"/>
        <v>123</v>
      </c>
      <c r="O32" s="3">
        <f>IF('[1]Dados brutos'!N41=-1,31,'[1]Dados brutos'!N41)</f>
        <v>30</v>
      </c>
      <c r="P32" s="3">
        <f>IF('[1]Dados brutos'!O41=-1,30,'[1]Dados brutos'!O41-1)</f>
        <v>30</v>
      </c>
      <c r="Q32" s="3">
        <f>IF('[1]Dados brutos'!P41=-1,31,'[1]Dados brutos'!P41)</f>
        <v>31</v>
      </c>
      <c r="R32" s="3">
        <f>IF('[1]Dados brutos'!Q41=-1,31,'[1]Dados brutos'!Q41)</f>
        <v>31</v>
      </c>
      <c r="S32" s="3">
        <f t="shared" si="1"/>
        <v>122</v>
      </c>
      <c r="T32" s="3">
        <f>IF('[1]Dados brutos'!R41=-1,31,'[1]Dados brutos'!R41)</f>
        <v>31</v>
      </c>
      <c r="U32" s="3">
        <f>IF('[1]Dados brutos'!S41=-1,30,'[1]Dados brutos'!S41-1)</f>
        <v>30</v>
      </c>
      <c r="V32" s="3">
        <f>IF('[1]Dados brutos'!T41=-1,31,'[1]Dados brutos'!T41)</f>
        <v>31</v>
      </c>
      <c r="W32" s="3">
        <f>IF('[1]Dados brutos'!U41=-1,31,'[1]Dados brutos'!U41)</f>
        <v>31</v>
      </c>
      <c r="X32" s="3">
        <f t="shared" si="2"/>
        <v>123</v>
      </c>
      <c r="Y32" s="3">
        <f>IF('[1]Dados brutos'!V41=-1,31,'[1]Dados brutos'!V41)</f>
        <v>0</v>
      </c>
      <c r="Z32" s="3">
        <f>IF('[1]Dados brutos'!W41=-1,30,'[1]Dados brutos'!W41-1)</f>
        <v>22</v>
      </c>
      <c r="AA32" s="3">
        <f>IF('[1]Dados brutos'!X41=-1,31,'[1]Dados brutos'!X41)</f>
        <v>21</v>
      </c>
      <c r="AB32" s="3">
        <f>IF('[1]Dados brutos'!Y41=-1,31,'[1]Dados brutos'!Y41)</f>
        <v>2</v>
      </c>
      <c r="AC32" s="3">
        <f t="shared" si="3"/>
        <v>45</v>
      </c>
      <c r="AD32" s="3">
        <f>IF('[1]Dados brutos'!Z41=-1,31,'[1]Dados brutos'!Z41)</f>
        <v>0</v>
      </c>
      <c r="AE32" s="3">
        <f>IF('[1]Dados brutos'!AA41=-1,30,'[1]Dados brutos'!AA41-1)</f>
        <v>0</v>
      </c>
      <c r="AF32" s="3">
        <f>IF('[1]Dados brutos'!AB41=-1,31,'[1]Dados brutos'!AB41)</f>
        <v>0</v>
      </c>
      <c r="AG32" s="3">
        <f>IF('[1]Dados brutos'!AC41=-1,31,'[1]Dados brutos'!AC41)</f>
        <v>0</v>
      </c>
      <c r="AH32" s="3">
        <f t="shared" si="4"/>
        <v>0</v>
      </c>
      <c r="AI32" s="1">
        <f t="shared" si="5"/>
        <v>536</v>
      </c>
      <c r="AJ32" s="3">
        <v>8741.6200000000008</v>
      </c>
      <c r="AK32" s="8">
        <f t="shared" si="6"/>
        <v>0.72628726287262868</v>
      </c>
      <c r="AL32" s="1">
        <f t="shared" si="7"/>
        <v>413</v>
      </c>
      <c r="AM32" s="8">
        <f t="shared" si="8"/>
        <v>0.67154471544715444</v>
      </c>
      <c r="AN32" s="1">
        <f t="shared" si="9"/>
        <v>290</v>
      </c>
      <c r="AO32" s="8">
        <f t="shared" si="10"/>
        <v>0.58943089430894313</v>
      </c>
      <c r="AP32" s="1">
        <f t="shared" si="11"/>
        <v>168</v>
      </c>
      <c r="AQ32" s="8">
        <f t="shared" si="12"/>
        <v>0.45528455284552843</v>
      </c>
      <c r="AR32" s="11">
        <f t="shared" si="13"/>
        <v>0.45528455284552843</v>
      </c>
      <c r="AS32" s="8"/>
      <c r="AT32" s="10"/>
      <c r="AU32" s="10"/>
      <c r="AV32" s="10">
        <f t="shared" si="14"/>
        <v>0.45528455284552843</v>
      </c>
      <c r="AW32" s="3" t="b">
        <f t="shared" si="15"/>
        <v>0</v>
      </c>
      <c r="AX32" s="1" t="b">
        <f t="shared" si="16"/>
        <v>0</v>
      </c>
      <c r="AY32" s="3" t="str">
        <f t="shared" si="17"/>
        <v>CI</v>
      </c>
    </row>
    <row r="33" spans="1:51" ht="15.6" x14ac:dyDescent="0.3">
      <c r="A33" s="3">
        <v>22</v>
      </c>
      <c r="B33" s="1" t="s">
        <v>32</v>
      </c>
      <c r="C33" s="2" t="s">
        <v>121</v>
      </c>
      <c r="D33" s="1" t="s">
        <v>220</v>
      </c>
      <c r="E33" s="2" t="s">
        <v>231</v>
      </c>
      <c r="F33" s="3">
        <v>-49.844819999999999</v>
      </c>
      <c r="G33" s="3">
        <v>-10.873628</v>
      </c>
      <c r="H33" s="1" t="s">
        <v>223</v>
      </c>
      <c r="I33" s="3">
        <v>123</v>
      </c>
      <c r="J33" s="3">
        <f>IF('[1]Dados brutos'!J20=-1,31,'[1]Dados brutos'!J20)</f>
        <v>31</v>
      </c>
      <c r="K33" s="3">
        <f>IF('[1]Dados brutos'!K20=-1,30,'[1]Dados brutos'!K20-1)</f>
        <v>30</v>
      </c>
      <c r="L33" s="3">
        <f>IF('[1]Dados brutos'!L20=-1,31,'[1]Dados brutos'!L20)</f>
        <v>31</v>
      </c>
      <c r="M33" s="3">
        <f>IF('[1]Dados brutos'!M20=-1,31,'[1]Dados brutos'!M20)</f>
        <v>31</v>
      </c>
      <c r="N33" s="3">
        <f t="shared" si="0"/>
        <v>123</v>
      </c>
      <c r="O33" s="3">
        <f>IF('[1]Dados brutos'!N20=-1,31,'[1]Dados brutos'!N20)</f>
        <v>31</v>
      </c>
      <c r="P33" s="3">
        <f>IF('[1]Dados brutos'!O20=-1,30,'[1]Dados brutos'!O20-1)</f>
        <v>30</v>
      </c>
      <c r="Q33" s="3">
        <f>IF('[1]Dados brutos'!P20=-1,31,'[1]Dados brutos'!P20)</f>
        <v>31</v>
      </c>
      <c r="R33" s="3">
        <f>IF('[1]Dados brutos'!Q20=-1,31,'[1]Dados brutos'!Q20)</f>
        <v>31</v>
      </c>
      <c r="S33" s="3">
        <f t="shared" si="1"/>
        <v>123</v>
      </c>
      <c r="T33" s="3">
        <f>IF('[1]Dados brutos'!R20=-1,31,'[1]Dados brutos'!R20)</f>
        <v>31</v>
      </c>
      <c r="U33" s="3">
        <f>IF('[1]Dados brutos'!S20=-1,30,'[1]Dados brutos'!S20-1)</f>
        <v>30</v>
      </c>
      <c r="V33" s="3">
        <f>IF('[1]Dados brutos'!T20=-1,31,'[1]Dados brutos'!T20)</f>
        <v>31</v>
      </c>
      <c r="W33" s="3">
        <f>IF('[1]Dados brutos'!U20=-1,31,'[1]Dados brutos'!U20)</f>
        <v>31</v>
      </c>
      <c r="X33" s="3">
        <f t="shared" si="2"/>
        <v>123</v>
      </c>
      <c r="Y33" s="3">
        <f>IF('[1]Dados brutos'!V20=-1,31,'[1]Dados brutos'!V20)</f>
        <v>0</v>
      </c>
      <c r="Z33" s="3">
        <f>IF('[1]Dados brutos'!W20=-1,30,'[1]Dados brutos'!W20-1)</f>
        <v>22</v>
      </c>
      <c r="AA33" s="3">
        <f>IF('[1]Dados brutos'!X20=-1,31,'[1]Dados brutos'!X20)</f>
        <v>21</v>
      </c>
      <c r="AB33" s="3">
        <f>IF('[1]Dados brutos'!Y20=-1,31,'[1]Dados brutos'!Y20)</f>
        <v>2</v>
      </c>
      <c r="AC33" s="3">
        <f t="shared" si="3"/>
        <v>45</v>
      </c>
      <c r="AD33" s="3">
        <f>IF('[1]Dados brutos'!Z20=-1,31,'[1]Dados brutos'!Z20)</f>
        <v>0</v>
      </c>
      <c r="AE33" s="3">
        <f>IF('[1]Dados brutos'!AA20=-1,30,'[1]Dados brutos'!AA20-1)</f>
        <v>0</v>
      </c>
      <c r="AF33" s="3">
        <f>IF('[1]Dados brutos'!AB20=-1,31,'[1]Dados brutos'!AB20)</f>
        <v>0</v>
      </c>
      <c r="AG33" s="3">
        <f>IF('[1]Dados brutos'!AC20=-1,31,'[1]Dados brutos'!AC20)</f>
        <v>0</v>
      </c>
      <c r="AH33" s="3">
        <f t="shared" si="4"/>
        <v>0</v>
      </c>
      <c r="AI33" s="1">
        <f t="shared" si="5"/>
        <v>537</v>
      </c>
      <c r="AJ33" s="3">
        <v>8741.6200000000008</v>
      </c>
      <c r="AK33" s="8">
        <f t="shared" si="6"/>
        <v>0.72764227642276424</v>
      </c>
      <c r="AL33" s="1">
        <f t="shared" si="7"/>
        <v>414</v>
      </c>
      <c r="AM33" s="8">
        <f t="shared" si="8"/>
        <v>0.67317073170731712</v>
      </c>
      <c r="AN33" s="1">
        <f t="shared" si="9"/>
        <v>291</v>
      </c>
      <c r="AO33" s="8">
        <f t="shared" si="10"/>
        <v>0.59146341463414631</v>
      </c>
      <c r="AP33" s="1">
        <f t="shared" si="11"/>
        <v>168</v>
      </c>
      <c r="AQ33" s="8">
        <f t="shared" si="12"/>
        <v>0.45528455284552843</v>
      </c>
      <c r="AR33" s="11">
        <f t="shared" si="13"/>
        <v>0.45528455284552843</v>
      </c>
      <c r="AS33" s="8"/>
      <c r="AT33" s="10"/>
      <c r="AU33" s="10"/>
      <c r="AV33" s="10">
        <f t="shared" si="14"/>
        <v>0.45528455284552843</v>
      </c>
      <c r="AW33" s="3" t="b">
        <f t="shared" si="15"/>
        <v>0</v>
      </c>
      <c r="AX33" s="1" t="b">
        <f t="shared" si="16"/>
        <v>0</v>
      </c>
      <c r="AY33" s="3" t="str">
        <f t="shared" si="17"/>
        <v>CI</v>
      </c>
    </row>
    <row r="34" spans="1:51" ht="15.6" x14ac:dyDescent="0.3">
      <c r="A34" s="3">
        <v>21</v>
      </c>
      <c r="B34" s="1" t="s">
        <v>33</v>
      </c>
      <c r="C34" s="2" t="s">
        <v>121</v>
      </c>
      <c r="D34" s="1" t="s">
        <v>220</v>
      </c>
      <c r="E34" s="2" t="s">
        <v>231</v>
      </c>
      <c r="F34" s="3">
        <v>-49.844830000000002</v>
      </c>
      <c r="G34" s="3">
        <v>-10.873446</v>
      </c>
      <c r="H34" s="1" t="s">
        <v>223</v>
      </c>
      <c r="I34" s="3">
        <v>123</v>
      </c>
      <c r="J34" s="3">
        <f>IF('[1]Dados brutos'!J53=-1,31,'[1]Dados brutos'!J53)</f>
        <v>31</v>
      </c>
      <c r="K34" s="3">
        <f>IF('[1]Dados brutos'!K53=-1,30,'[1]Dados brutos'!K53-1)</f>
        <v>30</v>
      </c>
      <c r="L34" s="3">
        <f>IF('[1]Dados brutos'!L53=-1,31,'[1]Dados brutos'!L53)</f>
        <v>31</v>
      </c>
      <c r="M34" s="3">
        <f>IF('[1]Dados brutos'!M53=-1,31,'[1]Dados brutos'!M53)</f>
        <v>31</v>
      </c>
      <c r="N34" s="3">
        <f t="shared" si="0"/>
        <v>123</v>
      </c>
      <c r="O34" s="3">
        <f>IF('[1]Dados brutos'!N53=-1,31,'[1]Dados brutos'!N53)</f>
        <v>31</v>
      </c>
      <c r="P34" s="3">
        <f>IF('[1]Dados brutos'!O53=-1,30,'[1]Dados brutos'!O53-1)</f>
        <v>30</v>
      </c>
      <c r="Q34" s="3">
        <f>IF('[1]Dados brutos'!P53=-1,31,'[1]Dados brutos'!P53)</f>
        <v>31</v>
      </c>
      <c r="R34" s="3">
        <f>IF('[1]Dados brutos'!Q53=-1,31,'[1]Dados brutos'!Q53)</f>
        <v>31</v>
      </c>
      <c r="S34" s="3">
        <f t="shared" si="1"/>
        <v>123</v>
      </c>
      <c r="T34" s="3">
        <f>IF('[1]Dados brutos'!R53=-1,31,'[1]Dados brutos'!R53)</f>
        <v>31</v>
      </c>
      <c r="U34" s="3">
        <f>IF('[1]Dados brutos'!S53=-1,30,'[1]Dados brutos'!S53-1)</f>
        <v>30</v>
      </c>
      <c r="V34" s="3">
        <f>IF('[1]Dados brutos'!T53=-1,31,'[1]Dados brutos'!T53)</f>
        <v>31</v>
      </c>
      <c r="W34" s="3">
        <f>IF('[1]Dados brutos'!U53=-1,31,'[1]Dados brutos'!U53)</f>
        <v>31</v>
      </c>
      <c r="X34" s="3">
        <f t="shared" si="2"/>
        <v>123</v>
      </c>
      <c r="Y34" s="3">
        <f>IF('[1]Dados brutos'!V53=-1,31,'[1]Dados brutos'!V53)</f>
        <v>0</v>
      </c>
      <c r="Z34" s="3">
        <f>IF('[1]Dados brutos'!W53=-1,30,'[1]Dados brutos'!W53-1)</f>
        <v>22</v>
      </c>
      <c r="AA34" s="3">
        <f>IF('[1]Dados brutos'!X53=-1,31,'[1]Dados brutos'!X53)</f>
        <v>21</v>
      </c>
      <c r="AB34" s="3">
        <f>IF('[1]Dados brutos'!Y53=-1,31,'[1]Dados brutos'!Y53)</f>
        <v>2</v>
      </c>
      <c r="AC34" s="3">
        <f t="shared" si="3"/>
        <v>45</v>
      </c>
      <c r="AD34" s="3">
        <f>IF('[1]Dados brutos'!Z53=-1,31,'[1]Dados brutos'!Z53)</f>
        <v>0</v>
      </c>
      <c r="AE34" s="3">
        <f>IF('[1]Dados brutos'!AA53=-1,30,'[1]Dados brutos'!AA53-1)</f>
        <v>0</v>
      </c>
      <c r="AF34" s="3">
        <f>IF('[1]Dados brutos'!AB53=-1,31,'[1]Dados brutos'!AB53)</f>
        <v>0</v>
      </c>
      <c r="AG34" s="3">
        <f>IF('[1]Dados brutos'!AC53=-1,31,'[1]Dados brutos'!AC53)</f>
        <v>0</v>
      </c>
      <c r="AH34" s="3">
        <f t="shared" si="4"/>
        <v>0</v>
      </c>
      <c r="AI34" s="1">
        <f t="shared" si="5"/>
        <v>537</v>
      </c>
      <c r="AJ34" s="3">
        <v>8741.6200000000008</v>
      </c>
      <c r="AK34" s="8">
        <f t="shared" si="6"/>
        <v>0.72764227642276424</v>
      </c>
      <c r="AL34" s="1">
        <f t="shared" si="7"/>
        <v>414</v>
      </c>
      <c r="AM34" s="8">
        <f t="shared" si="8"/>
        <v>0.67317073170731712</v>
      </c>
      <c r="AN34" s="1">
        <f t="shared" si="9"/>
        <v>291</v>
      </c>
      <c r="AO34" s="8">
        <f t="shared" si="10"/>
        <v>0.59146341463414631</v>
      </c>
      <c r="AP34" s="1">
        <f t="shared" si="11"/>
        <v>168</v>
      </c>
      <c r="AQ34" s="8">
        <f t="shared" si="12"/>
        <v>0.45528455284552843</v>
      </c>
      <c r="AR34" s="11">
        <f t="shared" si="13"/>
        <v>0.45528455284552843</v>
      </c>
      <c r="AS34" s="8"/>
      <c r="AT34" s="10"/>
      <c r="AU34" s="10"/>
      <c r="AV34" s="10">
        <f t="shared" si="14"/>
        <v>0.45528455284552843</v>
      </c>
      <c r="AW34" s="3" t="b">
        <f t="shared" si="15"/>
        <v>0</v>
      </c>
      <c r="AX34" s="1" t="b">
        <f t="shared" si="16"/>
        <v>0</v>
      </c>
      <c r="AY34" s="3" t="str">
        <f t="shared" si="17"/>
        <v>CI</v>
      </c>
    </row>
    <row r="35" spans="1:51" ht="15.6" x14ac:dyDescent="0.3">
      <c r="A35" s="3">
        <v>77</v>
      </c>
      <c r="B35" s="1" t="s">
        <v>34</v>
      </c>
      <c r="C35" s="2" t="s">
        <v>122</v>
      </c>
      <c r="D35" s="1" t="s">
        <v>212</v>
      </c>
      <c r="E35" s="2" t="s">
        <v>217</v>
      </c>
      <c r="F35" s="3">
        <v>-49.794593999999996</v>
      </c>
      <c r="G35" s="3">
        <v>-10.815099</v>
      </c>
      <c r="H35" s="1" t="s">
        <v>214</v>
      </c>
      <c r="I35" s="3">
        <v>123</v>
      </c>
      <c r="J35" s="3">
        <f>IF('[1]Dados brutos'!J96=-1,31,'[1]Dados brutos'!J96)</f>
        <v>31</v>
      </c>
      <c r="K35" s="3">
        <f>IF('[1]Dados brutos'!K96=-1,30,'[1]Dados brutos'!K96-1)</f>
        <v>30</v>
      </c>
      <c r="L35" s="3">
        <f>IF('[1]Dados brutos'!L96=-1,31,'[1]Dados brutos'!L96)</f>
        <v>31</v>
      </c>
      <c r="M35" s="3">
        <f>IF('[1]Dados brutos'!M96=-1,31,'[1]Dados brutos'!M96)</f>
        <v>31</v>
      </c>
      <c r="N35" s="3">
        <f t="shared" si="0"/>
        <v>123</v>
      </c>
      <c r="O35" s="3">
        <f>IF('[1]Dados brutos'!N96=-1,31,'[1]Dados brutos'!N96)</f>
        <v>29</v>
      </c>
      <c r="P35" s="3">
        <f>IF('[1]Dados brutos'!O96=-1,30,'[1]Dados brutos'!O96-1)</f>
        <v>30</v>
      </c>
      <c r="Q35" s="3">
        <f>IF('[1]Dados brutos'!P96=-1,31,'[1]Dados brutos'!P96)</f>
        <v>8</v>
      </c>
      <c r="R35" s="3">
        <f>IF('[1]Dados brutos'!Q96=-1,31,'[1]Dados brutos'!Q96)</f>
        <v>3</v>
      </c>
      <c r="S35" s="3">
        <f t="shared" si="1"/>
        <v>70</v>
      </c>
      <c r="T35" s="3">
        <f>IF('[1]Dados brutos'!R96=-1,31,'[1]Dados brutos'!R96)</f>
        <v>31</v>
      </c>
      <c r="U35" s="3">
        <f>IF('[1]Dados brutos'!S96=-1,30,'[1]Dados brutos'!S96-1)</f>
        <v>14</v>
      </c>
      <c r="V35" s="3">
        <f>IF('[1]Dados brutos'!T96=-1,31,'[1]Dados brutos'!T96)</f>
        <v>13</v>
      </c>
      <c r="W35" s="3">
        <f>IF('[1]Dados brutos'!U96=-1,31,'[1]Dados brutos'!U96)</f>
        <v>25</v>
      </c>
      <c r="X35" s="3">
        <f t="shared" si="2"/>
        <v>83</v>
      </c>
      <c r="Y35" s="3">
        <f>IF('[1]Dados brutos'!V96=-1,31,'[1]Dados brutos'!V96)</f>
        <v>31</v>
      </c>
      <c r="Z35" s="3">
        <f>IF('[1]Dados brutos'!W96=-1,30,'[1]Dados brutos'!W96-1)</f>
        <v>30</v>
      </c>
      <c r="AA35" s="3">
        <f>IF('[1]Dados brutos'!X96=-1,31,'[1]Dados brutos'!X96)</f>
        <v>31</v>
      </c>
      <c r="AB35" s="3">
        <f>IF('[1]Dados brutos'!Y96=-1,31,'[1]Dados brutos'!Y96)</f>
        <v>4</v>
      </c>
      <c r="AC35" s="3">
        <f t="shared" si="3"/>
        <v>96</v>
      </c>
      <c r="AD35" s="3">
        <f>IF('[1]Dados brutos'!Z96=-1,31,'[1]Dados brutos'!Z96)</f>
        <v>31</v>
      </c>
      <c r="AE35" s="3">
        <f>IF('[1]Dados brutos'!AA96=-1,30,'[1]Dados brutos'!AA96-1)</f>
        <v>30</v>
      </c>
      <c r="AF35" s="3">
        <f>IF('[1]Dados brutos'!AB96=-1,31,'[1]Dados brutos'!AB96)</f>
        <v>31</v>
      </c>
      <c r="AG35" s="3">
        <f>IF('[1]Dados brutos'!AC96=-1,31,'[1]Dados brutos'!AC96)</f>
        <v>4</v>
      </c>
      <c r="AH35" s="3">
        <f t="shared" si="4"/>
        <v>96</v>
      </c>
      <c r="AI35" s="1">
        <f t="shared" si="5"/>
        <v>591</v>
      </c>
      <c r="AJ35" s="3">
        <v>500</v>
      </c>
      <c r="AK35" s="8">
        <f t="shared" si="6"/>
        <v>0.80081300813008127</v>
      </c>
      <c r="AL35" s="1">
        <f t="shared" si="7"/>
        <v>468</v>
      </c>
      <c r="AM35" s="8">
        <f t="shared" si="8"/>
        <v>0.76097560975609757</v>
      </c>
      <c r="AN35" s="1">
        <f t="shared" si="9"/>
        <v>345</v>
      </c>
      <c r="AO35" s="8">
        <f t="shared" si="10"/>
        <v>0.70121951219512191</v>
      </c>
      <c r="AP35" s="1">
        <f t="shared" si="11"/>
        <v>275</v>
      </c>
      <c r="AQ35" s="8">
        <f t="shared" si="12"/>
        <v>0.74525745257452569</v>
      </c>
      <c r="AR35" s="9">
        <f t="shared" si="13"/>
        <v>0.74525745257452569</v>
      </c>
      <c r="AS35" s="8"/>
      <c r="AT35" s="10"/>
      <c r="AU35" s="10"/>
      <c r="AV35" s="10">
        <f t="shared" si="14"/>
        <v>0.74525745257452569</v>
      </c>
      <c r="AW35" s="3" t="b">
        <f t="shared" si="15"/>
        <v>0</v>
      </c>
      <c r="AX35" s="3" t="b">
        <f t="shared" si="16"/>
        <v>1</v>
      </c>
      <c r="AY35" s="3" t="str">
        <f t="shared" si="17"/>
        <v>NC</v>
      </c>
    </row>
    <row r="36" spans="1:51" ht="15.6" x14ac:dyDescent="0.3">
      <c r="A36" s="3">
        <v>113</v>
      </c>
      <c r="B36" s="1" t="s">
        <v>35</v>
      </c>
      <c r="C36" s="2" t="s">
        <v>123</v>
      </c>
      <c r="D36" s="1" t="s">
        <v>220</v>
      </c>
      <c r="E36" s="2" t="s">
        <v>232</v>
      </c>
      <c r="F36" s="3">
        <v>-49.793937999999997</v>
      </c>
      <c r="G36" s="3">
        <v>-10.808507000000001</v>
      </c>
      <c r="H36" s="1" t="s">
        <v>214</v>
      </c>
      <c r="I36" s="3">
        <v>123</v>
      </c>
      <c r="J36" s="3">
        <f>IF('[1]Dados brutos'!J62=-1,31,'[1]Dados brutos'!J62)</f>
        <v>31</v>
      </c>
      <c r="K36" s="3">
        <f>IF('[1]Dados brutos'!K62=-1,30,'[1]Dados brutos'!K62-1)</f>
        <v>30</v>
      </c>
      <c r="L36" s="3">
        <f>IF('[1]Dados brutos'!L62=-1,31,'[1]Dados brutos'!L62)</f>
        <v>31</v>
      </c>
      <c r="M36" s="3">
        <f>IF('[1]Dados brutos'!M62=-1,31,'[1]Dados brutos'!M62)</f>
        <v>31</v>
      </c>
      <c r="N36" s="3">
        <f t="shared" si="0"/>
        <v>123</v>
      </c>
      <c r="O36" s="3">
        <f>IF('[1]Dados brutos'!N62=-1,31,'[1]Dados brutos'!N62)</f>
        <v>0</v>
      </c>
      <c r="P36" s="3">
        <f>IF('[1]Dados brutos'!O62=-1,30,'[1]Dados brutos'!O62-1)</f>
        <v>0</v>
      </c>
      <c r="Q36" s="3">
        <f>IF('[1]Dados brutos'!P62=-1,31,'[1]Dados brutos'!P62)</f>
        <v>0</v>
      </c>
      <c r="R36" s="3">
        <f>IF('[1]Dados brutos'!Q62=-1,31,'[1]Dados brutos'!Q62)</f>
        <v>0</v>
      </c>
      <c r="S36" s="3">
        <f t="shared" si="1"/>
        <v>0</v>
      </c>
      <c r="T36" s="3">
        <f>IF('[1]Dados brutos'!R62=-1,31,'[1]Dados brutos'!R62)</f>
        <v>0</v>
      </c>
      <c r="U36" s="3">
        <f>IF('[1]Dados brutos'!S62=-1,30,'[1]Dados brutos'!S62-1)</f>
        <v>0</v>
      </c>
      <c r="V36" s="3">
        <f>IF('[1]Dados brutos'!T62=-1,31,'[1]Dados brutos'!T62)</f>
        <v>0</v>
      </c>
      <c r="W36" s="3">
        <f>IF('[1]Dados brutos'!U62=-1,31,'[1]Dados brutos'!U62)</f>
        <v>2</v>
      </c>
      <c r="X36" s="3">
        <f t="shared" si="2"/>
        <v>2</v>
      </c>
      <c r="Y36" s="3">
        <f>IF('[1]Dados brutos'!V62=-1,31,'[1]Dados brutos'!V62)</f>
        <v>0</v>
      </c>
      <c r="Z36" s="3">
        <f>IF('[1]Dados brutos'!W62=-1,30,'[1]Dados brutos'!W62-1)</f>
        <v>0</v>
      </c>
      <c r="AA36" s="3">
        <f>IF('[1]Dados brutos'!X62=-1,31,'[1]Dados brutos'!X62)</f>
        <v>7</v>
      </c>
      <c r="AB36" s="3">
        <f>IF('[1]Dados brutos'!Y62=-1,31,'[1]Dados brutos'!Y62)</f>
        <v>0</v>
      </c>
      <c r="AC36" s="3">
        <f t="shared" si="3"/>
        <v>7</v>
      </c>
      <c r="AD36" s="3">
        <f>IF('[1]Dados brutos'!Z62=-1,31,'[1]Dados brutos'!Z62)</f>
        <v>0</v>
      </c>
      <c r="AE36" s="3">
        <f>IF('[1]Dados brutos'!AA62=-1,30,'[1]Dados brutos'!AA62-1)</f>
        <v>0</v>
      </c>
      <c r="AF36" s="3">
        <f>IF('[1]Dados brutos'!AB62=-1,31,'[1]Dados brutos'!AB62)</f>
        <v>0</v>
      </c>
      <c r="AG36" s="3">
        <f>IF('[1]Dados brutos'!AC62=-1,31,'[1]Dados brutos'!AC62)</f>
        <v>0</v>
      </c>
      <c r="AH36" s="3">
        <f t="shared" si="4"/>
        <v>0</v>
      </c>
      <c r="AI36" s="1">
        <f t="shared" si="5"/>
        <v>255</v>
      </c>
      <c r="AJ36" s="3">
        <v>3200</v>
      </c>
      <c r="AK36" s="8">
        <f t="shared" si="6"/>
        <v>0.34552845528455284</v>
      </c>
      <c r="AL36" s="1">
        <f t="shared" si="7"/>
        <v>132</v>
      </c>
      <c r="AM36" s="8">
        <f t="shared" si="8"/>
        <v>0.21463414634146341</v>
      </c>
      <c r="AN36" s="1">
        <f t="shared" si="9"/>
        <v>9</v>
      </c>
      <c r="AO36" s="8">
        <f t="shared" si="10"/>
        <v>1.8292682926829267E-2</v>
      </c>
      <c r="AP36" s="1">
        <f t="shared" si="11"/>
        <v>9</v>
      </c>
      <c r="AQ36" s="8">
        <f t="shared" si="12"/>
        <v>2.4390243902439025E-2</v>
      </c>
      <c r="AR36" s="9">
        <f t="shared" si="13"/>
        <v>2.4390243902439025E-2</v>
      </c>
      <c r="AS36" s="8"/>
      <c r="AT36" s="10"/>
      <c r="AU36" s="10"/>
      <c r="AV36" s="10">
        <f t="shared" si="14"/>
        <v>2.4390243902439025E-2</v>
      </c>
      <c r="AW36" s="3" t="b">
        <f t="shared" si="15"/>
        <v>1</v>
      </c>
      <c r="AX36" s="3" t="b">
        <f t="shared" si="16"/>
        <v>1</v>
      </c>
      <c r="AY36" s="3" t="str">
        <f t="shared" si="17"/>
        <v>CP</v>
      </c>
    </row>
    <row r="37" spans="1:51" ht="15.6" x14ac:dyDescent="0.3">
      <c r="A37" s="3">
        <v>112</v>
      </c>
      <c r="B37" s="1" t="s">
        <v>36</v>
      </c>
      <c r="C37" s="2" t="s">
        <v>123</v>
      </c>
      <c r="D37" s="1" t="s">
        <v>220</v>
      </c>
      <c r="E37" s="2" t="s">
        <v>232</v>
      </c>
      <c r="F37" s="3">
        <v>-49.79448</v>
      </c>
      <c r="G37" s="3">
        <v>-10.80843</v>
      </c>
      <c r="H37" s="1" t="s">
        <v>214</v>
      </c>
      <c r="I37" s="3">
        <v>123</v>
      </c>
      <c r="J37" s="3">
        <f>IF('[1]Dados brutos'!J87=-1,31,'[1]Dados brutos'!J87)</f>
        <v>31</v>
      </c>
      <c r="K37" s="3">
        <f>IF('[1]Dados brutos'!K87=-1,30,'[1]Dados brutos'!K87-1)</f>
        <v>30</v>
      </c>
      <c r="L37" s="3">
        <f>IF('[1]Dados brutos'!L87=-1,31,'[1]Dados brutos'!L87)</f>
        <v>31</v>
      </c>
      <c r="M37" s="3">
        <f>IF('[1]Dados brutos'!M87=-1,31,'[1]Dados brutos'!M87)</f>
        <v>31</v>
      </c>
      <c r="N37" s="3">
        <f t="shared" si="0"/>
        <v>123</v>
      </c>
      <c r="O37" s="3">
        <f>IF('[1]Dados brutos'!N87=-1,31,'[1]Dados brutos'!N87)</f>
        <v>0</v>
      </c>
      <c r="P37" s="3">
        <f>IF('[1]Dados brutos'!O87=-1,30,'[1]Dados brutos'!O87-1)</f>
        <v>0</v>
      </c>
      <c r="Q37" s="3">
        <f>IF('[1]Dados brutos'!P87=-1,31,'[1]Dados brutos'!P87)</f>
        <v>0</v>
      </c>
      <c r="R37" s="3">
        <f>IF('[1]Dados brutos'!Q87=-1,31,'[1]Dados brutos'!Q87)</f>
        <v>0</v>
      </c>
      <c r="S37" s="3">
        <f t="shared" si="1"/>
        <v>0</v>
      </c>
      <c r="T37" s="3">
        <f>IF('[1]Dados brutos'!R87=-1,31,'[1]Dados brutos'!R87)</f>
        <v>0</v>
      </c>
      <c r="U37" s="3">
        <f>IF('[1]Dados brutos'!S87=-1,30,'[1]Dados brutos'!S87-1)</f>
        <v>0</v>
      </c>
      <c r="V37" s="3">
        <f>IF('[1]Dados brutos'!T87=-1,31,'[1]Dados brutos'!T87)</f>
        <v>0</v>
      </c>
      <c r="W37" s="3">
        <f>IF('[1]Dados brutos'!U87=-1,31,'[1]Dados brutos'!U87)</f>
        <v>2</v>
      </c>
      <c r="X37" s="3">
        <f t="shared" si="2"/>
        <v>2</v>
      </c>
      <c r="Y37" s="3">
        <f>IF('[1]Dados brutos'!V87=-1,31,'[1]Dados brutos'!V87)</f>
        <v>0</v>
      </c>
      <c r="Z37" s="3">
        <f>IF('[1]Dados brutos'!W87=-1,30,'[1]Dados brutos'!W87-1)</f>
        <v>0</v>
      </c>
      <c r="AA37" s="3">
        <f>IF('[1]Dados brutos'!X87=-1,31,'[1]Dados brutos'!X87)</f>
        <v>7</v>
      </c>
      <c r="AB37" s="3">
        <f>IF('[1]Dados brutos'!Y87=-1,31,'[1]Dados brutos'!Y87)</f>
        <v>0</v>
      </c>
      <c r="AC37" s="3">
        <f t="shared" si="3"/>
        <v>7</v>
      </c>
      <c r="AD37" s="3">
        <f>IF('[1]Dados brutos'!Z87=-1,31,'[1]Dados brutos'!Z87)</f>
        <v>0</v>
      </c>
      <c r="AE37" s="3">
        <f>IF('[1]Dados brutos'!AA87=-1,30,'[1]Dados brutos'!AA87-1)</f>
        <v>0</v>
      </c>
      <c r="AF37" s="3">
        <f>IF('[1]Dados brutos'!AB87=-1,31,'[1]Dados brutos'!AB87)</f>
        <v>0</v>
      </c>
      <c r="AG37" s="3">
        <f>IF('[1]Dados brutos'!AC87=-1,31,'[1]Dados brutos'!AC87)</f>
        <v>0</v>
      </c>
      <c r="AH37" s="3">
        <f t="shared" si="4"/>
        <v>0</v>
      </c>
      <c r="AI37" s="1">
        <f t="shared" si="5"/>
        <v>255</v>
      </c>
      <c r="AJ37" s="3">
        <v>3200</v>
      </c>
      <c r="AK37" s="8">
        <f t="shared" si="6"/>
        <v>0.34552845528455284</v>
      </c>
      <c r="AL37" s="1">
        <f t="shared" si="7"/>
        <v>132</v>
      </c>
      <c r="AM37" s="8">
        <f t="shared" si="8"/>
        <v>0.21463414634146341</v>
      </c>
      <c r="AN37" s="1">
        <f t="shared" si="9"/>
        <v>9</v>
      </c>
      <c r="AO37" s="8">
        <f t="shared" si="10"/>
        <v>1.8292682926829267E-2</v>
      </c>
      <c r="AP37" s="1">
        <f t="shared" si="11"/>
        <v>9</v>
      </c>
      <c r="AQ37" s="8">
        <f t="shared" si="12"/>
        <v>2.4390243902439025E-2</v>
      </c>
      <c r="AR37" s="9">
        <f t="shared" si="13"/>
        <v>2.4390243902439025E-2</v>
      </c>
      <c r="AS37" s="8"/>
      <c r="AT37" s="10"/>
      <c r="AU37" s="10"/>
      <c r="AV37" s="10">
        <f t="shared" si="14"/>
        <v>2.4390243902439025E-2</v>
      </c>
      <c r="AW37" s="3" t="b">
        <f t="shared" si="15"/>
        <v>1</v>
      </c>
      <c r="AX37" s="3" t="b">
        <f t="shared" si="16"/>
        <v>1</v>
      </c>
      <c r="AY37" s="3" t="str">
        <f t="shared" si="17"/>
        <v>CP</v>
      </c>
    </row>
    <row r="38" spans="1:51" ht="15.6" x14ac:dyDescent="0.3">
      <c r="A38" s="3">
        <v>31</v>
      </c>
      <c r="B38" s="1" t="s">
        <v>37</v>
      </c>
      <c r="C38" s="2" t="s">
        <v>124</v>
      </c>
      <c r="D38" s="1" t="s">
        <v>220</v>
      </c>
      <c r="E38" s="2" t="s">
        <v>233</v>
      </c>
      <c r="F38" s="3">
        <v>-49.799633</v>
      </c>
      <c r="G38" s="3">
        <v>-10.804135</v>
      </c>
      <c r="H38" s="1" t="s">
        <v>214</v>
      </c>
      <c r="I38" s="3">
        <v>123</v>
      </c>
      <c r="J38" s="3">
        <f>IF('[1]Dados brutos'!J120=-1,31,'[1]Dados brutos'!J120)</f>
        <v>31</v>
      </c>
      <c r="K38" s="3">
        <f>IF('[1]Dados brutos'!K120=-1,30,'[1]Dados brutos'!K120-1)</f>
        <v>30</v>
      </c>
      <c r="L38" s="3">
        <f>IF('[1]Dados brutos'!L120=-1,31,'[1]Dados brutos'!L120)</f>
        <v>31</v>
      </c>
      <c r="M38" s="3">
        <f>IF('[1]Dados brutos'!M120=-1,31,'[1]Dados brutos'!M120)</f>
        <v>31</v>
      </c>
      <c r="N38" s="3">
        <f t="shared" si="0"/>
        <v>123</v>
      </c>
      <c r="O38" s="3">
        <f>IF('[1]Dados brutos'!N120=-1,31,'[1]Dados brutos'!N120)</f>
        <v>31</v>
      </c>
      <c r="P38" s="3">
        <f>IF('[1]Dados brutos'!O120=-1,30,'[1]Dados brutos'!O120-1)</f>
        <v>22</v>
      </c>
      <c r="Q38" s="3">
        <f>IF('[1]Dados brutos'!P120=-1,31,'[1]Dados brutos'!P120)</f>
        <v>0</v>
      </c>
      <c r="R38" s="3">
        <f>IF('[1]Dados brutos'!Q120=-1,31,'[1]Dados brutos'!Q120)</f>
        <v>0</v>
      </c>
      <c r="S38" s="3">
        <f t="shared" si="1"/>
        <v>53</v>
      </c>
      <c r="T38" s="3">
        <f>IF('[1]Dados brutos'!R120=-1,31,'[1]Dados brutos'!R120)</f>
        <v>0</v>
      </c>
      <c r="U38" s="3">
        <f>IF('[1]Dados brutos'!S120=-1,30,'[1]Dados brutos'!S120-1)</f>
        <v>4</v>
      </c>
      <c r="V38" s="3">
        <f>IF('[1]Dados brutos'!T120=-1,31,'[1]Dados brutos'!T120)</f>
        <v>8</v>
      </c>
      <c r="W38" s="3">
        <f>IF('[1]Dados brutos'!U120=-1,31,'[1]Dados brutos'!U120)</f>
        <v>2</v>
      </c>
      <c r="X38" s="3">
        <f t="shared" si="2"/>
        <v>14</v>
      </c>
      <c r="Y38" s="3">
        <f>IF('[1]Dados brutos'!V120=-1,31,'[1]Dados brutos'!V120)</f>
        <v>31</v>
      </c>
      <c r="Z38" s="3">
        <f>IF('[1]Dados brutos'!W120=-1,30,'[1]Dados brutos'!W120-1)</f>
        <v>30</v>
      </c>
      <c r="AA38" s="3">
        <f>IF('[1]Dados brutos'!X120=-1,31,'[1]Dados brutos'!X120)</f>
        <v>9</v>
      </c>
      <c r="AB38" s="3">
        <f>IF('[1]Dados brutos'!Y120=-1,31,'[1]Dados brutos'!Y120)</f>
        <v>9</v>
      </c>
      <c r="AC38" s="3">
        <f t="shared" si="3"/>
        <v>79</v>
      </c>
      <c r="AD38" s="3">
        <f>IF('[1]Dados brutos'!Z120=-1,31,'[1]Dados brutos'!Z120)</f>
        <v>24</v>
      </c>
      <c r="AE38" s="3">
        <f>IF('[1]Dados brutos'!AA120=-1,30,'[1]Dados brutos'!AA120-1)</f>
        <v>0</v>
      </c>
      <c r="AF38" s="3">
        <f>IF('[1]Dados brutos'!AB120=-1,31,'[1]Dados brutos'!AB120)</f>
        <v>0</v>
      </c>
      <c r="AG38" s="3">
        <f>IF('[1]Dados brutos'!AC120=-1,31,'[1]Dados brutos'!AC120)</f>
        <v>0</v>
      </c>
      <c r="AH38" s="3">
        <f t="shared" si="4"/>
        <v>24</v>
      </c>
      <c r="AI38" s="1">
        <f t="shared" si="5"/>
        <v>416</v>
      </c>
      <c r="AJ38" s="3">
        <v>320</v>
      </c>
      <c r="AK38" s="8">
        <f t="shared" si="6"/>
        <v>0.56368563685636852</v>
      </c>
      <c r="AL38" s="1">
        <f t="shared" si="7"/>
        <v>293</v>
      </c>
      <c r="AM38" s="8">
        <f t="shared" si="8"/>
        <v>0.47642276422764229</v>
      </c>
      <c r="AN38" s="1">
        <f t="shared" si="9"/>
        <v>170</v>
      </c>
      <c r="AO38" s="8">
        <f t="shared" si="10"/>
        <v>0.34552845528455284</v>
      </c>
      <c r="AP38" s="1">
        <f t="shared" si="11"/>
        <v>117</v>
      </c>
      <c r="AQ38" s="8">
        <f t="shared" si="12"/>
        <v>0.31707317073170732</v>
      </c>
      <c r="AR38" s="11">
        <f t="shared" si="13"/>
        <v>0.31707317073170732</v>
      </c>
      <c r="AS38" s="8"/>
      <c r="AT38" s="10"/>
      <c r="AU38" s="10"/>
      <c r="AV38" s="10">
        <f t="shared" si="14"/>
        <v>0.31707317073170732</v>
      </c>
      <c r="AW38" s="3" t="b">
        <f t="shared" si="15"/>
        <v>0</v>
      </c>
      <c r="AX38" s="1" t="b">
        <f t="shared" si="16"/>
        <v>0</v>
      </c>
      <c r="AY38" s="3" t="str">
        <f t="shared" si="17"/>
        <v>CI</v>
      </c>
    </row>
    <row r="39" spans="1:51" ht="15.6" x14ac:dyDescent="0.3">
      <c r="A39" s="3">
        <v>32</v>
      </c>
      <c r="B39" s="1" t="s">
        <v>38</v>
      </c>
      <c r="C39" s="2" t="s">
        <v>124</v>
      </c>
      <c r="D39" s="1" t="s">
        <v>220</v>
      </c>
      <c r="E39" s="2" t="s">
        <v>233</v>
      </c>
      <c r="F39" s="3">
        <v>-49.799926999999997</v>
      </c>
      <c r="G39" s="3">
        <v>-10.804126999999999</v>
      </c>
      <c r="H39" s="1" t="s">
        <v>214</v>
      </c>
      <c r="I39" s="3">
        <v>123</v>
      </c>
      <c r="J39" s="3">
        <f>IF('[1]Dados brutos'!J105=-1,31,'[1]Dados brutos'!J105)</f>
        <v>31</v>
      </c>
      <c r="K39" s="3">
        <f>IF('[1]Dados brutos'!K105=-1,30,'[1]Dados brutos'!K105-1)</f>
        <v>30</v>
      </c>
      <c r="L39" s="3">
        <f>IF('[1]Dados brutos'!L105=-1,31,'[1]Dados brutos'!L105)</f>
        <v>31</v>
      </c>
      <c r="M39" s="3">
        <f>IF('[1]Dados brutos'!M105=-1,31,'[1]Dados brutos'!M105)</f>
        <v>31</v>
      </c>
      <c r="N39" s="3">
        <f t="shared" si="0"/>
        <v>123</v>
      </c>
      <c r="O39" s="3">
        <f>IF('[1]Dados brutos'!N105=-1,31,'[1]Dados brutos'!N105)</f>
        <v>31</v>
      </c>
      <c r="P39" s="3">
        <f>IF('[1]Dados brutos'!O105=-1,30,'[1]Dados brutos'!O105-1)</f>
        <v>22</v>
      </c>
      <c r="Q39" s="3">
        <f>IF('[1]Dados brutos'!P105=-1,31,'[1]Dados brutos'!P105)</f>
        <v>0</v>
      </c>
      <c r="R39" s="3">
        <f>IF('[1]Dados brutos'!Q105=-1,31,'[1]Dados brutos'!Q105)</f>
        <v>0</v>
      </c>
      <c r="S39" s="3">
        <f t="shared" si="1"/>
        <v>53</v>
      </c>
      <c r="T39" s="3">
        <f>IF('[1]Dados brutos'!R105=-1,31,'[1]Dados brutos'!R105)</f>
        <v>0</v>
      </c>
      <c r="U39" s="3">
        <f>IF('[1]Dados brutos'!S105=-1,30,'[1]Dados brutos'!S105-1)</f>
        <v>4</v>
      </c>
      <c r="V39" s="3">
        <f>IF('[1]Dados brutos'!T105=-1,31,'[1]Dados brutos'!T105)</f>
        <v>8</v>
      </c>
      <c r="W39" s="3">
        <f>IF('[1]Dados brutos'!U105=-1,31,'[1]Dados brutos'!U105)</f>
        <v>2</v>
      </c>
      <c r="X39" s="3">
        <f t="shared" si="2"/>
        <v>14</v>
      </c>
      <c r="Y39" s="3">
        <f>IF('[1]Dados brutos'!V105=-1,31,'[1]Dados brutos'!V105)</f>
        <v>31</v>
      </c>
      <c r="Z39" s="3">
        <f>IF('[1]Dados brutos'!W105=-1,30,'[1]Dados brutos'!W105-1)</f>
        <v>30</v>
      </c>
      <c r="AA39" s="3">
        <f>IF('[1]Dados brutos'!X105=-1,31,'[1]Dados brutos'!X105)</f>
        <v>9</v>
      </c>
      <c r="AB39" s="3">
        <f>IF('[1]Dados brutos'!Y105=-1,31,'[1]Dados brutos'!Y105)</f>
        <v>8</v>
      </c>
      <c r="AC39" s="3">
        <f t="shared" si="3"/>
        <v>78</v>
      </c>
      <c r="AD39" s="3">
        <f>IF('[1]Dados brutos'!Z105=-1,31,'[1]Dados brutos'!Z105)</f>
        <v>24</v>
      </c>
      <c r="AE39" s="3">
        <f>IF('[1]Dados brutos'!AA105=-1,30,'[1]Dados brutos'!AA105-1)</f>
        <v>0</v>
      </c>
      <c r="AF39" s="3">
        <f>IF('[1]Dados brutos'!AB105=-1,31,'[1]Dados brutos'!AB105)</f>
        <v>0</v>
      </c>
      <c r="AG39" s="3">
        <f>IF('[1]Dados brutos'!AC105=-1,31,'[1]Dados brutos'!AC105)</f>
        <v>0</v>
      </c>
      <c r="AH39" s="3">
        <f t="shared" si="4"/>
        <v>24</v>
      </c>
      <c r="AI39" s="1">
        <f t="shared" si="5"/>
        <v>415</v>
      </c>
      <c r="AJ39" s="3">
        <v>320</v>
      </c>
      <c r="AK39" s="8">
        <f t="shared" si="6"/>
        <v>0.56233062330623307</v>
      </c>
      <c r="AL39" s="1">
        <f t="shared" si="7"/>
        <v>292</v>
      </c>
      <c r="AM39" s="8">
        <f t="shared" si="8"/>
        <v>0.47479674796747967</v>
      </c>
      <c r="AN39" s="1">
        <f t="shared" si="9"/>
        <v>169</v>
      </c>
      <c r="AO39" s="8">
        <f t="shared" si="10"/>
        <v>0.3434959349593496</v>
      </c>
      <c r="AP39" s="1">
        <f t="shared" si="11"/>
        <v>116</v>
      </c>
      <c r="AQ39" s="8">
        <f t="shared" si="12"/>
        <v>0.3143631436314363</v>
      </c>
      <c r="AR39" s="11">
        <f t="shared" si="13"/>
        <v>0.3143631436314363</v>
      </c>
      <c r="AS39" s="8"/>
      <c r="AT39" s="10"/>
      <c r="AU39" s="10"/>
      <c r="AV39" s="10">
        <f t="shared" si="14"/>
        <v>0.3143631436314363</v>
      </c>
      <c r="AW39" s="3" t="b">
        <f t="shared" si="15"/>
        <v>0</v>
      </c>
      <c r="AX39" s="1" t="b">
        <f t="shared" si="16"/>
        <v>0</v>
      </c>
      <c r="AY39" s="3" t="str">
        <f t="shared" si="17"/>
        <v>CI</v>
      </c>
    </row>
    <row r="40" spans="1:51" ht="15.6" x14ac:dyDescent="0.3">
      <c r="A40" s="3">
        <v>43</v>
      </c>
      <c r="B40" s="1" t="s">
        <v>39</v>
      </c>
      <c r="C40" s="2" t="s">
        <v>125</v>
      </c>
      <c r="D40" s="1" t="s">
        <v>220</v>
      </c>
      <c r="E40" s="2" t="s">
        <v>234</v>
      </c>
      <c r="F40" s="3">
        <v>-49.814087000000001</v>
      </c>
      <c r="G40" s="3">
        <v>-10.783393999999999</v>
      </c>
      <c r="H40" s="1" t="s">
        <v>214</v>
      </c>
      <c r="I40" s="3">
        <v>123</v>
      </c>
      <c r="J40" s="3">
        <f>IF('[1]Dados brutos'!J90=-1,31,'[1]Dados brutos'!J90)</f>
        <v>31</v>
      </c>
      <c r="K40" s="3">
        <f>IF('[1]Dados brutos'!K90=-1,30,'[1]Dados brutos'!K90-1)</f>
        <v>30</v>
      </c>
      <c r="L40" s="3">
        <f>IF('[1]Dados brutos'!L90=-1,31,'[1]Dados brutos'!L90)</f>
        <v>31</v>
      </c>
      <c r="M40" s="3">
        <f>IF('[1]Dados brutos'!M90=-1,31,'[1]Dados brutos'!M90)</f>
        <v>31</v>
      </c>
      <c r="N40" s="3">
        <f t="shared" si="0"/>
        <v>123</v>
      </c>
      <c r="O40" s="3">
        <f>IF('[1]Dados brutos'!N90=-1,31,'[1]Dados brutos'!N90)</f>
        <v>31</v>
      </c>
      <c r="P40" s="3">
        <f>IF('[1]Dados brutos'!O90=-1,30,'[1]Dados brutos'!O90-1)</f>
        <v>12</v>
      </c>
      <c r="Q40" s="3">
        <f>IF('[1]Dados brutos'!P90=-1,31,'[1]Dados brutos'!P90)</f>
        <v>0</v>
      </c>
      <c r="R40" s="3">
        <f>IF('[1]Dados brutos'!Q90=-1,31,'[1]Dados brutos'!Q90)</f>
        <v>0</v>
      </c>
      <c r="S40" s="3">
        <f t="shared" si="1"/>
        <v>43</v>
      </c>
      <c r="T40" s="3">
        <f>IF('[1]Dados brutos'!R90=-1,31,'[1]Dados brutos'!R90)</f>
        <v>31</v>
      </c>
      <c r="U40" s="3">
        <f>IF('[1]Dados brutos'!S90=-1,30,'[1]Dados brutos'!S90-1)</f>
        <v>9</v>
      </c>
      <c r="V40" s="3">
        <f>IF('[1]Dados brutos'!T90=-1,31,'[1]Dados brutos'!T90)</f>
        <v>0</v>
      </c>
      <c r="W40" s="3">
        <f>IF('[1]Dados brutos'!U90=-1,31,'[1]Dados brutos'!U90)</f>
        <v>2</v>
      </c>
      <c r="X40" s="3">
        <f t="shared" si="2"/>
        <v>42</v>
      </c>
      <c r="Y40" s="3">
        <f>IF('[1]Dados brutos'!V90=-1,31,'[1]Dados brutos'!V90)</f>
        <v>0</v>
      </c>
      <c r="Z40" s="3">
        <f>IF('[1]Dados brutos'!W90=-1,30,'[1]Dados brutos'!W90-1)</f>
        <v>6</v>
      </c>
      <c r="AA40" s="3">
        <f>IF('[1]Dados brutos'!X90=-1,31,'[1]Dados brutos'!X90)</f>
        <v>0</v>
      </c>
      <c r="AB40" s="3">
        <f>IF('[1]Dados brutos'!Y90=-1,31,'[1]Dados brutos'!Y90)</f>
        <v>0</v>
      </c>
      <c r="AC40" s="3">
        <f t="shared" si="3"/>
        <v>6</v>
      </c>
      <c r="AD40" s="3">
        <f>IF('[1]Dados brutos'!Z90=-1,31,'[1]Dados brutos'!Z90)</f>
        <v>0</v>
      </c>
      <c r="AE40" s="3">
        <f>IF('[1]Dados brutos'!AA90=-1,30,'[1]Dados brutos'!AA90-1)</f>
        <v>0</v>
      </c>
      <c r="AF40" s="3">
        <f>IF('[1]Dados brutos'!AB90=-1,31,'[1]Dados brutos'!AB90)</f>
        <v>0</v>
      </c>
      <c r="AG40" s="3">
        <f>IF('[1]Dados brutos'!AC90=-1,31,'[1]Dados brutos'!AC90)</f>
        <v>0</v>
      </c>
      <c r="AH40" s="3">
        <f t="shared" si="4"/>
        <v>0</v>
      </c>
      <c r="AI40" s="1">
        <f t="shared" si="5"/>
        <v>337</v>
      </c>
      <c r="AJ40" s="3">
        <v>2010</v>
      </c>
      <c r="AK40" s="8">
        <f t="shared" si="6"/>
        <v>0.45663956639566394</v>
      </c>
      <c r="AL40" s="1">
        <f t="shared" si="7"/>
        <v>214</v>
      </c>
      <c r="AM40" s="8">
        <f t="shared" si="8"/>
        <v>0.34796747967479674</v>
      </c>
      <c r="AN40" s="1">
        <f t="shared" si="9"/>
        <v>91</v>
      </c>
      <c r="AO40" s="8">
        <f t="shared" si="10"/>
        <v>0.18495934959349594</v>
      </c>
      <c r="AP40" s="1">
        <f t="shared" si="11"/>
        <v>48</v>
      </c>
      <c r="AQ40" s="8">
        <f t="shared" si="12"/>
        <v>0.13008130081300814</v>
      </c>
      <c r="AR40" s="9">
        <f t="shared" si="13"/>
        <v>0.13008130081300814</v>
      </c>
      <c r="AS40" s="8"/>
      <c r="AT40" s="10"/>
      <c r="AU40" s="10" t="s">
        <v>224</v>
      </c>
      <c r="AV40" s="10">
        <f t="shared" si="14"/>
        <v>0.13008130081300814</v>
      </c>
      <c r="AW40" s="3" t="b">
        <f t="shared" si="15"/>
        <v>1</v>
      </c>
      <c r="AX40" s="3" t="b">
        <f t="shared" si="16"/>
        <v>1</v>
      </c>
      <c r="AY40" s="3" t="str">
        <f t="shared" si="17"/>
        <v>CP</v>
      </c>
    </row>
    <row r="41" spans="1:51" ht="15.6" x14ac:dyDescent="0.3">
      <c r="A41" s="3">
        <v>44</v>
      </c>
      <c r="B41" s="1" t="s">
        <v>40</v>
      </c>
      <c r="C41" s="2" t="s">
        <v>125</v>
      </c>
      <c r="D41" s="1" t="s">
        <v>220</v>
      </c>
      <c r="E41" s="2" t="s">
        <v>234</v>
      </c>
      <c r="F41" s="3">
        <v>-49.814185999999999</v>
      </c>
      <c r="G41" s="3">
        <v>-10.783109</v>
      </c>
      <c r="H41" s="1" t="s">
        <v>214</v>
      </c>
      <c r="I41" s="3">
        <v>123</v>
      </c>
      <c r="J41" s="3">
        <f>IF('[1]Dados brutos'!J72=-1,31,'[1]Dados brutos'!J72)</f>
        <v>31</v>
      </c>
      <c r="K41" s="3">
        <f>IF('[1]Dados brutos'!K72=-1,30,'[1]Dados brutos'!K72-1)</f>
        <v>30</v>
      </c>
      <c r="L41" s="3">
        <f>IF('[1]Dados brutos'!L72=-1,31,'[1]Dados brutos'!L72)</f>
        <v>31</v>
      </c>
      <c r="M41" s="3">
        <f>IF('[1]Dados brutos'!M72=-1,31,'[1]Dados brutos'!M72)</f>
        <v>31</v>
      </c>
      <c r="N41" s="3">
        <f t="shared" si="0"/>
        <v>123</v>
      </c>
      <c r="O41" s="3">
        <f>IF('[1]Dados brutos'!N72=-1,31,'[1]Dados brutos'!N72)</f>
        <v>0</v>
      </c>
      <c r="P41" s="3">
        <f>IF('[1]Dados brutos'!O72=-1,30,'[1]Dados brutos'!O72-1)</f>
        <v>0</v>
      </c>
      <c r="Q41" s="3">
        <f>IF('[1]Dados brutos'!P72=-1,31,'[1]Dados brutos'!P72)</f>
        <v>0</v>
      </c>
      <c r="R41" s="3">
        <f>IF('[1]Dados brutos'!Q72=-1,31,'[1]Dados brutos'!Q72)</f>
        <v>0</v>
      </c>
      <c r="S41" s="3">
        <f t="shared" si="1"/>
        <v>0</v>
      </c>
      <c r="T41" s="3">
        <f>IF('[1]Dados brutos'!R72=-1,31,'[1]Dados brutos'!R72)</f>
        <v>31</v>
      </c>
      <c r="U41" s="3">
        <f>IF('[1]Dados brutos'!S72=-1,30,'[1]Dados brutos'!S72-1)</f>
        <v>9</v>
      </c>
      <c r="V41" s="3">
        <f>IF('[1]Dados brutos'!T72=-1,31,'[1]Dados brutos'!T72)</f>
        <v>0</v>
      </c>
      <c r="W41" s="3">
        <f>IF('[1]Dados brutos'!U72=-1,31,'[1]Dados brutos'!U72)</f>
        <v>2</v>
      </c>
      <c r="X41" s="3">
        <f t="shared" si="2"/>
        <v>42</v>
      </c>
      <c r="Y41" s="3">
        <f>IF('[1]Dados brutos'!V72=-1,31,'[1]Dados brutos'!V72)</f>
        <v>0</v>
      </c>
      <c r="Z41" s="3">
        <f>IF('[1]Dados brutos'!W72=-1,30,'[1]Dados brutos'!W72-1)</f>
        <v>6</v>
      </c>
      <c r="AA41" s="3">
        <f>IF('[1]Dados brutos'!X72=-1,31,'[1]Dados brutos'!X72)</f>
        <v>0</v>
      </c>
      <c r="AB41" s="3">
        <f>IF('[1]Dados brutos'!Y72=-1,31,'[1]Dados brutos'!Y72)</f>
        <v>0</v>
      </c>
      <c r="AC41" s="3">
        <f t="shared" si="3"/>
        <v>6</v>
      </c>
      <c r="AD41" s="3">
        <f>IF('[1]Dados brutos'!Z72=-1,31,'[1]Dados brutos'!Z72)</f>
        <v>0</v>
      </c>
      <c r="AE41" s="3">
        <f>IF('[1]Dados brutos'!AA72=-1,30,'[1]Dados brutos'!AA72-1)</f>
        <v>0</v>
      </c>
      <c r="AF41" s="3">
        <f>IF('[1]Dados brutos'!AB72=-1,31,'[1]Dados brutos'!AB72)</f>
        <v>0</v>
      </c>
      <c r="AG41" s="3">
        <f>IF('[1]Dados brutos'!AC72=-1,31,'[1]Dados brutos'!AC72)</f>
        <v>0</v>
      </c>
      <c r="AH41" s="3">
        <f t="shared" si="4"/>
        <v>0</v>
      </c>
      <c r="AI41" s="1">
        <f t="shared" si="5"/>
        <v>294</v>
      </c>
      <c r="AJ41" s="3">
        <v>2010</v>
      </c>
      <c r="AK41" s="8">
        <f t="shared" si="6"/>
        <v>0.3983739837398374</v>
      </c>
      <c r="AL41" s="1">
        <f t="shared" si="7"/>
        <v>171</v>
      </c>
      <c r="AM41" s="8">
        <f t="shared" si="8"/>
        <v>0.2780487804878049</v>
      </c>
      <c r="AN41" s="1">
        <f t="shared" si="9"/>
        <v>48</v>
      </c>
      <c r="AO41" s="8">
        <f t="shared" si="10"/>
        <v>9.7560975609756101E-2</v>
      </c>
      <c r="AP41" s="1">
        <f t="shared" si="11"/>
        <v>48</v>
      </c>
      <c r="AQ41" s="8">
        <f t="shared" si="12"/>
        <v>0.13008130081300814</v>
      </c>
      <c r="AR41" s="9">
        <f t="shared" si="13"/>
        <v>0.13008130081300814</v>
      </c>
      <c r="AS41" s="8"/>
      <c r="AT41" s="10"/>
      <c r="AU41" s="10" t="s">
        <v>224</v>
      </c>
      <c r="AV41" s="10">
        <f t="shared" si="14"/>
        <v>0.13008130081300814</v>
      </c>
      <c r="AW41" s="3" t="b">
        <f t="shared" si="15"/>
        <v>1</v>
      </c>
      <c r="AX41" s="3" t="b">
        <f t="shared" si="16"/>
        <v>1</v>
      </c>
      <c r="AY41" s="3" t="str">
        <f t="shared" si="17"/>
        <v>CP</v>
      </c>
    </row>
    <row r="42" spans="1:51" ht="15.6" x14ac:dyDescent="0.3">
      <c r="A42" s="3">
        <v>46</v>
      </c>
      <c r="B42" s="1" t="s">
        <v>41</v>
      </c>
      <c r="C42" s="2" t="s">
        <v>125</v>
      </c>
      <c r="D42" s="1" t="s">
        <v>220</v>
      </c>
      <c r="E42" s="2" t="s">
        <v>234</v>
      </c>
      <c r="F42" s="3">
        <v>-49.816850000000002</v>
      </c>
      <c r="G42" s="3">
        <v>-10.78036</v>
      </c>
      <c r="H42" s="1" t="s">
        <v>214</v>
      </c>
      <c r="I42" s="3">
        <v>123</v>
      </c>
      <c r="J42" s="3">
        <f>IF('[1]Dados brutos'!J30=-1,31,'[1]Dados brutos'!J30)</f>
        <v>31</v>
      </c>
      <c r="K42" s="3">
        <f>IF('[1]Dados brutos'!K30=-1,30,'[1]Dados brutos'!K30-1)</f>
        <v>30</v>
      </c>
      <c r="L42" s="3">
        <f>IF('[1]Dados brutos'!L30=-1,31,'[1]Dados brutos'!L30)</f>
        <v>31</v>
      </c>
      <c r="M42" s="3">
        <f>IF('[1]Dados brutos'!M30=-1,31,'[1]Dados brutos'!M30)</f>
        <v>31</v>
      </c>
      <c r="N42" s="3">
        <f t="shared" si="0"/>
        <v>123</v>
      </c>
      <c r="O42" s="3">
        <f>IF('[1]Dados brutos'!N30=-1,31,'[1]Dados brutos'!N30)</f>
        <v>31</v>
      </c>
      <c r="P42" s="3">
        <f>IF('[1]Dados brutos'!O30=-1,30,'[1]Dados brutos'!O30-1)</f>
        <v>21</v>
      </c>
      <c r="Q42" s="3">
        <f>IF('[1]Dados brutos'!P30=-1,31,'[1]Dados brutos'!P30)</f>
        <v>0</v>
      </c>
      <c r="R42" s="3">
        <f>IF('[1]Dados brutos'!Q30=-1,31,'[1]Dados brutos'!Q30)</f>
        <v>0</v>
      </c>
      <c r="S42" s="3">
        <f t="shared" si="1"/>
        <v>52</v>
      </c>
      <c r="T42" s="3">
        <f>IF('[1]Dados brutos'!R30=-1,31,'[1]Dados brutos'!R30)</f>
        <v>0</v>
      </c>
      <c r="U42" s="3">
        <f>IF('[1]Dados brutos'!S30=-1,30,'[1]Dados brutos'!S30-1)</f>
        <v>0</v>
      </c>
      <c r="V42" s="3">
        <f>IF('[1]Dados brutos'!T30=-1,31,'[1]Dados brutos'!T30)</f>
        <v>0</v>
      </c>
      <c r="W42" s="3">
        <f>IF('[1]Dados brutos'!U30=-1,31,'[1]Dados brutos'!U30)</f>
        <v>2</v>
      </c>
      <c r="X42" s="3">
        <f t="shared" si="2"/>
        <v>2</v>
      </c>
      <c r="Y42" s="3">
        <f>IF('[1]Dados brutos'!V30=-1,31,'[1]Dados brutos'!V30)</f>
        <v>0</v>
      </c>
      <c r="Z42" s="3">
        <f>IF('[1]Dados brutos'!W30=-1,30,'[1]Dados brutos'!W30-1)</f>
        <v>12</v>
      </c>
      <c r="AA42" s="3">
        <f>IF('[1]Dados brutos'!X30=-1,31,'[1]Dados brutos'!X30)</f>
        <v>4</v>
      </c>
      <c r="AB42" s="3">
        <f>IF('[1]Dados brutos'!Y30=-1,31,'[1]Dados brutos'!Y30)</f>
        <v>2</v>
      </c>
      <c r="AC42" s="3">
        <f t="shared" si="3"/>
        <v>18</v>
      </c>
      <c r="AD42" s="3">
        <f>IF('[1]Dados brutos'!Z30=-1,31,'[1]Dados brutos'!Z30)</f>
        <v>1</v>
      </c>
      <c r="AE42" s="3">
        <f>IF('[1]Dados brutos'!AA30=-1,30,'[1]Dados brutos'!AA30-1)</f>
        <v>0</v>
      </c>
      <c r="AF42" s="3">
        <f>IF('[1]Dados brutos'!AB30=-1,31,'[1]Dados brutos'!AB30)</f>
        <v>0</v>
      </c>
      <c r="AG42" s="3">
        <f>IF('[1]Dados brutos'!AC30=-1,31,'[1]Dados brutos'!AC30)</f>
        <v>0</v>
      </c>
      <c r="AH42" s="3">
        <f t="shared" si="4"/>
        <v>1</v>
      </c>
      <c r="AI42" s="1">
        <f t="shared" si="5"/>
        <v>319</v>
      </c>
      <c r="AJ42" s="3">
        <v>2010</v>
      </c>
      <c r="AK42" s="8">
        <f t="shared" si="6"/>
        <v>0.43224932249322495</v>
      </c>
      <c r="AL42" s="1">
        <f t="shared" si="7"/>
        <v>196</v>
      </c>
      <c r="AM42" s="8">
        <f t="shared" si="8"/>
        <v>0.31869918699186994</v>
      </c>
      <c r="AN42" s="1">
        <f t="shared" si="9"/>
        <v>73</v>
      </c>
      <c r="AO42" s="8">
        <f t="shared" si="10"/>
        <v>0.1483739837398374</v>
      </c>
      <c r="AP42" s="1">
        <f t="shared" si="11"/>
        <v>21</v>
      </c>
      <c r="AQ42" s="8">
        <f t="shared" si="12"/>
        <v>5.6910569105691054E-2</v>
      </c>
      <c r="AR42" s="9">
        <f t="shared" si="13"/>
        <v>5.6910569105691054E-2</v>
      </c>
      <c r="AS42" s="8"/>
      <c r="AT42" s="13">
        <f>123*3</f>
        <v>369</v>
      </c>
      <c r="AU42" s="10" t="s">
        <v>224</v>
      </c>
      <c r="AV42" s="10">
        <f t="shared" si="14"/>
        <v>5.6910569105691054E-2</v>
      </c>
      <c r="AW42" s="3" t="b">
        <f t="shared" si="15"/>
        <v>1</v>
      </c>
      <c r="AX42" s="3" t="b">
        <f t="shared" si="16"/>
        <v>1</v>
      </c>
      <c r="AY42" s="3" t="str">
        <f t="shared" si="17"/>
        <v>CP</v>
      </c>
    </row>
    <row r="43" spans="1:51" ht="15.6" x14ac:dyDescent="0.3">
      <c r="A43" s="3">
        <v>167</v>
      </c>
      <c r="B43" s="1" t="s">
        <v>42</v>
      </c>
      <c r="C43" s="2" t="s">
        <v>125</v>
      </c>
      <c r="D43" s="1" t="s">
        <v>220</v>
      </c>
      <c r="E43" s="2" t="s">
        <v>234</v>
      </c>
      <c r="F43" s="3">
        <v>-49.816977000000001</v>
      </c>
      <c r="G43" s="3">
        <v>-10.780303</v>
      </c>
      <c r="H43" s="1" t="s">
        <v>214</v>
      </c>
      <c r="I43" s="3">
        <v>123</v>
      </c>
      <c r="J43" s="3">
        <f>IF('[1]Dados brutos'!J67=-1,31,'[1]Dados brutos'!J67)</f>
        <v>31</v>
      </c>
      <c r="K43" s="3">
        <f>IF('[1]Dados brutos'!K67=-1,30,'[1]Dados brutos'!K67-1)</f>
        <v>30</v>
      </c>
      <c r="L43" s="3">
        <f>IF('[1]Dados brutos'!L67=-1,31,'[1]Dados brutos'!L67)</f>
        <v>31</v>
      </c>
      <c r="M43" s="3">
        <f>IF('[1]Dados brutos'!M67=-1,31,'[1]Dados brutos'!M67)</f>
        <v>31</v>
      </c>
      <c r="N43" s="3">
        <f t="shared" si="0"/>
        <v>123</v>
      </c>
      <c r="O43" s="3">
        <f>IF('[1]Dados brutos'!N67=-1,31,'[1]Dados brutos'!N67)</f>
        <v>31</v>
      </c>
      <c r="P43" s="3">
        <f>IF('[1]Dados brutos'!O67=-1,30,'[1]Dados brutos'!O67-1)</f>
        <v>30</v>
      </c>
      <c r="Q43" s="3">
        <f>IF('[1]Dados brutos'!P67=-1,31,'[1]Dados brutos'!P67)</f>
        <v>31</v>
      </c>
      <c r="R43" s="3">
        <f>IF('[1]Dados brutos'!Q67=-1,31,'[1]Dados brutos'!Q67)</f>
        <v>31</v>
      </c>
      <c r="S43" s="3">
        <f t="shared" si="1"/>
        <v>123</v>
      </c>
      <c r="T43" s="3">
        <f>IF('[1]Dados brutos'!R67=-1,31,'[1]Dados brutos'!R67)</f>
        <v>31</v>
      </c>
      <c r="U43" s="3">
        <f>IF('[1]Dados brutos'!S67=-1,30,'[1]Dados brutos'!S67-1)</f>
        <v>30</v>
      </c>
      <c r="V43" s="3">
        <f>IF('[1]Dados brutos'!T67=-1,31,'[1]Dados brutos'!T67)</f>
        <v>31</v>
      </c>
      <c r="W43" s="3">
        <f>IF('[1]Dados brutos'!U67=-1,31,'[1]Dados brutos'!U67)</f>
        <v>31</v>
      </c>
      <c r="X43" s="3">
        <f t="shared" si="2"/>
        <v>123</v>
      </c>
      <c r="Y43" s="3">
        <f>IF('[1]Dados brutos'!V67=-1,31,'[1]Dados brutos'!V67)</f>
        <v>31</v>
      </c>
      <c r="Z43" s="3">
        <f>IF('[1]Dados brutos'!W67=-1,30,'[1]Dados brutos'!W67-1)</f>
        <v>30</v>
      </c>
      <c r="AA43" s="3">
        <f>IF('[1]Dados brutos'!X67=-1,31,'[1]Dados brutos'!X67)</f>
        <v>31</v>
      </c>
      <c r="AB43" s="3">
        <f>IF('[1]Dados brutos'!Y67=-1,31,'[1]Dados brutos'!Y67)</f>
        <v>31</v>
      </c>
      <c r="AC43" s="3">
        <f t="shared" si="3"/>
        <v>123</v>
      </c>
      <c r="AD43" s="3">
        <f>IF('[1]Dados brutos'!Z67=-1,31,'[1]Dados brutos'!Z67)</f>
        <v>1</v>
      </c>
      <c r="AE43" s="3">
        <f>IF('[1]Dados brutos'!AA67=-1,30,'[1]Dados brutos'!AA67-1)</f>
        <v>0</v>
      </c>
      <c r="AF43" s="3">
        <f>IF('[1]Dados brutos'!AB67=-1,31,'[1]Dados brutos'!AB67)</f>
        <v>0</v>
      </c>
      <c r="AG43" s="3">
        <f>IF('[1]Dados brutos'!AC67=-1,31,'[1]Dados brutos'!AC67)</f>
        <v>0</v>
      </c>
      <c r="AH43" s="3">
        <f t="shared" si="4"/>
        <v>1</v>
      </c>
      <c r="AI43" s="1">
        <f t="shared" si="5"/>
        <v>616</v>
      </c>
      <c r="AJ43" s="3">
        <v>2010</v>
      </c>
      <c r="AK43" s="8">
        <f t="shared" si="6"/>
        <v>0.83468834688346882</v>
      </c>
      <c r="AL43" s="1">
        <f t="shared" si="7"/>
        <v>493</v>
      </c>
      <c r="AM43" s="8">
        <f t="shared" si="8"/>
        <v>0.80162601626016261</v>
      </c>
      <c r="AN43" s="1">
        <f t="shared" si="9"/>
        <v>370</v>
      </c>
      <c r="AO43" s="8">
        <f t="shared" si="10"/>
        <v>0.75203252032520329</v>
      </c>
      <c r="AP43" s="1">
        <f t="shared" si="11"/>
        <v>247</v>
      </c>
      <c r="AQ43" s="8">
        <f t="shared" si="12"/>
        <v>0.66937669376693765</v>
      </c>
      <c r="AR43" s="11">
        <f t="shared" si="13"/>
        <v>0.66937669376693765</v>
      </c>
      <c r="AS43" s="8"/>
      <c r="AT43" s="10"/>
      <c r="AU43" s="10" t="s">
        <v>224</v>
      </c>
      <c r="AV43" s="10">
        <f t="shared" si="14"/>
        <v>0.66937669376693765</v>
      </c>
      <c r="AW43" s="3" t="b">
        <f t="shared" si="15"/>
        <v>0</v>
      </c>
      <c r="AX43" s="1" t="b">
        <f t="shared" si="16"/>
        <v>0</v>
      </c>
      <c r="AY43" s="3" t="str">
        <f t="shared" si="17"/>
        <v>CI</v>
      </c>
    </row>
    <row r="44" spans="1:51" ht="15.6" x14ac:dyDescent="0.3">
      <c r="A44" s="3">
        <v>14</v>
      </c>
      <c r="B44" s="1" t="s">
        <v>43</v>
      </c>
      <c r="C44" s="2" t="s">
        <v>126</v>
      </c>
      <c r="D44" s="1" t="s">
        <v>220</v>
      </c>
      <c r="E44" s="2" t="s">
        <v>235</v>
      </c>
      <c r="F44" s="3">
        <v>-49.834180000000003</v>
      </c>
      <c r="G44" s="3">
        <v>-10.748816</v>
      </c>
      <c r="H44" s="1" t="s">
        <v>223</v>
      </c>
      <c r="I44" s="3">
        <v>123</v>
      </c>
      <c r="J44" s="3">
        <f>IF('[1]Dados brutos'!J18=-1,31,'[1]Dados brutos'!J18)</f>
        <v>31</v>
      </c>
      <c r="K44" s="3">
        <f>IF('[1]Dados brutos'!K18=-1,30,'[1]Dados brutos'!K18-1)</f>
        <v>30</v>
      </c>
      <c r="L44" s="3">
        <f>IF('[1]Dados brutos'!L18=-1,31,'[1]Dados brutos'!L18)</f>
        <v>31</v>
      </c>
      <c r="M44" s="3">
        <f>IF('[1]Dados brutos'!M18=-1,31,'[1]Dados brutos'!M18)</f>
        <v>31</v>
      </c>
      <c r="N44" s="3">
        <f t="shared" si="0"/>
        <v>123</v>
      </c>
      <c r="O44" s="3">
        <f>IF('[1]Dados brutos'!N18=-1,31,'[1]Dados brutos'!N18)</f>
        <v>31</v>
      </c>
      <c r="P44" s="3">
        <f>IF('[1]Dados brutos'!O18=-1,30,'[1]Dados brutos'!O18-1)</f>
        <v>22</v>
      </c>
      <c r="Q44" s="3">
        <f>IF('[1]Dados brutos'!P18=-1,31,'[1]Dados brutos'!P18)</f>
        <v>0</v>
      </c>
      <c r="R44" s="3">
        <f>IF('[1]Dados brutos'!Q18=-1,31,'[1]Dados brutos'!Q18)</f>
        <v>0</v>
      </c>
      <c r="S44" s="3">
        <f t="shared" si="1"/>
        <v>53</v>
      </c>
      <c r="T44" s="3">
        <f>IF('[1]Dados brutos'!R18=-1,31,'[1]Dados brutos'!R18)</f>
        <v>0</v>
      </c>
      <c r="U44" s="3">
        <f>IF('[1]Dados brutos'!S18=-1,30,'[1]Dados brutos'!S18-1)</f>
        <v>10</v>
      </c>
      <c r="V44" s="3">
        <f>IF('[1]Dados brutos'!T18=-1,31,'[1]Dados brutos'!T18)</f>
        <v>10</v>
      </c>
      <c r="W44" s="3">
        <f>IF('[1]Dados brutos'!U18=-1,31,'[1]Dados brutos'!U18)</f>
        <v>2</v>
      </c>
      <c r="X44" s="3">
        <f t="shared" si="2"/>
        <v>22</v>
      </c>
      <c r="Y44" s="3">
        <f>IF('[1]Dados brutos'!V18=-1,31,'[1]Dados brutos'!V18)</f>
        <v>0</v>
      </c>
      <c r="Z44" s="3">
        <f>IF('[1]Dados brutos'!W18=-1,30,'[1]Dados brutos'!W18-1)</f>
        <v>0</v>
      </c>
      <c r="AA44" s="3">
        <f>IF('[1]Dados brutos'!X18=-1,31,'[1]Dados brutos'!X18)</f>
        <v>10</v>
      </c>
      <c r="AB44" s="3">
        <f>IF('[1]Dados brutos'!Y18=-1,31,'[1]Dados brutos'!Y18)</f>
        <v>1</v>
      </c>
      <c r="AC44" s="3">
        <f t="shared" si="3"/>
        <v>11</v>
      </c>
      <c r="AD44" s="3">
        <f>IF('[1]Dados brutos'!Z18=-1,31,'[1]Dados brutos'!Z18)</f>
        <v>0</v>
      </c>
      <c r="AE44" s="3">
        <f>IF('[1]Dados brutos'!AA18=-1,30,'[1]Dados brutos'!AA18-1)</f>
        <v>0</v>
      </c>
      <c r="AF44" s="3">
        <f>IF('[1]Dados brutos'!AB18=-1,31,'[1]Dados brutos'!AB18)</f>
        <v>0</v>
      </c>
      <c r="AG44" s="3">
        <f>IF('[1]Dados brutos'!AC18=-1,31,'[1]Dados brutos'!AC18)</f>
        <v>18</v>
      </c>
      <c r="AH44" s="3">
        <f t="shared" si="4"/>
        <v>18</v>
      </c>
      <c r="AI44" s="1">
        <f t="shared" si="5"/>
        <v>350</v>
      </c>
      <c r="AJ44" s="3">
        <v>1100</v>
      </c>
      <c r="AK44" s="8">
        <f t="shared" si="6"/>
        <v>0.4742547425474255</v>
      </c>
      <c r="AL44" s="1">
        <f t="shared" si="7"/>
        <v>227</v>
      </c>
      <c r="AM44" s="8">
        <f t="shared" si="8"/>
        <v>0.36910569105691055</v>
      </c>
      <c r="AN44" s="1">
        <f t="shared" si="9"/>
        <v>104</v>
      </c>
      <c r="AO44" s="8">
        <f t="shared" si="10"/>
        <v>0.21138211382113822</v>
      </c>
      <c r="AP44" s="1">
        <f t="shared" si="11"/>
        <v>51</v>
      </c>
      <c r="AQ44" s="8">
        <f t="shared" si="12"/>
        <v>0.13821138211382114</v>
      </c>
      <c r="AR44" s="9">
        <f t="shared" si="13"/>
        <v>0.13821138211382114</v>
      </c>
      <c r="AS44" s="8"/>
      <c r="AT44" s="10"/>
      <c r="AU44" s="10"/>
      <c r="AV44" s="10">
        <f t="shared" si="14"/>
        <v>0.13821138211382114</v>
      </c>
      <c r="AW44" s="3" t="b">
        <f t="shared" si="15"/>
        <v>1</v>
      </c>
      <c r="AX44" s="3" t="b">
        <f t="shared" si="16"/>
        <v>1</v>
      </c>
      <c r="AY44" s="3" t="str">
        <f t="shared" si="17"/>
        <v>CP</v>
      </c>
    </row>
    <row r="45" spans="1:51" ht="15.6" x14ac:dyDescent="0.3">
      <c r="A45" s="3">
        <v>13</v>
      </c>
      <c r="B45" s="1" t="s">
        <v>44</v>
      </c>
      <c r="C45" s="2" t="s">
        <v>126</v>
      </c>
      <c r="D45" s="1" t="s">
        <v>220</v>
      </c>
      <c r="E45" s="2" t="s">
        <v>235</v>
      </c>
      <c r="F45" s="3">
        <v>-49.834296999999999</v>
      </c>
      <c r="G45" s="3">
        <v>-10.748621</v>
      </c>
      <c r="H45" s="1" t="s">
        <v>223</v>
      </c>
      <c r="I45" s="3">
        <v>123</v>
      </c>
      <c r="J45" s="3">
        <f>IF('[1]Dados brutos'!J5=-1,31,'[1]Dados brutos'!J5)</f>
        <v>31</v>
      </c>
      <c r="K45" s="3">
        <f>IF('[1]Dados brutos'!K5=-1,30,'[1]Dados brutos'!K5-1)</f>
        <v>30</v>
      </c>
      <c r="L45" s="3">
        <f>IF('[1]Dados brutos'!L5=-1,31,'[1]Dados brutos'!L5)</f>
        <v>31</v>
      </c>
      <c r="M45" s="3">
        <f>IF('[1]Dados brutos'!M5=-1,31,'[1]Dados brutos'!M5)</f>
        <v>31</v>
      </c>
      <c r="N45" s="3">
        <f t="shared" si="0"/>
        <v>123</v>
      </c>
      <c r="O45" s="3">
        <f>IF('[1]Dados brutos'!N5=-1,31,'[1]Dados brutos'!N5)</f>
        <v>31</v>
      </c>
      <c r="P45" s="3">
        <f>IF('[1]Dados brutos'!O5=-1,30,'[1]Dados brutos'!O5-1)</f>
        <v>22</v>
      </c>
      <c r="Q45" s="3">
        <f>IF('[1]Dados brutos'!P5=-1,31,'[1]Dados brutos'!P5)</f>
        <v>0</v>
      </c>
      <c r="R45" s="3">
        <f>IF('[1]Dados brutos'!Q5=-1,31,'[1]Dados brutos'!Q5)</f>
        <v>0</v>
      </c>
      <c r="S45" s="3">
        <f t="shared" si="1"/>
        <v>53</v>
      </c>
      <c r="T45" s="3">
        <f>IF('[1]Dados brutos'!R5=-1,31,'[1]Dados brutos'!R5)</f>
        <v>0</v>
      </c>
      <c r="U45" s="3">
        <f>IF('[1]Dados brutos'!S5=-1,30,'[1]Dados brutos'!S5-1)</f>
        <v>11</v>
      </c>
      <c r="V45" s="3">
        <f>IF('[1]Dados brutos'!T5=-1,31,'[1]Dados brutos'!T5)</f>
        <v>10</v>
      </c>
      <c r="W45" s="3">
        <f>IF('[1]Dados brutos'!U5=-1,31,'[1]Dados brutos'!U5)</f>
        <v>2</v>
      </c>
      <c r="X45" s="3">
        <f t="shared" si="2"/>
        <v>23</v>
      </c>
      <c r="Y45" s="3">
        <f>IF('[1]Dados brutos'!V5=-1,31,'[1]Dados brutos'!V5)</f>
        <v>0</v>
      </c>
      <c r="Z45" s="3">
        <f>IF('[1]Dados brutos'!W5=-1,30,'[1]Dados brutos'!W5-1)</f>
        <v>0</v>
      </c>
      <c r="AA45" s="3">
        <f>IF('[1]Dados brutos'!X5=-1,31,'[1]Dados brutos'!X5)</f>
        <v>10</v>
      </c>
      <c r="AB45" s="3">
        <f>IF('[1]Dados brutos'!Y5=-1,31,'[1]Dados brutos'!Y5)</f>
        <v>2</v>
      </c>
      <c r="AC45" s="3">
        <f t="shared" si="3"/>
        <v>12</v>
      </c>
      <c r="AD45" s="3">
        <f>IF('[1]Dados brutos'!Z5=-1,31,'[1]Dados brutos'!Z5)</f>
        <v>0</v>
      </c>
      <c r="AE45" s="3">
        <f>IF('[1]Dados brutos'!AA5=-1,30,'[1]Dados brutos'!AA5-1)</f>
        <v>0</v>
      </c>
      <c r="AF45" s="3">
        <f>IF('[1]Dados brutos'!AB5=-1,31,'[1]Dados brutos'!AB5)</f>
        <v>0</v>
      </c>
      <c r="AG45" s="3">
        <f>IF('[1]Dados brutos'!AC5=-1,31,'[1]Dados brutos'!AC5)</f>
        <v>18</v>
      </c>
      <c r="AH45" s="3">
        <f t="shared" si="4"/>
        <v>18</v>
      </c>
      <c r="AI45" s="1">
        <f t="shared" si="5"/>
        <v>352</v>
      </c>
      <c r="AJ45" s="3">
        <v>1100</v>
      </c>
      <c r="AK45" s="8">
        <f t="shared" si="6"/>
        <v>0.47696476964769646</v>
      </c>
      <c r="AL45" s="1">
        <f t="shared" si="7"/>
        <v>229</v>
      </c>
      <c r="AM45" s="8">
        <f t="shared" si="8"/>
        <v>0.37235772357723579</v>
      </c>
      <c r="AN45" s="1">
        <f t="shared" si="9"/>
        <v>106</v>
      </c>
      <c r="AO45" s="8">
        <f t="shared" si="10"/>
        <v>0.21544715447154472</v>
      </c>
      <c r="AP45" s="1">
        <f t="shared" si="11"/>
        <v>53</v>
      </c>
      <c r="AQ45" s="8">
        <f t="shared" si="12"/>
        <v>0.14363143631436315</v>
      </c>
      <c r="AR45" s="9">
        <f t="shared" si="13"/>
        <v>0.14363143631436315</v>
      </c>
      <c r="AS45" s="8"/>
      <c r="AT45" s="10"/>
      <c r="AU45" s="10"/>
      <c r="AV45" s="10">
        <f t="shared" si="14"/>
        <v>0.14363143631436315</v>
      </c>
      <c r="AW45" s="3" t="b">
        <f t="shared" si="15"/>
        <v>1</v>
      </c>
      <c r="AX45" s="3" t="b">
        <f t="shared" si="16"/>
        <v>1</v>
      </c>
      <c r="AY45" s="3" t="str">
        <f t="shared" si="17"/>
        <v>CP</v>
      </c>
    </row>
    <row r="46" spans="1:51" ht="15.6" x14ac:dyDescent="0.3">
      <c r="A46" s="3">
        <v>73</v>
      </c>
      <c r="B46" s="1" t="s">
        <v>45</v>
      </c>
      <c r="C46" s="2" t="s">
        <v>127</v>
      </c>
      <c r="D46" s="1" t="s">
        <v>212</v>
      </c>
      <c r="E46" s="2" t="s">
        <v>217</v>
      </c>
      <c r="F46" s="3">
        <v>-49.857967000000002</v>
      </c>
      <c r="G46" s="3">
        <v>-10.69131</v>
      </c>
      <c r="H46" s="1" t="s">
        <v>214</v>
      </c>
      <c r="I46" s="3">
        <v>123</v>
      </c>
      <c r="J46" s="3">
        <f>IF('[1]Dados brutos'!J86=-1,31,'[1]Dados brutos'!J86)</f>
        <v>31</v>
      </c>
      <c r="K46" s="3">
        <f>IF('[1]Dados brutos'!K86=-1,30,'[1]Dados brutos'!K86-1)</f>
        <v>30</v>
      </c>
      <c r="L46" s="3">
        <f>IF('[1]Dados brutos'!L86=-1,31,'[1]Dados brutos'!L86)</f>
        <v>31</v>
      </c>
      <c r="M46" s="3">
        <f>IF('[1]Dados brutos'!M86=-1,31,'[1]Dados brutos'!M86)</f>
        <v>31</v>
      </c>
      <c r="N46" s="3">
        <f t="shared" si="0"/>
        <v>123</v>
      </c>
      <c r="O46" s="3">
        <f>IF('[1]Dados brutos'!N86=-1,31,'[1]Dados brutos'!N86)</f>
        <v>31</v>
      </c>
      <c r="P46" s="3">
        <f>IF('[1]Dados brutos'!O86=-1,30,'[1]Dados brutos'!O86-1)</f>
        <v>30</v>
      </c>
      <c r="Q46" s="3">
        <f>IF('[1]Dados brutos'!P86=-1,31,'[1]Dados brutos'!P86)</f>
        <v>31</v>
      </c>
      <c r="R46" s="3">
        <f>IF('[1]Dados brutos'!Q86=-1,31,'[1]Dados brutos'!Q86)</f>
        <v>31</v>
      </c>
      <c r="S46" s="3">
        <f t="shared" si="1"/>
        <v>123</v>
      </c>
      <c r="T46" s="3">
        <f>IF('[1]Dados brutos'!R86=-1,31,'[1]Dados brutos'!R86)</f>
        <v>31</v>
      </c>
      <c r="U46" s="3">
        <f>IF('[1]Dados brutos'!S86=-1,30,'[1]Dados brutos'!S86-1)</f>
        <v>30</v>
      </c>
      <c r="V46" s="3">
        <f>IF('[1]Dados brutos'!T86=-1,31,'[1]Dados brutos'!T86)</f>
        <v>31</v>
      </c>
      <c r="W46" s="3">
        <f>IF('[1]Dados brutos'!U86=-1,31,'[1]Dados brutos'!U86)</f>
        <v>31</v>
      </c>
      <c r="X46" s="3">
        <f t="shared" si="2"/>
        <v>123</v>
      </c>
      <c r="Y46" s="3">
        <f>IF('[1]Dados brutos'!V86=-1,31,'[1]Dados brutos'!V86)</f>
        <v>31</v>
      </c>
      <c r="Z46" s="3">
        <f>IF('[1]Dados brutos'!W86=-1,30,'[1]Dados brutos'!W86-1)</f>
        <v>30</v>
      </c>
      <c r="AA46" s="3">
        <f>IF('[1]Dados brutos'!X86=-1,31,'[1]Dados brutos'!X86)</f>
        <v>31</v>
      </c>
      <c r="AB46" s="3">
        <f>IF('[1]Dados brutos'!Y86=-1,31,'[1]Dados brutos'!Y86)</f>
        <v>9</v>
      </c>
      <c r="AC46" s="3">
        <f t="shared" si="3"/>
        <v>101</v>
      </c>
      <c r="AD46" s="3">
        <f>IF('[1]Dados brutos'!Z86=-1,31,'[1]Dados brutos'!Z86)</f>
        <v>31</v>
      </c>
      <c r="AE46" s="3">
        <f>IF('[1]Dados brutos'!AA86=-1,30,'[1]Dados brutos'!AA86-1)</f>
        <v>23</v>
      </c>
      <c r="AF46" s="3">
        <f>IF('[1]Dados brutos'!AB86=-1,31,'[1]Dados brutos'!AB86)</f>
        <v>31</v>
      </c>
      <c r="AG46" s="3">
        <f>IF('[1]Dados brutos'!AC86=-1,31,'[1]Dados brutos'!AC86)</f>
        <v>29</v>
      </c>
      <c r="AH46" s="3">
        <f t="shared" si="4"/>
        <v>114</v>
      </c>
      <c r="AI46" s="1">
        <f t="shared" si="5"/>
        <v>707</v>
      </c>
      <c r="AJ46" s="3">
        <v>0</v>
      </c>
      <c r="AK46" s="8">
        <f t="shared" si="6"/>
        <v>0.95799457994579951</v>
      </c>
      <c r="AL46" s="1">
        <f t="shared" si="7"/>
        <v>584</v>
      </c>
      <c r="AM46" s="8">
        <f t="shared" si="8"/>
        <v>0.94959349593495934</v>
      </c>
      <c r="AN46" s="1">
        <f t="shared" si="9"/>
        <v>461</v>
      </c>
      <c r="AO46" s="8">
        <f t="shared" si="10"/>
        <v>0.93699186991869921</v>
      </c>
      <c r="AP46" s="1">
        <f t="shared" si="11"/>
        <v>338</v>
      </c>
      <c r="AQ46" s="8">
        <f t="shared" si="12"/>
        <v>0.9159891598915989</v>
      </c>
      <c r="AR46" s="9">
        <f t="shared" si="13"/>
        <v>0.9159891598915989</v>
      </c>
      <c r="AS46" s="8"/>
      <c r="AT46" s="10"/>
      <c r="AU46" s="10"/>
      <c r="AV46" s="10">
        <f t="shared" si="14"/>
        <v>0.9159891598915989</v>
      </c>
      <c r="AW46" s="3" t="b">
        <f t="shared" si="15"/>
        <v>1</v>
      </c>
      <c r="AX46" s="3" t="b">
        <f t="shared" si="16"/>
        <v>1</v>
      </c>
      <c r="AY46" s="3" t="str">
        <f t="shared" si="17"/>
        <v>NC</v>
      </c>
    </row>
    <row r="47" spans="1:51" ht="15.6" x14ac:dyDescent="0.3">
      <c r="A47" s="3">
        <v>72</v>
      </c>
      <c r="B47" s="1" t="s">
        <v>46</v>
      </c>
      <c r="C47" s="2" t="s">
        <v>127</v>
      </c>
      <c r="D47" s="1" t="s">
        <v>212</v>
      </c>
      <c r="E47" s="2" t="s">
        <v>217</v>
      </c>
      <c r="F47" s="3">
        <v>-49.857982999999997</v>
      </c>
      <c r="G47" s="3">
        <v>-10.691052000000001</v>
      </c>
      <c r="H47" s="1" t="s">
        <v>214</v>
      </c>
      <c r="I47" s="3">
        <v>123</v>
      </c>
      <c r="J47" s="3">
        <f>IF('[1]Dados brutos'!J101=-1,31,'[1]Dados brutos'!J101)</f>
        <v>31</v>
      </c>
      <c r="K47" s="3">
        <f>IF('[1]Dados brutos'!K101=-1,30,'[1]Dados brutos'!K101-1)</f>
        <v>30</v>
      </c>
      <c r="L47" s="3">
        <f>IF('[1]Dados brutos'!L101=-1,31,'[1]Dados brutos'!L101)</f>
        <v>31</v>
      </c>
      <c r="M47" s="3">
        <f>IF('[1]Dados brutos'!M101=-1,31,'[1]Dados brutos'!M101)</f>
        <v>31</v>
      </c>
      <c r="N47" s="3">
        <f t="shared" si="0"/>
        <v>123</v>
      </c>
      <c r="O47" s="3">
        <f>IF('[1]Dados brutos'!N101=-1,31,'[1]Dados brutos'!N101)</f>
        <v>31</v>
      </c>
      <c r="P47" s="3">
        <f>IF('[1]Dados brutos'!O101=-1,30,'[1]Dados brutos'!O101-1)</f>
        <v>30</v>
      </c>
      <c r="Q47" s="3">
        <f>IF('[1]Dados brutos'!P101=-1,31,'[1]Dados brutos'!P101)</f>
        <v>31</v>
      </c>
      <c r="R47" s="3">
        <f>IF('[1]Dados brutos'!Q101=-1,31,'[1]Dados brutos'!Q101)</f>
        <v>31</v>
      </c>
      <c r="S47" s="3">
        <f t="shared" si="1"/>
        <v>123</v>
      </c>
      <c r="T47" s="3">
        <f>IF('[1]Dados brutos'!R101=-1,31,'[1]Dados brutos'!R101)</f>
        <v>31</v>
      </c>
      <c r="U47" s="3">
        <f>IF('[1]Dados brutos'!S101=-1,30,'[1]Dados brutos'!S101-1)</f>
        <v>30</v>
      </c>
      <c r="V47" s="3">
        <f>IF('[1]Dados brutos'!T101=-1,31,'[1]Dados brutos'!T101)</f>
        <v>31</v>
      </c>
      <c r="W47" s="3">
        <f>IF('[1]Dados brutos'!U101=-1,31,'[1]Dados brutos'!U101)</f>
        <v>31</v>
      </c>
      <c r="X47" s="3">
        <f t="shared" si="2"/>
        <v>123</v>
      </c>
      <c r="Y47" s="3">
        <f>IF('[1]Dados brutos'!V101=-1,31,'[1]Dados brutos'!V101)</f>
        <v>31</v>
      </c>
      <c r="Z47" s="3">
        <f>IF('[1]Dados brutos'!W101=-1,30,'[1]Dados brutos'!W101-1)</f>
        <v>30</v>
      </c>
      <c r="AA47" s="3">
        <f>IF('[1]Dados brutos'!X101=-1,31,'[1]Dados brutos'!X101)</f>
        <v>31</v>
      </c>
      <c r="AB47" s="3">
        <f>IF('[1]Dados brutos'!Y101=-1,31,'[1]Dados brutos'!Y101)</f>
        <v>12</v>
      </c>
      <c r="AC47" s="3">
        <f t="shared" si="3"/>
        <v>104</v>
      </c>
      <c r="AD47" s="3">
        <f>IF('[1]Dados brutos'!Z101=-1,31,'[1]Dados brutos'!Z101)</f>
        <v>31</v>
      </c>
      <c r="AE47" s="3">
        <f>IF('[1]Dados brutos'!AA101=-1,30,'[1]Dados brutos'!AA101-1)</f>
        <v>23</v>
      </c>
      <c r="AF47" s="3">
        <f>IF('[1]Dados brutos'!AB101=-1,31,'[1]Dados brutos'!AB101)</f>
        <v>24</v>
      </c>
      <c r="AG47" s="3">
        <f>IF('[1]Dados brutos'!AC101=-1,31,'[1]Dados brutos'!AC101)</f>
        <v>25</v>
      </c>
      <c r="AH47" s="3">
        <f t="shared" si="4"/>
        <v>103</v>
      </c>
      <c r="AI47" s="1">
        <f t="shared" si="5"/>
        <v>699</v>
      </c>
      <c r="AJ47" s="3">
        <v>0</v>
      </c>
      <c r="AK47" s="8">
        <f t="shared" si="6"/>
        <v>0.94715447154471544</v>
      </c>
      <c r="AL47" s="1">
        <f t="shared" si="7"/>
        <v>576</v>
      </c>
      <c r="AM47" s="8">
        <f t="shared" si="8"/>
        <v>0.93658536585365859</v>
      </c>
      <c r="AN47" s="1">
        <f t="shared" si="9"/>
        <v>453</v>
      </c>
      <c r="AO47" s="8">
        <f t="shared" si="10"/>
        <v>0.92073170731707321</v>
      </c>
      <c r="AP47" s="1">
        <f t="shared" si="11"/>
        <v>330</v>
      </c>
      <c r="AQ47" s="8">
        <f t="shared" si="12"/>
        <v>0.89430894308943087</v>
      </c>
      <c r="AR47" s="9">
        <f t="shared" si="13"/>
        <v>0.89430894308943087</v>
      </c>
      <c r="AS47" s="8"/>
      <c r="AT47" s="10"/>
      <c r="AU47" s="10"/>
      <c r="AV47" s="10">
        <f t="shared" si="14"/>
        <v>0.89430894308943087</v>
      </c>
      <c r="AW47" s="3" t="b">
        <f t="shared" si="15"/>
        <v>1</v>
      </c>
      <c r="AX47" s="3" t="b">
        <f t="shared" si="16"/>
        <v>1</v>
      </c>
      <c r="AY47" s="3" t="str">
        <f t="shared" si="17"/>
        <v>NC</v>
      </c>
    </row>
    <row r="48" spans="1:51" ht="15.6" x14ac:dyDescent="0.3">
      <c r="A48" s="3">
        <v>71</v>
      </c>
      <c r="B48" s="1" t="s">
        <v>47</v>
      </c>
      <c r="C48" s="2" t="s">
        <v>127</v>
      </c>
      <c r="D48" s="1" t="s">
        <v>212</v>
      </c>
      <c r="E48" s="2" t="s">
        <v>217</v>
      </c>
      <c r="F48" s="3">
        <v>-49.85801</v>
      </c>
      <c r="G48" s="3">
        <v>-10.690804</v>
      </c>
      <c r="H48" s="1" t="s">
        <v>214</v>
      </c>
      <c r="I48" s="3">
        <v>123</v>
      </c>
      <c r="J48" s="3">
        <f>IF('[1]Dados brutos'!J64=-1,31,'[1]Dados brutos'!J64)</f>
        <v>31</v>
      </c>
      <c r="K48" s="3">
        <f>IF('[1]Dados brutos'!K64=-1,30,'[1]Dados brutos'!K64-1)</f>
        <v>30</v>
      </c>
      <c r="L48" s="3">
        <f>IF('[1]Dados brutos'!L64=-1,31,'[1]Dados brutos'!L64)</f>
        <v>31</v>
      </c>
      <c r="M48" s="3">
        <f>IF('[1]Dados brutos'!M64=-1,31,'[1]Dados brutos'!M64)</f>
        <v>31</v>
      </c>
      <c r="N48" s="3">
        <f t="shared" si="0"/>
        <v>123</v>
      </c>
      <c r="O48" s="3">
        <f>IF('[1]Dados brutos'!N64=-1,31,'[1]Dados brutos'!N64)</f>
        <v>31</v>
      </c>
      <c r="P48" s="3">
        <f>IF('[1]Dados brutos'!O64=-1,30,'[1]Dados brutos'!O64-1)</f>
        <v>30</v>
      </c>
      <c r="Q48" s="3">
        <f>IF('[1]Dados brutos'!P64=-1,31,'[1]Dados brutos'!P64)</f>
        <v>31</v>
      </c>
      <c r="R48" s="3">
        <f>IF('[1]Dados brutos'!Q64=-1,31,'[1]Dados brutos'!Q64)</f>
        <v>31</v>
      </c>
      <c r="S48" s="3">
        <f t="shared" si="1"/>
        <v>123</v>
      </c>
      <c r="T48" s="3">
        <f>IF('[1]Dados brutos'!R64=-1,31,'[1]Dados brutos'!R64)</f>
        <v>31</v>
      </c>
      <c r="U48" s="3">
        <f>IF('[1]Dados brutos'!S64=-1,30,'[1]Dados brutos'!S64-1)</f>
        <v>30</v>
      </c>
      <c r="V48" s="3">
        <f>IF('[1]Dados brutos'!T64=-1,31,'[1]Dados brutos'!T64)</f>
        <v>31</v>
      </c>
      <c r="W48" s="3">
        <f>IF('[1]Dados brutos'!U64=-1,31,'[1]Dados brutos'!U64)</f>
        <v>31</v>
      </c>
      <c r="X48" s="3">
        <f t="shared" si="2"/>
        <v>123</v>
      </c>
      <c r="Y48" s="3">
        <f>IF('[1]Dados brutos'!V64=-1,31,'[1]Dados brutos'!V64)</f>
        <v>31</v>
      </c>
      <c r="Z48" s="3">
        <f>IF('[1]Dados brutos'!W64=-1,30,'[1]Dados brutos'!W64-1)</f>
        <v>30</v>
      </c>
      <c r="AA48" s="3">
        <f>IF('[1]Dados brutos'!X64=-1,31,'[1]Dados brutos'!X64)</f>
        <v>31</v>
      </c>
      <c r="AB48" s="3">
        <f>IF('[1]Dados brutos'!Y64=-1,31,'[1]Dados brutos'!Y64)</f>
        <v>9</v>
      </c>
      <c r="AC48" s="3">
        <f t="shared" si="3"/>
        <v>101</v>
      </c>
      <c r="AD48" s="3">
        <f>IF('[1]Dados brutos'!Z64=-1,31,'[1]Dados brutos'!Z64)</f>
        <v>31</v>
      </c>
      <c r="AE48" s="3">
        <f>IF('[1]Dados brutos'!AA64=-1,30,'[1]Dados brutos'!AA64-1)</f>
        <v>23</v>
      </c>
      <c r="AF48" s="3">
        <f>IF('[1]Dados brutos'!AB64=-1,31,'[1]Dados brutos'!AB64)</f>
        <v>24</v>
      </c>
      <c r="AG48" s="3">
        <f>IF('[1]Dados brutos'!AC64=-1,31,'[1]Dados brutos'!AC64)</f>
        <v>25</v>
      </c>
      <c r="AH48" s="3">
        <f t="shared" si="4"/>
        <v>103</v>
      </c>
      <c r="AI48" s="1">
        <f t="shared" si="5"/>
        <v>696</v>
      </c>
      <c r="AJ48" s="3">
        <v>0</v>
      </c>
      <c r="AK48" s="8">
        <f t="shared" si="6"/>
        <v>0.94308943089430897</v>
      </c>
      <c r="AL48" s="1">
        <f t="shared" si="7"/>
        <v>573</v>
      </c>
      <c r="AM48" s="8">
        <f t="shared" si="8"/>
        <v>0.93170731707317078</v>
      </c>
      <c r="AN48" s="1">
        <f t="shared" si="9"/>
        <v>450</v>
      </c>
      <c r="AO48" s="8">
        <f t="shared" si="10"/>
        <v>0.91463414634146345</v>
      </c>
      <c r="AP48" s="1">
        <f t="shared" si="11"/>
        <v>327</v>
      </c>
      <c r="AQ48" s="8">
        <f t="shared" si="12"/>
        <v>0.88617886178861793</v>
      </c>
      <c r="AR48" s="9">
        <f t="shared" si="13"/>
        <v>0.88617886178861793</v>
      </c>
      <c r="AS48" s="8"/>
      <c r="AT48" s="10"/>
      <c r="AU48" s="10"/>
      <c r="AV48" s="10">
        <f t="shared" si="14"/>
        <v>0.88617886178861793</v>
      </c>
      <c r="AW48" s="3" t="b">
        <f t="shared" si="15"/>
        <v>1</v>
      </c>
      <c r="AX48" s="3" t="b">
        <f t="shared" si="16"/>
        <v>1</v>
      </c>
      <c r="AY48" s="3" t="str">
        <f t="shared" si="17"/>
        <v>NC</v>
      </c>
    </row>
    <row r="49" spans="1:51" ht="15.6" x14ac:dyDescent="0.3">
      <c r="A49" s="3">
        <v>108</v>
      </c>
      <c r="B49" s="1" t="s">
        <v>48</v>
      </c>
      <c r="C49" s="2" t="s">
        <v>128</v>
      </c>
      <c r="D49" s="1" t="s">
        <v>212</v>
      </c>
      <c r="E49" s="2" t="s">
        <v>217</v>
      </c>
      <c r="F49" s="3">
        <v>-49.873663000000001</v>
      </c>
      <c r="G49" s="3">
        <v>-10.658592000000001</v>
      </c>
      <c r="H49" s="1" t="s">
        <v>214</v>
      </c>
      <c r="I49" s="3">
        <v>123</v>
      </c>
      <c r="J49" s="3">
        <f>IF('[1]Dados brutos'!J71=-1,31,'[1]Dados brutos'!J71)</f>
        <v>31</v>
      </c>
      <c r="K49" s="3">
        <f>IF('[1]Dados brutos'!K71=-1,30,'[1]Dados brutos'!K71-1)</f>
        <v>30</v>
      </c>
      <c r="L49" s="3">
        <f>IF('[1]Dados brutos'!L71=-1,31,'[1]Dados brutos'!L71)</f>
        <v>31</v>
      </c>
      <c r="M49" s="3">
        <f>IF('[1]Dados brutos'!M71=-1,31,'[1]Dados brutos'!M71)</f>
        <v>31</v>
      </c>
      <c r="N49" s="3">
        <f t="shared" si="0"/>
        <v>123</v>
      </c>
      <c r="O49" s="3">
        <f>IF('[1]Dados brutos'!N71=-1,31,'[1]Dados brutos'!N71)</f>
        <v>31</v>
      </c>
      <c r="P49" s="3">
        <f>IF('[1]Dados brutos'!O71=-1,30,'[1]Dados brutos'!O71-1)</f>
        <v>30</v>
      </c>
      <c r="Q49" s="3">
        <f>IF('[1]Dados brutos'!P71=-1,31,'[1]Dados brutos'!P71)</f>
        <v>31</v>
      </c>
      <c r="R49" s="3">
        <f>IF('[1]Dados brutos'!Q71=-1,31,'[1]Dados brutos'!Q71)</f>
        <v>31</v>
      </c>
      <c r="S49" s="3">
        <f t="shared" si="1"/>
        <v>123</v>
      </c>
      <c r="T49" s="3">
        <f>IF('[1]Dados brutos'!R71=-1,31,'[1]Dados brutos'!R71)</f>
        <v>31</v>
      </c>
      <c r="U49" s="3">
        <f>IF('[1]Dados brutos'!S71=-1,30,'[1]Dados brutos'!S71-1)</f>
        <v>30</v>
      </c>
      <c r="V49" s="3">
        <f>IF('[1]Dados brutos'!T71=-1,31,'[1]Dados brutos'!T71)</f>
        <v>31</v>
      </c>
      <c r="W49" s="3">
        <f>IF('[1]Dados brutos'!U71=-1,31,'[1]Dados brutos'!U71)</f>
        <v>31</v>
      </c>
      <c r="X49" s="3">
        <f t="shared" si="2"/>
        <v>123</v>
      </c>
      <c r="Y49" s="3">
        <f>IF('[1]Dados brutos'!V71=-1,31,'[1]Dados brutos'!V71)</f>
        <v>31</v>
      </c>
      <c r="Z49" s="3">
        <f>IF('[1]Dados brutos'!W71=-1,30,'[1]Dados brutos'!W71-1)</f>
        <v>30</v>
      </c>
      <c r="AA49" s="3">
        <f>IF('[1]Dados brutos'!X71=-1,31,'[1]Dados brutos'!X71)</f>
        <v>31</v>
      </c>
      <c r="AB49" s="3">
        <f>IF('[1]Dados brutos'!Y71=-1,31,'[1]Dados brutos'!Y71)</f>
        <v>8</v>
      </c>
      <c r="AC49" s="3">
        <f t="shared" si="3"/>
        <v>100</v>
      </c>
      <c r="AD49" s="3">
        <f>IF('[1]Dados brutos'!Z71=-1,31,'[1]Dados brutos'!Z71)</f>
        <v>31</v>
      </c>
      <c r="AE49" s="3">
        <f>IF('[1]Dados brutos'!AA71=-1,30,'[1]Dados brutos'!AA71-1)</f>
        <v>30</v>
      </c>
      <c r="AF49" s="3">
        <f>IF('[1]Dados brutos'!AB71=-1,31,'[1]Dados brutos'!AB71)</f>
        <v>31</v>
      </c>
      <c r="AG49" s="3">
        <f>IF('[1]Dados brutos'!AC71=-1,31,'[1]Dados brutos'!AC71)</f>
        <v>15</v>
      </c>
      <c r="AH49" s="3">
        <f t="shared" si="4"/>
        <v>107</v>
      </c>
      <c r="AI49" s="1">
        <f t="shared" si="5"/>
        <v>699</v>
      </c>
      <c r="AJ49" s="3">
        <v>2500</v>
      </c>
      <c r="AK49" s="8">
        <f t="shared" si="6"/>
        <v>0.94715447154471544</v>
      </c>
      <c r="AL49" s="1">
        <f t="shared" si="7"/>
        <v>576</v>
      </c>
      <c r="AM49" s="8">
        <f t="shared" si="8"/>
        <v>0.93658536585365859</v>
      </c>
      <c r="AN49" s="1">
        <f t="shared" si="9"/>
        <v>453</v>
      </c>
      <c r="AO49" s="8">
        <f t="shared" si="10"/>
        <v>0.92073170731707321</v>
      </c>
      <c r="AP49" s="1">
        <f t="shared" si="11"/>
        <v>330</v>
      </c>
      <c r="AQ49" s="8">
        <f t="shared" si="12"/>
        <v>0.89430894308943087</v>
      </c>
      <c r="AR49" s="9">
        <f t="shared" si="13"/>
        <v>0.89430894308943087</v>
      </c>
      <c r="AS49" s="8"/>
      <c r="AT49" s="10"/>
      <c r="AU49" s="10"/>
      <c r="AV49" s="10">
        <f t="shared" si="14"/>
        <v>0.89430894308943087</v>
      </c>
      <c r="AW49" s="3" t="b">
        <f t="shared" si="15"/>
        <v>1</v>
      </c>
      <c r="AX49" s="3" t="b">
        <f t="shared" si="16"/>
        <v>1</v>
      </c>
      <c r="AY49" s="3" t="str">
        <f t="shared" si="17"/>
        <v>NC</v>
      </c>
    </row>
    <row r="50" spans="1:51" ht="15.6" x14ac:dyDescent="0.3">
      <c r="A50" s="3">
        <v>76</v>
      </c>
      <c r="B50" s="1" t="s">
        <v>49</v>
      </c>
      <c r="C50" s="2" t="s">
        <v>129</v>
      </c>
      <c r="D50" s="1" t="s">
        <v>220</v>
      </c>
      <c r="E50" s="2" t="s">
        <v>217</v>
      </c>
      <c r="F50" s="3">
        <v>-49.898310000000002</v>
      </c>
      <c r="G50" s="3">
        <v>-10.641189000000001</v>
      </c>
      <c r="H50" s="1" t="s">
        <v>223</v>
      </c>
      <c r="I50" s="3">
        <v>123</v>
      </c>
      <c r="J50" s="3">
        <f>IF('[1]Dados brutos'!J35=-1,31,'[1]Dados brutos'!J35)</f>
        <v>31</v>
      </c>
      <c r="K50" s="3">
        <f>IF('[1]Dados brutos'!K35=-1,30,'[1]Dados brutos'!K35-1)</f>
        <v>30</v>
      </c>
      <c r="L50" s="3">
        <f>IF('[1]Dados brutos'!L35=-1,31,'[1]Dados brutos'!L35)</f>
        <v>31</v>
      </c>
      <c r="M50" s="3">
        <f>IF('[1]Dados brutos'!M35=-1,31,'[1]Dados brutos'!M35)</f>
        <v>31</v>
      </c>
      <c r="N50" s="3">
        <f t="shared" si="0"/>
        <v>123</v>
      </c>
      <c r="O50" s="3">
        <f>IF('[1]Dados brutos'!N35=-1,31,'[1]Dados brutos'!N35)</f>
        <v>31</v>
      </c>
      <c r="P50" s="3">
        <f>IF('[1]Dados brutos'!O35=-1,30,'[1]Dados brutos'!O35-1)</f>
        <v>30</v>
      </c>
      <c r="Q50" s="3">
        <f>IF('[1]Dados brutos'!P35=-1,31,'[1]Dados brutos'!P35)</f>
        <v>31</v>
      </c>
      <c r="R50" s="3">
        <f>IF('[1]Dados brutos'!Q35=-1,31,'[1]Dados brutos'!Q35)</f>
        <v>31</v>
      </c>
      <c r="S50" s="3">
        <f t="shared" si="1"/>
        <v>123</v>
      </c>
      <c r="T50" s="3">
        <f>IF('[1]Dados brutos'!R35=-1,31,'[1]Dados brutos'!R35)</f>
        <v>31</v>
      </c>
      <c r="U50" s="3">
        <f>IF('[1]Dados brutos'!S35=-1,30,'[1]Dados brutos'!S35-1)</f>
        <v>30</v>
      </c>
      <c r="V50" s="3">
        <f>IF('[1]Dados brutos'!T35=-1,31,'[1]Dados brutos'!T35)</f>
        <v>31</v>
      </c>
      <c r="W50" s="3">
        <f>IF('[1]Dados brutos'!U35=-1,31,'[1]Dados brutos'!U35)</f>
        <v>31</v>
      </c>
      <c r="X50" s="3">
        <f t="shared" si="2"/>
        <v>123</v>
      </c>
      <c r="Y50" s="3">
        <f>IF('[1]Dados brutos'!V35=-1,31,'[1]Dados brutos'!V35)</f>
        <v>31</v>
      </c>
      <c r="Z50" s="3">
        <f>IF('[1]Dados brutos'!W35=-1,30,'[1]Dados brutos'!W35-1)</f>
        <v>30</v>
      </c>
      <c r="AA50" s="3">
        <f>IF('[1]Dados brutos'!X35=-1,31,'[1]Dados brutos'!X35)</f>
        <v>31</v>
      </c>
      <c r="AB50" s="3">
        <f>IF('[1]Dados brutos'!Y35=-1,31,'[1]Dados brutos'!Y35)</f>
        <v>10</v>
      </c>
      <c r="AC50" s="3">
        <f t="shared" si="3"/>
        <v>102</v>
      </c>
      <c r="AD50" s="3">
        <f>IF('[1]Dados brutos'!Z35=-1,31,'[1]Dados brutos'!Z35)</f>
        <v>0</v>
      </c>
      <c r="AE50" s="3">
        <f>IF('[1]Dados brutos'!AA35=-1,30,'[1]Dados brutos'!AA35-1)</f>
        <v>0</v>
      </c>
      <c r="AF50" s="3">
        <f>IF('[1]Dados brutos'!AB35=-1,31,'[1]Dados brutos'!AB35)</f>
        <v>0</v>
      </c>
      <c r="AG50" s="3">
        <f>IF('[1]Dados brutos'!AC35=-1,31,'[1]Dados brutos'!AC35)</f>
        <v>0</v>
      </c>
      <c r="AH50" s="3">
        <f t="shared" si="4"/>
        <v>0</v>
      </c>
      <c r="AI50" s="1">
        <f t="shared" si="5"/>
        <v>594</v>
      </c>
      <c r="AJ50" s="3">
        <v>400</v>
      </c>
      <c r="AK50" s="8">
        <f t="shared" si="6"/>
        <v>0.80487804878048785</v>
      </c>
      <c r="AL50" s="1">
        <f t="shared" si="7"/>
        <v>471</v>
      </c>
      <c r="AM50" s="8">
        <f t="shared" si="8"/>
        <v>0.76585365853658538</v>
      </c>
      <c r="AN50" s="1">
        <f t="shared" si="9"/>
        <v>348</v>
      </c>
      <c r="AO50" s="8">
        <f t="shared" si="10"/>
        <v>0.70731707317073167</v>
      </c>
      <c r="AP50" s="1">
        <f t="shared" si="11"/>
        <v>225</v>
      </c>
      <c r="AQ50" s="8">
        <f t="shared" si="12"/>
        <v>0.6097560975609756</v>
      </c>
      <c r="AR50" s="11">
        <f t="shared" si="13"/>
        <v>0.6097560975609756</v>
      </c>
      <c r="AS50" s="8"/>
      <c r="AT50" s="10"/>
      <c r="AU50" s="10"/>
      <c r="AV50" s="10">
        <f t="shared" si="14"/>
        <v>0.6097560975609756</v>
      </c>
      <c r="AW50" s="3" t="b">
        <f t="shared" si="15"/>
        <v>0</v>
      </c>
      <c r="AX50" s="1" t="b">
        <f t="shared" si="16"/>
        <v>0</v>
      </c>
      <c r="AY50" s="3" t="str">
        <f t="shared" si="17"/>
        <v>CI</v>
      </c>
    </row>
    <row r="51" spans="1:51" ht="15.6" x14ac:dyDescent="0.3">
      <c r="A51" s="3">
        <v>18</v>
      </c>
      <c r="B51" s="1" t="s">
        <v>50</v>
      </c>
      <c r="C51" s="2" t="s">
        <v>130</v>
      </c>
      <c r="D51" s="1" t="s">
        <v>220</v>
      </c>
      <c r="E51" s="2" t="s">
        <v>230</v>
      </c>
      <c r="F51" s="3">
        <v>-49.900036</v>
      </c>
      <c r="G51" s="3">
        <v>-10.639715000000001</v>
      </c>
      <c r="H51" s="1" t="s">
        <v>214</v>
      </c>
      <c r="I51" s="3">
        <v>123</v>
      </c>
      <c r="J51" s="3">
        <f>IF('[1]Dados brutos'!J77=-1,31,'[1]Dados brutos'!J77)</f>
        <v>31</v>
      </c>
      <c r="K51" s="3">
        <f>IF('[1]Dados brutos'!K77=-1,30,'[1]Dados brutos'!K77-1)</f>
        <v>30</v>
      </c>
      <c r="L51" s="3">
        <f>IF('[1]Dados brutos'!L77=-1,31,'[1]Dados brutos'!L77)</f>
        <v>31</v>
      </c>
      <c r="M51" s="3">
        <f>IF('[1]Dados brutos'!M77=-1,31,'[1]Dados brutos'!M77)</f>
        <v>31</v>
      </c>
      <c r="N51" s="3">
        <f t="shared" si="0"/>
        <v>123</v>
      </c>
      <c r="O51" s="3">
        <f>IF('[1]Dados brutos'!N77=-1,31,'[1]Dados brutos'!N77)</f>
        <v>31</v>
      </c>
      <c r="P51" s="3">
        <f>IF('[1]Dados brutos'!O77=-1,30,'[1]Dados brutos'!O77-1)</f>
        <v>30</v>
      </c>
      <c r="Q51" s="3">
        <f>IF('[1]Dados brutos'!P77=-1,31,'[1]Dados brutos'!P77)</f>
        <v>31</v>
      </c>
      <c r="R51" s="3">
        <f>IF('[1]Dados brutos'!Q77=-1,31,'[1]Dados brutos'!Q77)</f>
        <v>31</v>
      </c>
      <c r="S51" s="3">
        <f t="shared" si="1"/>
        <v>123</v>
      </c>
      <c r="T51" s="3">
        <f>IF('[1]Dados brutos'!R77=-1,31,'[1]Dados brutos'!R77)</f>
        <v>31</v>
      </c>
      <c r="U51" s="3">
        <f>IF('[1]Dados brutos'!S77=-1,30,'[1]Dados brutos'!S77-1)</f>
        <v>30</v>
      </c>
      <c r="V51" s="3">
        <f>IF('[1]Dados brutos'!T77=-1,31,'[1]Dados brutos'!T77)</f>
        <v>31</v>
      </c>
      <c r="W51" s="3">
        <f>IF('[1]Dados brutos'!U77=-1,31,'[1]Dados brutos'!U77)</f>
        <v>31</v>
      </c>
      <c r="X51" s="3">
        <f t="shared" si="2"/>
        <v>123</v>
      </c>
      <c r="Y51" s="3">
        <f>IF('[1]Dados brutos'!V77=-1,31,'[1]Dados brutos'!V77)</f>
        <v>31</v>
      </c>
      <c r="Z51" s="3">
        <f>IF('[1]Dados brutos'!W77=-1,30,'[1]Dados brutos'!W77-1)</f>
        <v>30</v>
      </c>
      <c r="AA51" s="3">
        <f>IF('[1]Dados brutos'!X77=-1,31,'[1]Dados brutos'!X77)</f>
        <v>21</v>
      </c>
      <c r="AB51" s="3">
        <f>IF('[1]Dados brutos'!Y77=-1,31,'[1]Dados brutos'!Y77)</f>
        <v>0</v>
      </c>
      <c r="AC51" s="3">
        <f t="shared" si="3"/>
        <v>82</v>
      </c>
      <c r="AD51" s="3">
        <f>IF('[1]Dados brutos'!Z77=-1,31,'[1]Dados brutos'!Z77)</f>
        <v>8</v>
      </c>
      <c r="AE51" s="3">
        <f>IF('[1]Dados brutos'!AA77=-1,30,'[1]Dados brutos'!AA77-1)</f>
        <v>0</v>
      </c>
      <c r="AF51" s="3">
        <f>IF('[1]Dados brutos'!AB77=-1,31,'[1]Dados brutos'!AB77)</f>
        <v>0</v>
      </c>
      <c r="AG51" s="3">
        <f>IF('[1]Dados brutos'!AC77=-1,31,'[1]Dados brutos'!AC77)</f>
        <v>0</v>
      </c>
      <c r="AH51" s="3">
        <f t="shared" si="4"/>
        <v>8</v>
      </c>
      <c r="AI51" s="1">
        <f t="shared" si="5"/>
        <v>582</v>
      </c>
      <c r="AJ51" s="3">
        <v>930</v>
      </c>
      <c r="AK51" s="8">
        <f t="shared" si="6"/>
        <v>0.78861788617886175</v>
      </c>
      <c r="AL51" s="1">
        <f t="shared" si="7"/>
        <v>459</v>
      </c>
      <c r="AM51" s="8">
        <f t="shared" si="8"/>
        <v>0.74634146341463414</v>
      </c>
      <c r="AN51" s="1">
        <f t="shared" si="9"/>
        <v>336</v>
      </c>
      <c r="AO51" s="8">
        <f t="shared" si="10"/>
        <v>0.68292682926829273</v>
      </c>
      <c r="AP51" s="1">
        <f t="shared" si="11"/>
        <v>213</v>
      </c>
      <c r="AQ51" s="8">
        <f t="shared" si="12"/>
        <v>0.57723577235772361</v>
      </c>
      <c r="AR51" s="11">
        <f t="shared" si="13"/>
        <v>0.57723577235772361</v>
      </c>
      <c r="AS51" s="8"/>
      <c r="AT51" s="10"/>
      <c r="AU51" s="10"/>
      <c r="AV51" s="10">
        <f t="shared" si="14"/>
        <v>0.57723577235772361</v>
      </c>
      <c r="AW51" s="3" t="b">
        <f t="shared" si="15"/>
        <v>0</v>
      </c>
      <c r="AX51" s="1" t="b">
        <f t="shared" si="16"/>
        <v>0</v>
      </c>
      <c r="AY51" s="3" t="str">
        <f t="shared" si="17"/>
        <v>CI</v>
      </c>
    </row>
    <row r="52" spans="1:51" ht="15.6" x14ac:dyDescent="0.3">
      <c r="A52" s="3">
        <v>47</v>
      </c>
      <c r="B52" s="1" t="s">
        <v>51</v>
      </c>
      <c r="C52" s="2" t="s">
        <v>131</v>
      </c>
      <c r="D52" s="1" t="s">
        <v>220</v>
      </c>
      <c r="E52" s="2" t="s">
        <v>234</v>
      </c>
      <c r="F52" s="3">
        <v>-49.900787000000001</v>
      </c>
      <c r="G52" s="3">
        <v>-10.638937</v>
      </c>
      <c r="H52" s="1" t="s">
        <v>223</v>
      </c>
      <c r="I52" s="3">
        <v>123</v>
      </c>
      <c r="J52" s="3">
        <f>IF('[1]Dados brutos'!J27=-1,31,'[1]Dados brutos'!J27)</f>
        <v>31</v>
      </c>
      <c r="K52" s="3">
        <f>IF('[1]Dados brutos'!K27=-1,30,'[1]Dados brutos'!K27-1)</f>
        <v>30</v>
      </c>
      <c r="L52" s="3">
        <f>IF('[1]Dados brutos'!L27=-1,31,'[1]Dados brutos'!L27)</f>
        <v>31</v>
      </c>
      <c r="M52" s="3">
        <f>IF('[1]Dados brutos'!M27=-1,31,'[1]Dados brutos'!M27)</f>
        <v>31</v>
      </c>
      <c r="N52" s="3">
        <f t="shared" si="0"/>
        <v>123</v>
      </c>
      <c r="O52" s="3">
        <f>IF('[1]Dados brutos'!N27=-1,31,'[1]Dados brutos'!N27)</f>
        <v>0</v>
      </c>
      <c r="P52" s="3">
        <f>IF('[1]Dados brutos'!O27=-1,30,'[1]Dados brutos'!O27-1)</f>
        <v>15</v>
      </c>
      <c r="Q52" s="3">
        <f>IF('[1]Dados brutos'!P27=-1,31,'[1]Dados brutos'!P27)</f>
        <v>31</v>
      </c>
      <c r="R52" s="3">
        <f>IF('[1]Dados brutos'!Q27=-1,31,'[1]Dados brutos'!Q27)</f>
        <v>31</v>
      </c>
      <c r="S52" s="3">
        <f t="shared" si="1"/>
        <v>77</v>
      </c>
      <c r="T52" s="3">
        <f>IF('[1]Dados brutos'!R27=-1,31,'[1]Dados brutos'!R27)</f>
        <v>31</v>
      </c>
      <c r="U52" s="3">
        <f>IF('[1]Dados brutos'!S27=-1,30,'[1]Dados brutos'!S27-1)</f>
        <v>30</v>
      </c>
      <c r="V52" s="3">
        <f>IF('[1]Dados brutos'!T27=-1,31,'[1]Dados brutos'!T27)</f>
        <v>31</v>
      </c>
      <c r="W52" s="3">
        <f>IF('[1]Dados brutos'!U27=-1,31,'[1]Dados brutos'!U27)</f>
        <v>31</v>
      </c>
      <c r="X52" s="3">
        <f t="shared" si="2"/>
        <v>123</v>
      </c>
      <c r="Y52" s="3">
        <f>IF('[1]Dados brutos'!V27=-1,31,'[1]Dados brutos'!V27)</f>
        <v>31</v>
      </c>
      <c r="Z52" s="3">
        <f>IF('[1]Dados brutos'!W27=-1,30,'[1]Dados brutos'!W27-1)</f>
        <v>11</v>
      </c>
      <c r="AA52" s="3">
        <f>IF('[1]Dados brutos'!X27=-1,31,'[1]Dados brutos'!X27)</f>
        <v>0</v>
      </c>
      <c r="AB52" s="3">
        <f>IF('[1]Dados brutos'!Y27=-1,31,'[1]Dados brutos'!Y27)</f>
        <v>0</v>
      </c>
      <c r="AC52" s="3">
        <f t="shared" si="3"/>
        <v>42</v>
      </c>
      <c r="AD52" s="3">
        <f>IF('[1]Dados brutos'!Z27=-1,31,'[1]Dados brutos'!Z27)</f>
        <v>0</v>
      </c>
      <c r="AE52" s="3">
        <f>IF('[1]Dados brutos'!AA27=-1,30,'[1]Dados brutos'!AA27-1)</f>
        <v>1</v>
      </c>
      <c r="AF52" s="3">
        <f>IF('[1]Dados brutos'!AB27=-1,31,'[1]Dados brutos'!AB27)</f>
        <v>0</v>
      </c>
      <c r="AG52" s="3">
        <f>IF('[1]Dados brutos'!AC27=-1,31,'[1]Dados brutos'!AC27)</f>
        <v>0</v>
      </c>
      <c r="AH52" s="3">
        <f t="shared" si="4"/>
        <v>1</v>
      </c>
      <c r="AI52" s="1">
        <f t="shared" si="5"/>
        <v>489</v>
      </c>
      <c r="AJ52" s="3">
        <v>1490</v>
      </c>
      <c r="AK52" s="8">
        <f t="shared" si="6"/>
        <v>0.66260162601626016</v>
      </c>
      <c r="AL52" s="1">
        <f t="shared" si="7"/>
        <v>366</v>
      </c>
      <c r="AM52" s="8">
        <f t="shared" si="8"/>
        <v>0.59512195121951217</v>
      </c>
      <c r="AN52" s="1">
        <f t="shared" si="9"/>
        <v>243</v>
      </c>
      <c r="AO52" s="8">
        <f t="shared" si="10"/>
        <v>0.49390243902439024</v>
      </c>
      <c r="AP52" s="1">
        <f t="shared" si="11"/>
        <v>166</v>
      </c>
      <c r="AQ52" s="8">
        <f t="shared" si="12"/>
        <v>0.44986449864498645</v>
      </c>
      <c r="AR52" s="11">
        <f t="shared" si="13"/>
        <v>0.44986449864498645</v>
      </c>
      <c r="AS52" s="8"/>
      <c r="AT52" s="10"/>
      <c r="AU52" s="10"/>
      <c r="AV52" s="10">
        <f t="shared" si="14"/>
        <v>0.44986449864498645</v>
      </c>
      <c r="AW52" s="3" t="b">
        <f t="shared" si="15"/>
        <v>0</v>
      </c>
      <c r="AX52" s="1" t="b">
        <f t="shared" si="16"/>
        <v>0</v>
      </c>
      <c r="AY52" s="3" t="str">
        <f t="shared" si="17"/>
        <v>CI</v>
      </c>
    </row>
    <row r="53" spans="1:51" ht="15.6" x14ac:dyDescent="0.3">
      <c r="A53" s="3">
        <v>48</v>
      </c>
      <c r="B53" s="1" t="s">
        <v>52</v>
      </c>
      <c r="C53" s="2" t="s">
        <v>131</v>
      </c>
      <c r="D53" s="1" t="s">
        <v>220</v>
      </c>
      <c r="E53" s="2" t="s">
        <v>234</v>
      </c>
      <c r="F53" s="3">
        <v>-49.900925000000001</v>
      </c>
      <c r="G53" s="3">
        <v>-10.638722</v>
      </c>
      <c r="H53" s="1" t="s">
        <v>223</v>
      </c>
      <c r="I53" s="3">
        <v>123</v>
      </c>
      <c r="J53" s="3">
        <f>IF('[1]Dados brutos'!J126=-1,31,'[1]Dados brutos'!J126)</f>
        <v>31</v>
      </c>
      <c r="K53" s="3">
        <f>IF('[1]Dados brutos'!K126=-1,30,'[1]Dados brutos'!K126-1)</f>
        <v>30</v>
      </c>
      <c r="L53" s="3">
        <f>IF('[1]Dados brutos'!L126=-1,31,'[1]Dados brutos'!L126)</f>
        <v>31</v>
      </c>
      <c r="M53" s="3">
        <f>IF('[1]Dados brutos'!M126=-1,31,'[1]Dados brutos'!M126)</f>
        <v>31</v>
      </c>
      <c r="N53" s="3">
        <f t="shared" si="0"/>
        <v>123</v>
      </c>
      <c r="O53" s="3">
        <f>IF('[1]Dados brutos'!N126=-1,31,'[1]Dados brutos'!N126)</f>
        <v>0</v>
      </c>
      <c r="P53" s="3">
        <f>IF('[1]Dados brutos'!O126=-1,30,'[1]Dados brutos'!O126-1)</f>
        <v>15</v>
      </c>
      <c r="Q53" s="3">
        <f>IF('[1]Dados brutos'!P126=-1,31,'[1]Dados brutos'!P126)</f>
        <v>31</v>
      </c>
      <c r="R53" s="3">
        <f>IF('[1]Dados brutos'!Q126=-1,31,'[1]Dados brutos'!Q126)</f>
        <v>31</v>
      </c>
      <c r="S53" s="3">
        <f t="shared" si="1"/>
        <v>77</v>
      </c>
      <c r="T53" s="3">
        <f>IF('[1]Dados brutos'!R126=-1,31,'[1]Dados brutos'!R126)</f>
        <v>31</v>
      </c>
      <c r="U53" s="3">
        <f>IF('[1]Dados brutos'!S126=-1,30,'[1]Dados brutos'!S126-1)</f>
        <v>30</v>
      </c>
      <c r="V53" s="3">
        <f>IF('[1]Dados brutos'!T126=-1,31,'[1]Dados brutos'!T126)</f>
        <v>31</v>
      </c>
      <c r="W53" s="3">
        <f>IF('[1]Dados brutos'!U126=-1,31,'[1]Dados brutos'!U126)</f>
        <v>31</v>
      </c>
      <c r="X53" s="3">
        <f t="shared" si="2"/>
        <v>123</v>
      </c>
      <c r="Y53" s="3">
        <f>IF('[1]Dados brutos'!V126=-1,31,'[1]Dados brutos'!V126)</f>
        <v>31</v>
      </c>
      <c r="Z53" s="3">
        <f>IF('[1]Dados brutos'!W126=-1,30,'[1]Dados brutos'!W126-1)</f>
        <v>11</v>
      </c>
      <c r="AA53" s="3">
        <f>IF('[1]Dados brutos'!X126=-1,31,'[1]Dados brutos'!X126)</f>
        <v>0</v>
      </c>
      <c r="AB53" s="3">
        <f>IF('[1]Dados brutos'!Y126=-1,31,'[1]Dados brutos'!Y126)</f>
        <v>0</v>
      </c>
      <c r="AC53" s="3">
        <f t="shared" si="3"/>
        <v>42</v>
      </c>
      <c r="AD53" s="3">
        <f>IF('[1]Dados brutos'!Z126=-1,31,'[1]Dados brutos'!Z126)</f>
        <v>0</v>
      </c>
      <c r="AE53" s="3">
        <f>IF('[1]Dados brutos'!AA126=-1,30,'[1]Dados brutos'!AA126-1)</f>
        <v>1</v>
      </c>
      <c r="AF53" s="3">
        <f>IF('[1]Dados brutos'!AB126=-1,31,'[1]Dados brutos'!AB126)</f>
        <v>0</v>
      </c>
      <c r="AG53" s="3">
        <f>IF('[1]Dados brutos'!AC126=-1,31,'[1]Dados brutos'!AC126)</f>
        <v>0</v>
      </c>
      <c r="AH53" s="3">
        <f t="shared" si="4"/>
        <v>1</v>
      </c>
      <c r="AI53" s="1">
        <f t="shared" si="5"/>
        <v>489</v>
      </c>
      <c r="AJ53" s="3">
        <v>1490</v>
      </c>
      <c r="AK53" s="8">
        <f t="shared" si="6"/>
        <v>0.66260162601626016</v>
      </c>
      <c r="AL53" s="1">
        <f t="shared" si="7"/>
        <v>366</v>
      </c>
      <c r="AM53" s="8">
        <f t="shared" si="8"/>
        <v>0.59512195121951217</v>
      </c>
      <c r="AN53" s="1">
        <f t="shared" si="9"/>
        <v>243</v>
      </c>
      <c r="AO53" s="8">
        <f t="shared" si="10"/>
        <v>0.49390243902439024</v>
      </c>
      <c r="AP53" s="1">
        <f t="shared" si="11"/>
        <v>166</v>
      </c>
      <c r="AQ53" s="8">
        <f t="shared" si="12"/>
        <v>0.44986449864498645</v>
      </c>
      <c r="AR53" s="11">
        <f t="shared" si="13"/>
        <v>0.44986449864498645</v>
      </c>
      <c r="AS53" s="8"/>
      <c r="AT53" s="10"/>
      <c r="AU53" s="10"/>
      <c r="AV53" s="10">
        <f t="shared" si="14"/>
        <v>0.44986449864498645</v>
      </c>
      <c r="AW53" s="3" t="b">
        <f t="shared" si="15"/>
        <v>0</v>
      </c>
      <c r="AX53" s="1" t="b">
        <f t="shared" si="16"/>
        <v>0</v>
      </c>
      <c r="AY53" s="3" t="str">
        <f t="shared" si="17"/>
        <v>CI</v>
      </c>
    </row>
    <row r="54" spans="1:51" ht="15.6" x14ac:dyDescent="0.3">
      <c r="A54" s="3">
        <v>49</v>
      </c>
      <c r="B54" s="1" t="s">
        <v>53</v>
      </c>
      <c r="C54" s="2" t="s">
        <v>131</v>
      </c>
      <c r="D54" s="1" t="s">
        <v>220</v>
      </c>
      <c r="E54" s="2" t="s">
        <v>234</v>
      </c>
      <c r="F54" s="3">
        <v>-49.901153999999998</v>
      </c>
      <c r="G54" s="3">
        <v>-10.638469000000001</v>
      </c>
      <c r="H54" s="1" t="s">
        <v>223</v>
      </c>
      <c r="I54" s="3">
        <v>123</v>
      </c>
      <c r="J54" s="3">
        <f>IF('[1]Dados brutos'!J127=-1,31,'[1]Dados brutos'!J127)</f>
        <v>31</v>
      </c>
      <c r="K54" s="3">
        <f>IF('[1]Dados brutos'!K127=-1,30,'[1]Dados brutos'!K127-1)</f>
        <v>30</v>
      </c>
      <c r="L54" s="3">
        <f>IF('[1]Dados brutos'!L127=-1,31,'[1]Dados brutos'!L127)</f>
        <v>31</v>
      </c>
      <c r="M54" s="3">
        <f>IF('[1]Dados brutos'!M127=-1,31,'[1]Dados brutos'!M127)</f>
        <v>31</v>
      </c>
      <c r="N54" s="3">
        <f t="shared" si="0"/>
        <v>123</v>
      </c>
      <c r="O54" s="3">
        <f>IF('[1]Dados brutos'!N127=-1,31,'[1]Dados brutos'!N127)</f>
        <v>0</v>
      </c>
      <c r="P54" s="3">
        <f>IF('[1]Dados brutos'!O127=-1,30,'[1]Dados brutos'!O127-1)</f>
        <v>15</v>
      </c>
      <c r="Q54" s="3">
        <f>IF('[1]Dados brutos'!P127=-1,31,'[1]Dados brutos'!P127)</f>
        <v>31</v>
      </c>
      <c r="R54" s="3">
        <f>IF('[1]Dados brutos'!Q127=-1,31,'[1]Dados brutos'!Q127)</f>
        <v>31</v>
      </c>
      <c r="S54" s="3">
        <f t="shared" si="1"/>
        <v>77</v>
      </c>
      <c r="T54" s="3">
        <f>IF('[1]Dados brutos'!R127=-1,31,'[1]Dados brutos'!R127)</f>
        <v>31</v>
      </c>
      <c r="U54" s="3">
        <f>IF('[1]Dados brutos'!S127=-1,30,'[1]Dados brutos'!S127-1)</f>
        <v>30</v>
      </c>
      <c r="V54" s="3">
        <f>IF('[1]Dados brutos'!T127=-1,31,'[1]Dados brutos'!T127)</f>
        <v>31</v>
      </c>
      <c r="W54" s="3">
        <f>IF('[1]Dados brutos'!U127=-1,31,'[1]Dados brutos'!U127)</f>
        <v>31</v>
      </c>
      <c r="X54" s="3">
        <f t="shared" si="2"/>
        <v>123</v>
      </c>
      <c r="Y54" s="3">
        <f>IF('[1]Dados brutos'!V127=-1,31,'[1]Dados brutos'!V127)</f>
        <v>31</v>
      </c>
      <c r="Z54" s="3">
        <f>IF('[1]Dados brutos'!W127=-1,30,'[1]Dados brutos'!W127-1)</f>
        <v>11</v>
      </c>
      <c r="AA54" s="3">
        <f>IF('[1]Dados brutos'!X127=-1,31,'[1]Dados brutos'!X127)</f>
        <v>0</v>
      </c>
      <c r="AB54" s="3">
        <f>IF('[1]Dados brutos'!Y127=-1,31,'[1]Dados brutos'!Y127)</f>
        <v>0</v>
      </c>
      <c r="AC54" s="3">
        <f t="shared" si="3"/>
        <v>42</v>
      </c>
      <c r="AD54" s="3">
        <f>IF('[1]Dados brutos'!Z127=-1,31,'[1]Dados brutos'!Z127)</f>
        <v>0</v>
      </c>
      <c r="AE54" s="3">
        <f>IF('[1]Dados brutos'!AA127=-1,30,'[1]Dados brutos'!AA127-1)</f>
        <v>1</v>
      </c>
      <c r="AF54" s="3">
        <f>IF('[1]Dados brutos'!AB127=-1,31,'[1]Dados brutos'!AB127)</f>
        <v>0</v>
      </c>
      <c r="AG54" s="3">
        <f>IF('[1]Dados brutos'!AC127=-1,31,'[1]Dados brutos'!AC127)</f>
        <v>0</v>
      </c>
      <c r="AH54" s="3">
        <f t="shared" si="4"/>
        <v>1</v>
      </c>
      <c r="AI54" s="1">
        <f t="shared" si="5"/>
        <v>489</v>
      </c>
      <c r="AJ54" s="3">
        <v>1490</v>
      </c>
      <c r="AK54" s="8">
        <f t="shared" si="6"/>
        <v>0.66260162601626016</v>
      </c>
      <c r="AL54" s="1">
        <f t="shared" si="7"/>
        <v>366</v>
      </c>
      <c r="AM54" s="8">
        <f t="shared" si="8"/>
        <v>0.59512195121951217</v>
      </c>
      <c r="AN54" s="1">
        <f t="shared" si="9"/>
        <v>243</v>
      </c>
      <c r="AO54" s="8">
        <f t="shared" si="10"/>
        <v>0.49390243902439024</v>
      </c>
      <c r="AP54" s="1">
        <f t="shared" si="11"/>
        <v>166</v>
      </c>
      <c r="AQ54" s="8">
        <f t="shared" si="12"/>
        <v>0.44986449864498645</v>
      </c>
      <c r="AR54" s="11">
        <f t="shared" si="13"/>
        <v>0.44986449864498645</v>
      </c>
      <c r="AS54" s="8"/>
      <c r="AT54" s="10"/>
      <c r="AU54" s="10"/>
      <c r="AV54" s="10">
        <f t="shared" si="14"/>
        <v>0.44986449864498645</v>
      </c>
      <c r="AW54" s="3" t="b">
        <f t="shared" si="15"/>
        <v>0</v>
      </c>
      <c r="AX54" s="1" t="b">
        <f t="shared" si="16"/>
        <v>0</v>
      </c>
      <c r="AY54" s="3" t="str">
        <f t="shared" si="17"/>
        <v>CI</v>
      </c>
    </row>
    <row r="55" spans="1:51" ht="15.6" x14ac:dyDescent="0.3">
      <c r="A55" s="3">
        <v>50</v>
      </c>
      <c r="B55" s="1" t="s">
        <v>54</v>
      </c>
      <c r="C55" s="2" t="s">
        <v>131</v>
      </c>
      <c r="D55" s="1" t="s">
        <v>220</v>
      </c>
      <c r="E55" s="2" t="s">
        <v>234</v>
      </c>
      <c r="F55" s="3">
        <v>-49.901333000000001</v>
      </c>
      <c r="G55" s="3">
        <v>-10.638089000000001</v>
      </c>
      <c r="H55" s="1" t="s">
        <v>223</v>
      </c>
      <c r="I55" s="3">
        <v>123</v>
      </c>
      <c r="J55" s="3">
        <f>IF('[1]Dados brutos'!J82=-1,31,'[1]Dados brutos'!J82)</f>
        <v>31</v>
      </c>
      <c r="K55" s="3">
        <f>IF('[1]Dados brutos'!K82=-1,30,'[1]Dados brutos'!K82-1)</f>
        <v>30</v>
      </c>
      <c r="L55" s="3">
        <f>IF('[1]Dados brutos'!L82=-1,31,'[1]Dados brutos'!L82)</f>
        <v>31</v>
      </c>
      <c r="M55" s="3">
        <f>IF('[1]Dados brutos'!M82=-1,31,'[1]Dados brutos'!M82)</f>
        <v>31</v>
      </c>
      <c r="N55" s="3">
        <f t="shared" si="0"/>
        <v>123</v>
      </c>
      <c r="O55" s="3">
        <f>IF('[1]Dados brutos'!N82=-1,31,'[1]Dados brutos'!N82)</f>
        <v>0</v>
      </c>
      <c r="P55" s="3">
        <f>IF('[1]Dados brutos'!O82=-1,30,'[1]Dados brutos'!O82-1)</f>
        <v>15</v>
      </c>
      <c r="Q55" s="3">
        <f>IF('[1]Dados brutos'!P82=-1,31,'[1]Dados brutos'!P82)</f>
        <v>31</v>
      </c>
      <c r="R55" s="3">
        <f>IF('[1]Dados brutos'!Q82=-1,31,'[1]Dados brutos'!Q82)</f>
        <v>31</v>
      </c>
      <c r="S55" s="3">
        <f t="shared" si="1"/>
        <v>77</v>
      </c>
      <c r="T55" s="3">
        <f>IF('[1]Dados brutos'!R82=-1,31,'[1]Dados brutos'!R82)</f>
        <v>31</v>
      </c>
      <c r="U55" s="3">
        <f>IF('[1]Dados brutos'!S82=-1,30,'[1]Dados brutos'!S82-1)</f>
        <v>30</v>
      </c>
      <c r="V55" s="3">
        <f>IF('[1]Dados brutos'!T82=-1,31,'[1]Dados brutos'!T82)</f>
        <v>31</v>
      </c>
      <c r="W55" s="3">
        <f>IF('[1]Dados brutos'!U82=-1,31,'[1]Dados brutos'!U82)</f>
        <v>31</v>
      </c>
      <c r="X55" s="3">
        <f t="shared" si="2"/>
        <v>123</v>
      </c>
      <c r="Y55" s="3">
        <f>IF('[1]Dados brutos'!V82=-1,31,'[1]Dados brutos'!V82)</f>
        <v>31</v>
      </c>
      <c r="Z55" s="3">
        <f>IF('[1]Dados brutos'!W82=-1,30,'[1]Dados brutos'!W82-1)</f>
        <v>11</v>
      </c>
      <c r="AA55" s="3">
        <f>IF('[1]Dados brutos'!X82=-1,31,'[1]Dados brutos'!X82)</f>
        <v>0</v>
      </c>
      <c r="AB55" s="3">
        <f>IF('[1]Dados brutos'!Y82=-1,31,'[1]Dados brutos'!Y82)</f>
        <v>0</v>
      </c>
      <c r="AC55" s="3">
        <f t="shared" si="3"/>
        <v>42</v>
      </c>
      <c r="AD55" s="3">
        <f>IF('[1]Dados brutos'!Z82=-1,31,'[1]Dados brutos'!Z82)</f>
        <v>0</v>
      </c>
      <c r="AE55" s="3">
        <f>IF('[1]Dados brutos'!AA82=-1,30,'[1]Dados brutos'!AA82-1)</f>
        <v>1</v>
      </c>
      <c r="AF55" s="3">
        <f>IF('[1]Dados brutos'!AB82=-1,31,'[1]Dados brutos'!AB82)</f>
        <v>0</v>
      </c>
      <c r="AG55" s="3">
        <f>IF('[1]Dados brutos'!AC82=-1,31,'[1]Dados brutos'!AC82)</f>
        <v>0</v>
      </c>
      <c r="AH55" s="3">
        <f t="shared" si="4"/>
        <v>1</v>
      </c>
      <c r="AI55" s="1">
        <f t="shared" si="5"/>
        <v>489</v>
      </c>
      <c r="AJ55" s="3">
        <v>1490</v>
      </c>
      <c r="AK55" s="8">
        <f t="shared" si="6"/>
        <v>0.66260162601626016</v>
      </c>
      <c r="AL55" s="1">
        <f t="shared" si="7"/>
        <v>366</v>
      </c>
      <c r="AM55" s="8">
        <f t="shared" si="8"/>
        <v>0.59512195121951217</v>
      </c>
      <c r="AN55" s="1">
        <f t="shared" si="9"/>
        <v>243</v>
      </c>
      <c r="AO55" s="8">
        <f t="shared" si="10"/>
        <v>0.49390243902439024</v>
      </c>
      <c r="AP55" s="1">
        <f t="shared" si="11"/>
        <v>166</v>
      </c>
      <c r="AQ55" s="8">
        <f t="shared" si="12"/>
        <v>0.44986449864498645</v>
      </c>
      <c r="AR55" s="11">
        <f t="shared" si="13"/>
        <v>0.44986449864498645</v>
      </c>
      <c r="AS55" s="8"/>
      <c r="AT55" s="10"/>
      <c r="AU55" s="10"/>
      <c r="AV55" s="10">
        <f t="shared" si="14"/>
        <v>0.44986449864498645</v>
      </c>
      <c r="AW55" s="3" t="b">
        <f t="shared" si="15"/>
        <v>0</v>
      </c>
      <c r="AX55" s="1" t="b">
        <f t="shared" si="16"/>
        <v>0</v>
      </c>
      <c r="AY55" s="3" t="str">
        <f t="shared" si="17"/>
        <v>CI</v>
      </c>
    </row>
    <row r="56" spans="1:51" ht="15.6" x14ac:dyDescent="0.3">
      <c r="A56" s="3">
        <v>51</v>
      </c>
      <c r="B56" s="1" t="s">
        <v>55</v>
      </c>
      <c r="C56" s="2" t="s">
        <v>132</v>
      </c>
      <c r="D56" s="1" t="s">
        <v>220</v>
      </c>
      <c r="E56" s="2" t="s">
        <v>234</v>
      </c>
      <c r="F56" s="3">
        <v>-49.922835999999997</v>
      </c>
      <c r="G56" s="3">
        <v>-10.604112000000001</v>
      </c>
      <c r="H56" s="1" t="s">
        <v>214</v>
      </c>
      <c r="I56" s="3">
        <v>123</v>
      </c>
      <c r="J56" s="3">
        <f>IF('[1]Dados brutos'!J112=-1,31,'[1]Dados brutos'!J112)</f>
        <v>31</v>
      </c>
      <c r="K56" s="3">
        <f>IF('[1]Dados brutos'!K112=-1,30,'[1]Dados brutos'!K112-1)</f>
        <v>30</v>
      </c>
      <c r="L56" s="3">
        <f>IF('[1]Dados brutos'!L112=-1,31,'[1]Dados brutos'!L112)</f>
        <v>31</v>
      </c>
      <c r="M56" s="3">
        <f>IF('[1]Dados brutos'!M112=-1,31,'[1]Dados brutos'!M112)</f>
        <v>31</v>
      </c>
      <c r="N56" s="3">
        <f t="shared" si="0"/>
        <v>123</v>
      </c>
      <c r="O56" s="3">
        <f>IF('[1]Dados brutos'!N112=-1,31,'[1]Dados brutos'!N112)</f>
        <v>31</v>
      </c>
      <c r="P56" s="3">
        <f>IF('[1]Dados brutos'!O112=-1,30,'[1]Dados brutos'!O112-1)</f>
        <v>30</v>
      </c>
      <c r="Q56" s="3">
        <f>IF('[1]Dados brutos'!P112=-1,31,'[1]Dados brutos'!P112)</f>
        <v>31</v>
      </c>
      <c r="R56" s="3">
        <f>IF('[1]Dados brutos'!Q112=-1,31,'[1]Dados brutos'!Q112)</f>
        <v>31</v>
      </c>
      <c r="S56" s="3">
        <f t="shared" si="1"/>
        <v>123</v>
      </c>
      <c r="T56" s="3">
        <f>IF('[1]Dados brutos'!R112=-1,31,'[1]Dados brutos'!R112)</f>
        <v>31</v>
      </c>
      <c r="U56" s="3">
        <f>IF('[1]Dados brutos'!S112=-1,30,'[1]Dados brutos'!S112-1)</f>
        <v>30</v>
      </c>
      <c r="V56" s="3">
        <f>IF('[1]Dados brutos'!T112=-1,31,'[1]Dados brutos'!T112)</f>
        <v>31</v>
      </c>
      <c r="W56" s="3">
        <f>IF('[1]Dados brutos'!U112=-1,31,'[1]Dados brutos'!U112)</f>
        <v>31</v>
      </c>
      <c r="X56" s="3">
        <f t="shared" si="2"/>
        <v>123</v>
      </c>
      <c r="Y56" s="3">
        <f>IF('[1]Dados brutos'!V112=-1,31,'[1]Dados brutos'!V112)</f>
        <v>31</v>
      </c>
      <c r="Z56" s="3">
        <f>IF('[1]Dados brutos'!W112=-1,30,'[1]Dados brutos'!W112-1)</f>
        <v>11</v>
      </c>
      <c r="AA56" s="3">
        <f>IF('[1]Dados brutos'!X112=-1,31,'[1]Dados brutos'!X112)</f>
        <v>0</v>
      </c>
      <c r="AB56" s="3">
        <f>IF('[1]Dados brutos'!Y112=-1,31,'[1]Dados brutos'!Y112)</f>
        <v>0</v>
      </c>
      <c r="AC56" s="3">
        <f t="shared" si="3"/>
        <v>42</v>
      </c>
      <c r="AD56" s="3">
        <f>IF('[1]Dados brutos'!Z112=-1,31,'[1]Dados brutos'!Z112)</f>
        <v>0</v>
      </c>
      <c r="AE56" s="3">
        <f>IF('[1]Dados brutos'!AA112=-1,30,'[1]Dados brutos'!AA112-1)</f>
        <v>0</v>
      </c>
      <c r="AF56" s="3">
        <f>IF('[1]Dados brutos'!AB112=-1,31,'[1]Dados brutos'!AB112)</f>
        <v>0</v>
      </c>
      <c r="AG56" s="3">
        <f>IF('[1]Dados brutos'!AC112=-1,31,'[1]Dados brutos'!AC112)</f>
        <v>0</v>
      </c>
      <c r="AH56" s="3">
        <f t="shared" si="4"/>
        <v>0</v>
      </c>
      <c r="AI56" s="1">
        <f t="shared" si="5"/>
        <v>534</v>
      </c>
      <c r="AJ56" s="3">
        <v>1000</v>
      </c>
      <c r="AK56" s="8">
        <f t="shared" si="6"/>
        <v>0.72357723577235777</v>
      </c>
      <c r="AL56" s="1">
        <f t="shared" si="7"/>
        <v>411</v>
      </c>
      <c r="AM56" s="8">
        <f t="shared" si="8"/>
        <v>0.66829268292682931</v>
      </c>
      <c r="AN56" s="1">
        <f t="shared" si="9"/>
        <v>288</v>
      </c>
      <c r="AO56" s="8">
        <f t="shared" si="10"/>
        <v>0.58536585365853655</v>
      </c>
      <c r="AP56" s="1">
        <f t="shared" si="11"/>
        <v>165</v>
      </c>
      <c r="AQ56" s="8">
        <f t="shared" si="12"/>
        <v>0.44715447154471544</v>
      </c>
      <c r="AR56" s="11">
        <f t="shared" si="13"/>
        <v>0.44715447154471544</v>
      </c>
      <c r="AS56" s="8"/>
      <c r="AT56" s="10"/>
      <c r="AU56" s="10"/>
      <c r="AV56" s="10">
        <f t="shared" si="14"/>
        <v>0.44715447154471544</v>
      </c>
      <c r="AW56" s="3" t="b">
        <f t="shared" si="15"/>
        <v>0</v>
      </c>
      <c r="AX56" s="1" t="b">
        <f t="shared" si="16"/>
        <v>0</v>
      </c>
      <c r="AY56" s="3" t="str">
        <f t="shared" si="17"/>
        <v>CI</v>
      </c>
    </row>
    <row r="57" spans="1:51" ht="15.6" x14ac:dyDescent="0.3">
      <c r="A57" s="3">
        <v>42</v>
      </c>
      <c r="B57" s="1" t="s">
        <v>56</v>
      </c>
      <c r="C57" s="2" t="s">
        <v>133</v>
      </c>
      <c r="D57" s="1" t="s">
        <v>220</v>
      </c>
      <c r="E57" s="2" t="s">
        <v>236</v>
      </c>
      <c r="F57" s="3">
        <v>-49.926887999999998</v>
      </c>
      <c r="G57" s="3">
        <v>-10.586694</v>
      </c>
      <c r="H57" s="1" t="s">
        <v>214</v>
      </c>
      <c r="I57" s="3">
        <v>123</v>
      </c>
      <c r="J57" s="3">
        <f>IF('[1]Dados brutos'!J113=-1,31,'[1]Dados brutos'!J113)</f>
        <v>31</v>
      </c>
      <c r="K57" s="3">
        <f>IF('[1]Dados brutos'!K113=-1,30,'[1]Dados brutos'!K113-1)</f>
        <v>30</v>
      </c>
      <c r="L57" s="3">
        <f>IF('[1]Dados brutos'!L113=-1,31,'[1]Dados brutos'!L113)</f>
        <v>31</v>
      </c>
      <c r="M57" s="3">
        <f>IF('[1]Dados brutos'!M113=-1,31,'[1]Dados brutos'!M113)</f>
        <v>31</v>
      </c>
      <c r="N57" s="3">
        <f t="shared" si="0"/>
        <v>123</v>
      </c>
      <c r="O57" s="3">
        <f>IF('[1]Dados brutos'!N113=-1,31,'[1]Dados brutos'!N113)</f>
        <v>31</v>
      </c>
      <c r="P57" s="3">
        <f>IF('[1]Dados brutos'!O113=-1,30,'[1]Dados brutos'!O113-1)</f>
        <v>30</v>
      </c>
      <c r="Q57" s="3">
        <f>IF('[1]Dados brutos'!P113=-1,31,'[1]Dados brutos'!P113)</f>
        <v>31</v>
      </c>
      <c r="R57" s="3">
        <f>IF('[1]Dados brutos'!Q113=-1,31,'[1]Dados brutos'!Q113)</f>
        <v>31</v>
      </c>
      <c r="S57" s="3">
        <f t="shared" si="1"/>
        <v>123</v>
      </c>
      <c r="T57" s="3">
        <f>IF('[1]Dados brutos'!R113=-1,31,'[1]Dados brutos'!R113)</f>
        <v>31</v>
      </c>
      <c r="U57" s="3">
        <f>IF('[1]Dados brutos'!S113=-1,30,'[1]Dados brutos'!S113-1)</f>
        <v>30</v>
      </c>
      <c r="V57" s="3">
        <f>IF('[1]Dados brutos'!T113=-1,31,'[1]Dados brutos'!T113)</f>
        <v>31</v>
      </c>
      <c r="W57" s="3">
        <f>IF('[1]Dados brutos'!U113=-1,31,'[1]Dados brutos'!U113)</f>
        <v>31</v>
      </c>
      <c r="X57" s="3">
        <f t="shared" si="2"/>
        <v>123</v>
      </c>
      <c r="Y57" s="3">
        <f>IF('[1]Dados brutos'!V113=-1,31,'[1]Dados brutos'!V113)</f>
        <v>31</v>
      </c>
      <c r="Z57" s="3">
        <f>IF('[1]Dados brutos'!W113=-1,30,'[1]Dados brutos'!W113-1)</f>
        <v>13</v>
      </c>
      <c r="AA57" s="3">
        <f>IF('[1]Dados brutos'!X113=-1,31,'[1]Dados brutos'!X113)</f>
        <v>0</v>
      </c>
      <c r="AB57" s="3">
        <f>IF('[1]Dados brutos'!Y113=-1,31,'[1]Dados brutos'!Y113)</f>
        <v>0</v>
      </c>
      <c r="AC57" s="3">
        <f t="shared" si="3"/>
        <v>44</v>
      </c>
      <c r="AD57" s="3">
        <f>IF('[1]Dados brutos'!Z113=-1,31,'[1]Dados brutos'!Z113)</f>
        <v>12</v>
      </c>
      <c r="AE57" s="3">
        <f>IF('[1]Dados brutos'!AA113=-1,30,'[1]Dados brutos'!AA113-1)</f>
        <v>0</v>
      </c>
      <c r="AF57" s="3">
        <f>IF('[1]Dados brutos'!AB113=-1,31,'[1]Dados brutos'!AB113)</f>
        <v>0</v>
      </c>
      <c r="AG57" s="3">
        <f>IF('[1]Dados brutos'!AC113=-1,31,'[1]Dados brutos'!AC113)</f>
        <v>0</v>
      </c>
      <c r="AH57" s="3">
        <f t="shared" si="4"/>
        <v>12</v>
      </c>
      <c r="AI57" s="1">
        <f t="shared" si="5"/>
        <v>548</v>
      </c>
      <c r="AJ57" s="3">
        <v>800</v>
      </c>
      <c r="AK57" s="8">
        <f t="shared" si="6"/>
        <v>0.74254742547425479</v>
      </c>
      <c r="AL57" s="1">
        <f t="shared" si="7"/>
        <v>425</v>
      </c>
      <c r="AM57" s="8">
        <f t="shared" si="8"/>
        <v>0.69105691056910568</v>
      </c>
      <c r="AN57" s="1">
        <f t="shared" si="9"/>
        <v>302</v>
      </c>
      <c r="AO57" s="8">
        <f t="shared" si="10"/>
        <v>0.61382113821138207</v>
      </c>
      <c r="AP57" s="1">
        <f t="shared" si="11"/>
        <v>179</v>
      </c>
      <c r="AQ57" s="8">
        <f t="shared" si="12"/>
        <v>0.48509485094850946</v>
      </c>
      <c r="AR57" s="11">
        <f t="shared" si="13"/>
        <v>0.48509485094850946</v>
      </c>
      <c r="AS57" s="8"/>
      <c r="AT57" s="10"/>
      <c r="AU57" s="10"/>
      <c r="AV57" s="10">
        <f t="shared" si="14"/>
        <v>0.48509485094850946</v>
      </c>
      <c r="AW57" s="3" t="b">
        <f t="shared" si="15"/>
        <v>0</v>
      </c>
      <c r="AX57" s="1" t="b">
        <f t="shared" si="16"/>
        <v>0</v>
      </c>
      <c r="AY57" s="3" t="str">
        <f t="shared" si="17"/>
        <v>CI</v>
      </c>
    </row>
    <row r="58" spans="1:51" ht="15.6" x14ac:dyDescent="0.3">
      <c r="A58" s="3">
        <v>41</v>
      </c>
      <c r="B58" s="1" t="s">
        <v>57</v>
      </c>
      <c r="C58" s="2" t="s">
        <v>133</v>
      </c>
      <c r="D58" s="1" t="s">
        <v>220</v>
      </c>
      <c r="E58" s="2" t="s">
        <v>236</v>
      </c>
      <c r="F58" s="3">
        <v>-49.92698</v>
      </c>
      <c r="G58" s="3">
        <v>-10.586587</v>
      </c>
      <c r="H58" s="1" t="s">
        <v>214</v>
      </c>
      <c r="I58" s="3">
        <v>123</v>
      </c>
      <c r="J58" s="3">
        <f>IF('[1]Dados brutos'!J125=-1,31,'[1]Dados brutos'!J125)</f>
        <v>31</v>
      </c>
      <c r="K58" s="3">
        <f>IF('[1]Dados brutos'!K125=-1,30,'[1]Dados brutos'!K125-1)</f>
        <v>30</v>
      </c>
      <c r="L58" s="3">
        <f>IF('[1]Dados brutos'!L125=-1,31,'[1]Dados brutos'!L125)</f>
        <v>31</v>
      </c>
      <c r="M58" s="3">
        <f>IF('[1]Dados brutos'!M125=-1,31,'[1]Dados brutos'!M125)</f>
        <v>31</v>
      </c>
      <c r="N58" s="3">
        <f t="shared" si="0"/>
        <v>123</v>
      </c>
      <c r="O58" s="3">
        <f>IF('[1]Dados brutos'!N125=-1,31,'[1]Dados brutos'!N125)</f>
        <v>31</v>
      </c>
      <c r="P58" s="3">
        <f>IF('[1]Dados brutos'!O125=-1,30,'[1]Dados brutos'!O125-1)</f>
        <v>30</v>
      </c>
      <c r="Q58" s="3">
        <f>IF('[1]Dados brutos'!P125=-1,31,'[1]Dados brutos'!P125)</f>
        <v>31</v>
      </c>
      <c r="R58" s="3">
        <f>IF('[1]Dados brutos'!Q125=-1,31,'[1]Dados brutos'!Q125)</f>
        <v>31</v>
      </c>
      <c r="S58" s="3">
        <f t="shared" si="1"/>
        <v>123</v>
      </c>
      <c r="T58" s="3">
        <f>IF('[1]Dados brutos'!R125=-1,31,'[1]Dados brutos'!R125)</f>
        <v>31</v>
      </c>
      <c r="U58" s="3">
        <f>IF('[1]Dados brutos'!S125=-1,30,'[1]Dados brutos'!S125-1)</f>
        <v>30</v>
      </c>
      <c r="V58" s="3">
        <f>IF('[1]Dados brutos'!T125=-1,31,'[1]Dados brutos'!T125)</f>
        <v>31</v>
      </c>
      <c r="W58" s="3">
        <f>IF('[1]Dados brutos'!U125=-1,31,'[1]Dados brutos'!U125)</f>
        <v>31</v>
      </c>
      <c r="X58" s="3">
        <f t="shared" si="2"/>
        <v>123</v>
      </c>
      <c r="Y58" s="3">
        <f>IF('[1]Dados brutos'!V125=-1,31,'[1]Dados brutos'!V125)</f>
        <v>31</v>
      </c>
      <c r="Z58" s="3">
        <f>IF('[1]Dados brutos'!W125=-1,30,'[1]Dados brutos'!W125-1)</f>
        <v>13</v>
      </c>
      <c r="AA58" s="3">
        <f>IF('[1]Dados brutos'!X125=-1,31,'[1]Dados brutos'!X125)</f>
        <v>0</v>
      </c>
      <c r="AB58" s="3">
        <f>IF('[1]Dados brutos'!Y125=-1,31,'[1]Dados brutos'!Y125)</f>
        <v>0</v>
      </c>
      <c r="AC58" s="3">
        <f t="shared" si="3"/>
        <v>44</v>
      </c>
      <c r="AD58" s="3">
        <f>IF('[1]Dados brutos'!Z125=-1,31,'[1]Dados brutos'!Z125)</f>
        <v>0</v>
      </c>
      <c r="AE58" s="3">
        <f>IF('[1]Dados brutos'!AA125=-1,30,'[1]Dados brutos'!AA125-1)</f>
        <v>0</v>
      </c>
      <c r="AF58" s="3">
        <f>IF('[1]Dados brutos'!AB125=-1,31,'[1]Dados brutos'!AB125)</f>
        <v>0</v>
      </c>
      <c r="AG58" s="3">
        <f>IF('[1]Dados brutos'!AC125=-1,31,'[1]Dados brutos'!AC125)</f>
        <v>0</v>
      </c>
      <c r="AH58" s="3">
        <f t="shared" si="4"/>
        <v>0</v>
      </c>
      <c r="AI58" s="1">
        <f t="shared" si="5"/>
        <v>536</v>
      </c>
      <c r="AJ58" s="3">
        <v>800</v>
      </c>
      <c r="AK58" s="8">
        <f t="shared" si="6"/>
        <v>0.72628726287262868</v>
      </c>
      <c r="AL58" s="1">
        <f t="shared" si="7"/>
        <v>413</v>
      </c>
      <c r="AM58" s="8">
        <f t="shared" si="8"/>
        <v>0.67154471544715444</v>
      </c>
      <c r="AN58" s="1">
        <f t="shared" si="9"/>
        <v>290</v>
      </c>
      <c r="AO58" s="8">
        <f t="shared" si="10"/>
        <v>0.58943089430894313</v>
      </c>
      <c r="AP58" s="1">
        <f t="shared" si="11"/>
        <v>167</v>
      </c>
      <c r="AQ58" s="8">
        <f t="shared" si="12"/>
        <v>0.45257452574525747</v>
      </c>
      <c r="AR58" s="11">
        <f t="shared" si="13"/>
        <v>0.45257452574525747</v>
      </c>
      <c r="AS58" s="8"/>
      <c r="AT58" s="10"/>
      <c r="AU58" s="10"/>
      <c r="AV58" s="10">
        <f t="shared" si="14"/>
        <v>0.45257452574525747</v>
      </c>
      <c r="AW58" s="3" t="b">
        <f t="shared" si="15"/>
        <v>0</v>
      </c>
      <c r="AX58" s="1" t="b">
        <f t="shared" si="16"/>
        <v>0</v>
      </c>
      <c r="AY58" s="3" t="str">
        <f t="shared" si="17"/>
        <v>CI</v>
      </c>
    </row>
    <row r="59" spans="1:51" ht="15.6" x14ac:dyDescent="0.3">
      <c r="A59" s="3">
        <v>135</v>
      </c>
      <c r="B59" s="1" t="s">
        <v>58</v>
      </c>
      <c r="C59" s="2" t="s">
        <v>128</v>
      </c>
      <c r="D59" s="1" t="s">
        <v>212</v>
      </c>
      <c r="E59" s="2" t="s">
        <v>217</v>
      </c>
      <c r="F59" s="3">
        <v>-49.873821</v>
      </c>
      <c r="G59" s="3">
        <v>-10.6586</v>
      </c>
      <c r="H59" s="1" t="s">
        <v>214</v>
      </c>
      <c r="I59" s="3">
        <v>123</v>
      </c>
      <c r="J59" s="3">
        <f>IF('[1]Dados brutos'!J79=-1,31,'[1]Dados brutos'!J79)</f>
        <v>31</v>
      </c>
      <c r="K59" s="3">
        <f>IF('[1]Dados brutos'!K79=-1,30,'[1]Dados brutos'!K79-1)</f>
        <v>30</v>
      </c>
      <c r="L59" s="3">
        <f>IF('[1]Dados brutos'!L79=-1,31,'[1]Dados brutos'!L79)</f>
        <v>31</v>
      </c>
      <c r="M59" s="3">
        <f>IF('[1]Dados brutos'!M79=-1,31,'[1]Dados brutos'!M79)</f>
        <v>31</v>
      </c>
      <c r="N59" s="3">
        <f t="shared" si="0"/>
        <v>123</v>
      </c>
      <c r="O59" s="3">
        <f>IF('[1]Dados brutos'!N79=-1,31,'[1]Dados brutos'!N79)</f>
        <v>31</v>
      </c>
      <c r="P59" s="3">
        <f>IF('[1]Dados brutos'!O79=-1,30,'[1]Dados brutos'!O79-1)</f>
        <v>30</v>
      </c>
      <c r="Q59" s="3">
        <f>IF('[1]Dados brutos'!P79=-1,31,'[1]Dados brutos'!P79)</f>
        <v>31</v>
      </c>
      <c r="R59" s="3">
        <f>IF('[1]Dados brutos'!Q79=-1,31,'[1]Dados brutos'!Q79)</f>
        <v>31</v>
      </c>
      <c r="S59" s="3">
        <f t="shared" si="1"/>
        <v>123</v>
      </c>
      <c r="T59" s="3">
        <f>IF('[1]Dados brutos'!R79=-1,31,'[1]Dados brutos'!R79)</f>
        <v>31</v>
      </c>
      <c r="U59" s="3">
        <f>IF('[1]Dados brutos'!S79=-1,30,'[1]Dados brutos'!S79-1)</f>
        <v>30</v>
      </c>
      <c r="V59" s="3">
        <f>IF('[1]Dados brutos'!T79=-1,31,'[1]Dados brutos'!T79)</f>
        <v>31</v>
      </c>
      <c r="W59" s="3">
        <f>IF('[1]Dados brutos'!U79=-1,31,'[1]Dados brutos'!U79)</f>
        <v>31</v>
      </c>
      <c r="X59" s="3">
        <f t="shared" si="2"/>
        <v>123</v>
      </c>
      <c r="Y59" s="3">
        <f>IF('[1]Dados brutos'!V79=-1,31,'[1]Dados brutos'!V79)</f>
        <v>31</v>
      </c>
      <c r="Z59" s="3">
        <f>IF('[1]Dados brutos'!W79=-1,30,'[1]Dados brutos'!W79-1)</f>
        <v>30</v>
      </c>
      <c r="AA59" s="3">
        <f>IF('[1]Dados brutos'!X79=-1,31,'[1]Dados brutos'!X79)</f>
        <v>31</v>
      </c>
      <c r="AB59" s="3">
        <f>IF('[1]Dados brutos'!Y79=-1,31,'[1]Dados brutos'!Y79)</f>
        <v>8</v>
      </c>
      <c r="AC59" s="3">
        <f t="shared" si="3"/>
        <v>100</v>
      </c>
      <c r="AD59" s="3">
        <f>IF('[1]Dados brutos'!Z79=-1,31,'[1]Dados brutos'!Z79)</f>
        <v>31</v>
      </c>
      <c r="AE59" s="3">
        <f>IF('[1]Dados brutos'!AA79=-1,30,'[1]Dados brutos'!AA79-1)</f>
        <v>30</v>
      </c>
      <c r="AF59" s="3">
        <f>IF('[1]Dados brutos'!AB79=-1,31,'[1]Dados brutos'!AB79)</f>
        <v>31</v>
      </c>
      <c r="AG59" s="3">
        <f>IF('[1]Dados brutos'!AC79=-1,31,'[1]Dados brutos'!AC79)</f>
        <v>26</v>
      </c>
      <c r="AH59" s="3">
        <f t="shared" si="4"/>
        <v>118</v>
      </c>
      <c r="AI59" s="1">
        <f t="shared" si="5"/>
        <v>710</v>
      </c>
      <c r="AJ59" s="3">
        <v>2500</v>
      </c>
      <c r="AK59" s="8">
        <f t="shared" si="6"/>
        <v>0.96205962059620598</v>
      </c>
      <c r="AL59" s="1">
        <f t="shared" si="7"/>
        <v>587</v>
      </c>
      <c r="AM59" s="8">
        <f t="shared" si="8"/>
        <v>0.95447154471544715</v>
      </c>
      <c r="AN59" s="1">
        <f t="shared" si="9"/>
        <v>464</v>
      </c>
      <c r="AO59" s="8">
        <f t="shared" si="10"/>
        <v>0.94308943089430897</v>
      </c>
      <c r="AP59" s="1">
        <f t="shared" si="11"/>
        <v>341</v>
      </c>
      <c r="AQ59" s="8">
        <f t="shared" si="12"/>
        <v>0.92411924119241196</v>
      </c>
      <c r="AR59" s="9">
        <f t="shared" si="13"/>
        <v>0.92411924119241196</v>
      </c>
      <c r="AS59" s="8"/>
      <c r="AT59" s="10"/>
      <c r="AU59" s="10"/>
      <c r="AV59" s="10">
        <f t="shared" si="14"/>
        <v>0.92411924119241196</v>
      </c>
      <c r="AW59" s="3" t="b">
        <f t="shared" si="15"/>
        <v>1</v>
      </c>
      <c r="AX59" s="3" t="b">
        <f t="shared" si="16"/>
        <v>1</v>
      </c>
      <c r="AY59" s="3" t="str">
        <f t="shared" si="17"/>
        <v>NC</v>
      </c>
    </row>
    <row r="60" spans="1:51" ht="15.6" x14ac:dyDescent="0.3">
      <c r="A60" s="3">
        <v>126</v>
      </c>
      <c r="B60" s="1" t="s">
        <v>59</v>
      </c>
      <c r="C60" s="2" t="s">
        <v>134</v>
      </c>
      <c r="D60" s="1" t="s">
        <v>220</v>
      </c>
      <c r="E60" s="2" t="s">
        <v>237</v>
      </c>
      <c r="F60" s="3">
        <v>-49.795918</v>
      </c>
      <c r="G60" s="3">
        <v>-10.806474</v>
      </c>
      <c r="H60" s="1" t="s">
        <v>223</v>
      </c>
      <c r="I60" s="3">
        <v>123</v>
      </c>
      <c r="J60" s="3">
        <f>IF('[1]Dados brutos'!J102=-1,31,'[1]Dados brutos'!J102)</f>
        <v>31</v>
      </c>
      <c r="K60" s="3">
        <f>IF('[1]Dados brutos'!K102=-1,30,'[1]Dados brutos'!K102-1)</f>
        <v>30</v>
      </c>
      <c r="L60" s="3">
        <f>IF('[1]Dados brutos'!L102=-1,31,'[1]Dados brutos'!L102)</f>
        <v>31</v>
      </c>
      <c r="M60" s="3">
        <f>IF('[1]Dados brutos'!M102=-1,31,'[1]Dados brutos'!M102)</f>
        <v>31</v>
      </c>
      <c r="N60" s="3">
        <f t="shared" si="0"/>
        <v>123</v>
      </c>
      <c r="O60" s="3">
        <f>IF('[1]Dados brutos'!N102=-1,31,'[1]Dados brutos'!N102)</f>
        <v>31</v>
      </c>
      <c r="P60" s="3">
        <f>IF('[1]Dados brutos'!O102=-1,30,'[1]Dados brutos'!O102-1)</f>
        <v>30</v>
      </c>
      <c r="Q60" s="3">
        <f>IF('[1]Dados brutos'!P102=-1,31,'[1]Dados brutos'!P102)</f>
        <v>19</v>
      </c>
      <c r="R60" s="3">
        <f>IF('[1]Dados brutos'!Q102=-1,31,'[1]Dados brutos'!Q102)</f>
        <v>0</v>
      </c>
      <c r="S60" s="3">
        <f t="shared" si="1"/>
        <v>80</v>
      </c>
      <c r="T60" s="3">
        <f>IF('[1]Dados brutos'!R102=-1,31,'[1]Dados brutos'!R102)</f>
        <v>31</v>
      </c>
      <c r="U60" s="3">
        <f>IF('[1]Dados brutos'!S102=-1,30,'[1]Dados brutos'!S102-1)</f>
        <v>27</v>
      </c>
      <c r="V60" s="3">
        <f>IF('[1]Dados brutos'!T102=-1,31,'[1]Dados brutos'!T102)</f>
        <v>0</v>
      </c>
      <c r="W60" s="3">
        <f>IF('[1]Dados brutos'!U102=-1,31,'[1]Dados brutos'!U102)</f>
        <v>2</v>
      </c>
      <c r="X60" s="3">
        <f t="shared" si="2"/>
        <v>60</v>
      </c>
      <c r="Y60" s="3">
        <f>IF('[1]Dados brutos'!V102=-1,31,'[1]Dados brutos'!V102)</f>
        <v>31</v>
      </c>
      <c r="Z60" s="3">
        <f>IF('[1]Dados brutos'!W102=-1,30,'[1]Dados brutos'!W102-1)</f>
        <v>30</v>
      </c>
      <c r="AA60" s="3">
        <f>IF('[1]Dados brutos'!X102=-1,31,'[1]Dados brutos'!X102)</f>
        <v>31</v>
      </c>
      <c r="AB60" s="3">
        <f>IF('[1]Dados brutos'!Y102=-1,31,'[1]Dados brutos'!Y102)</f>
        <v>3</v>
      </c>
      <c r="AC60" s="3">
        <f t="shared" si="3"/>
        <v>95</v>
      </c>
      <c r="AD60" s="3">
        <f>IF('[1]Dados brutos'!Z102=-1,31,'[1]Dados brutos'!Z102)</f>
        <v>0</v>
      </c>
      <c r="AE60" s="3">
        <f>IF('[1]Dados brutos'!AA102=-1,30,'[1]Dados brutos'!AA102-1)</f>
        <v>0</v>
      </c>
      <c r="AF60" s="3">
        <f>IF('[1]Dados brutos'!AB102=-1,31,'[1]Dados brutos'!AB102)</f>
        <v>0</v>
      </c>
      <c r="AG60" s="3">
        <f>IF('[1]Dados brutos'!AC102=-1,31,'[1]Dados brutos'!AC102)</f>
        <v>0</v>
      </c>
      <c r="AH60" s="3">
        <f t="shared" si="4"/>
        <v>0</v>
      </c>
      <c r="AI60" s="1">
        <f t="shared" si="5"/>
        <v>481</v>
      </c>
      <c r="AJ60" s="3">
        <v>0</v>
      </c>
      <c r="AK60" s="8">
        <f t="shared" si="6"/>
        <v>0.6517615176151762</v>
      </c>
      <c r="AL60" s="1">
        <f t="shared" si="7"/>
        <v>358</v>
      </c>
      <c r="AM60" s="8">
        <f t="shared" si="8"/>
        <v>0.58211382113821142</v>
      </c>
      <c r="AN60" s="1">
        <f t="shared" si="9"/>
        <v>235</v>
      </c>
      <c r="AO60" s="8">
        <f t="shared" si="10"/>
        <v>0.47764227642276424</v>
      </c>
      <c r="AP60" s="1">
        <f t="shared" si="11"/>
        <v>155</v>
      </c>
      <c r="AQ60" s="8">
        <f t="shared" si="12"/>
        <v>0.42005420054200543</v>
      </c>
      <c r="AR60" s="11">
        <f t="shared" si="13"/>
        <v>0.42005420054200543</v>
      </c>
      <c r="AS60" s="8"/>
      <c r="AT60" s="10"/>
      <c r="AU60" s="10"/>
      <c r="AV60" s="10">
        <f t="shared" si="14"/>
        <v>0.42005420054200543</v>
      </c>
      <c r="AW60" s="3" t="b">
        <f t="shared" si="15"/>
        <v>0</v>
      </c>
      <c r="AX60" s="1" t="b">
        <f t="shared" si="16"/>
        <v>0</v>
      </c>
      <c r="AY60" s="3" t="str">
        <f t="shared" si="17"/>
        <v>CI</v>
      </c>
    </row>
    <row r="61" spans="1:51" ht="15.6" x14ac:dyDescent="0.3">
      <c r="A61" s="3">
        <v>129</v>
      </c>
      <c r="B61" s="1" t="s">
        <v>60</v>
      </c>
      <c r="C61" s="2" t="s">
        <v>118</v>
      </c>
      <c r="D61" s="1" t="s">
        <v>220</v>
      </c>
      <c r="E61" s="2" t="s">
        <v>228</v>
      </c>
      <c r="F61" s="3">
        <v>-49.836337999999998</v>
      </c>
      <c r="G61" s="3">
        <v>-10.972467999999999</v>
      </c>
      <c r="H61" s="1" t="s">
        <v>214</v>
      </c>
      <c r="I61" s="3">
        <v>123</v>
      </c>
      <c r="J61" s="3">
        <f>IF('[1]Dados brutos'!J69=-1,31,'[1]Dados brutos'!J69)</f>
        <v>31</v>
      </c>
      <c r="K61" s="3">
        <f>IF('[1]Dados brutos'!K69=-1,30,'[1]Dados brutos'!K69-1)</f>
        <v>30</v>
      </c>
      <c r="L61" s="3">
        <f>IF('[1]Dados brutos'!L69=-1,31,'[1]Dados brutos'!L69)</f>
        <v>31</v>
      </c>
      <c r="M61" s="3">
        <f>IF('[1]Dados brutos'!M69=-1,31,'[1]Dados brutos'!M69)</f>
        <v>31</v>
      </c>
      <c r="N61" s="3">
        <f t="shared" si="0"/>
        <v>123</v>
      </c>
      <c r="O61" s="3">
        <f>IF('[1]Dados brutos'!N69=-1,31,'[1]Dados brutos'!N69)</f>
        <v>31</v>
      </c>
      <c r="P61" s="3">
        <f>IF('[1]Dados brutos'!O69=-1,30,'[1]Dados brutos'!O69-1)</f>
        <v>30</v>
      </c>
      <c r="Q61" s="3">
        <f>IF('[1]Dados brutos'!P69=-1,31,'[1]Dados brutos'!P69)</f>
        <v>31</v>
      </c>
      <c r="R61" s="3">
        <f>IF('[1]Dados brutos'!Q69=-1,31,'[1]Dados brutos'!Q69)</f>
        <v>31</v>
      </c>
      <c r="S61" s="3">
        <f t="shared" si="1"/>
        <v>123</v>
      </c>
      <c r="T61" s="3">
        <f>IF('[1]Dados brutos'!R69=-1,31,'[1]Dados brutos'!R69)</f>
        <v>31</v>
      </c>
      <c r="U61" s="3">
        <f>IF('[1]Dados brutos'!S69=-1,30,'[1]Dados brutos'!S69-1)</f>
        <v>30</v>
      </c>
      <c r="V61" s="3">
        <f>IF('[1]Dados brutos'!T69=-1,31,'[1]Dados brutos'!T69)</f>
        <v>31</v>
      </c>
      <c r="W61" s="3">
        <f>IF('[1]Dados brutos'!U69=-1,31,'[1]Dados brutos'!U69)</f>
        <v>31</v>
      </c>
      <c r="X61" s="3">
        <f t="shared" si="2"/>
        <v>123</v>
      </c>
      <c r="Y61" s="3">
        <f>IF('[1]Dados brutos'!V69=-1,31,'[1]Dados brutos'!V69)</f>
        <v>31</v>
      </c>
      <c r="Z61" s="3">
        <f>IF('[1]Dados brutos'!W69=-1,30,'[1]Dados brutos'!W69-1)</f>
        <v>30</v>
      </c>
      <c r="AA61" s="3">
        <f>IF('[1]Dados brutos'!X69=-1,31,'[1]Dados brutos'!X69)</f>
        <v>21</v>
      </c>
      <c r="AB61" s="3">
        <f>IF('[1]Dados brutos'!Y69=-1,31,'[1]Dados brutos'!Y69)</f>
        <v>0</v>
      </c>
      <c r="AC61" s="3">
        <f t="shared" si="3"/>
        <v>82</v>
      </c>
      <c r="AD61" s="3">
        <f>IF('[1]Dados brutos'!Z69=-1,31,'[1]Dados brutos'!Z69)</f>
        <v>25</v>
      </c>
      <c r="AE61" s="3">
        <f>IF('[1]Dados brutos'!AA69=-1,30,'[1]Dados brutos'!AA69-1)</f>
        <v>23</v>
      </c>
      <c r="AF61" s="3">
        <f>IF('[1]Dados brutos'!AB69=-1,31,'[1]Dados brutos'!AB69)</f>
        <v>8</v>
      </c>
      <c r="AG61" s="3">
        <f>IF('[1]Dados brutos'!AC69=-1,31,'[1]Dados brutos'!AC69)</f>
        <v>21</v>
      </c>
      <c r="AH61" s="3">
        <f t="shared" si="4"/>
        <v>77</v>
      </c>
      <c r="AI61" s="1">
        <f t="shared" si="5"/>
        <v>651</v>
      </c>
      <c r="AJ61" s="3">
        <v>1800</v>
      </c>
      <c r="AK61" s="8">
        <f t="shared" si="6"/>
        <v>0.88211382113821135</v>
      </c>
      <c r="AL61" s="1">
        <f t="shared" si="7"/>
        <v>528</v>
      </c>
      <c r="AM61" s="8">
        <f t="shared" si="8"/>
        <v>0.85853658536585364</v>
      </c>
      <c r="AN61" s="1">
        <f t="shared" si="9"/>
        <v>405</v>
      </c>
      <c r="AO61" s="8">
        <f t="shared" si="10"/>
        <v>0.82317073170731703</v>
      </c>
      <c r="AP61" s="1">
        <f t="shared" si="11"/>
        <v>282</v>
      </c>
      <c r="AQ61" s="8">
        <f t="shared" si="12"/>
        <v>0.76422764227642281</v>
      </c>
      <c r="AR61" s="11">
        <f t="shared" si="13"/>
        <v>0.76422764227642281</v>
      </c>
      <c r="AS61" s="8"/>
      <c r="AT61" s="10"/>
      <c r="AU61" s="10"/>
      <c r="AV61" s="10">
        <f t="shared" si="14"/>
        <v>0.76422764227642281</v>
      </c>
      <c r="AW61" s="3" t="b">
        <f t="shared" si="15"/>
        <v>0</v>
      </c>
      <c r="AX61" s="1" t="b">
        <f t="shared" si="16"/>
        <v>0</v>
      </c>
      <c r="AY61" s="3" t="str">
        <f t="shared" si="17"/>
        <v>CI</v>
      </c>
    </row>
    <row r="62" spans="1:51" ht="15.6" x14ac:dyDescent="0.3">
      <c r="A62" s="3">
        <v>130</v>
      </c>
      <c r="B62" s="1" t="s">
        <v>61</v>
      </c>
      <c r="C62" s="2" t="s">
        <v>118</v>
      </c>
      <c r="D62" s="1" t="s">
        <v>220</v>
      </c>
      <c r="E62" s="2" t="s">
        <v>228</v>
      </c>
      <c r="F62" s="3">
        <v>-49.836353000000003</v>
      </c>
      <c r="G62" s="3">
        <v>-10.972441</v>
      </c>
      <c r="H62" s="1" t="s">
        <v>214</v>
      </c>
      <c r="I62" s="3">
        <v>123</v>
      </c>
      <c r="J62" s="3">
        <f>IF('[1]Dados brutos'!J103=-1,31,'[1]Dados brutos'!J103)</f>
        <v>31</v>
      </c>
      <c r="K62" s="3">
        <f>IF('[1]Dados brutos'!K103=-1,30,'[1]Dados brutos'!K103-1)</f>
        <v>30</v>
      </c>
      <c r="L62" s="3">
        <f>IF('[1]Dados brutos'!L103=-1,31,'[1]Dados brutos'!L103)</f>
        <v>31</v>
      </c>
      <c r="M62" s="3">
        <f>IF('[1]Dados brutos'!M103=-1,31,'[1]Dados brutos'!M103)</f>
        <v>31</v>
      </c>
      <c r="N62" s="3">
        <f t="shared" si="0"/>
        <v>123</v>
      </c>
      <c r="O62" s="3">
        <f>IF('[1]Dados brutos'!N103=-1,31,'[1]Dados brutos'!N103)</f>
        <v>31</v>
      </c>
      <c r="P62" s="3">
        <f>IF('[1]Dados brutos'!O103=-1,30,'[1]Dados brutos'!O103-1)</f>
        <v>30</v>
      </c>
      <c r="Q62" s="3">
        <f>IF('[1]Dados brutos'!P103=-1,31,'[1]Dados brutos'!P103)</f>
        <v>31</v>
      </c>
      <c r="R62" s="3">
        <f>IF('[1]Dados brutos'!Q103=-1,31,'[1]Dados brutos'!Q103)</f>
        <v>31</v>
      </c>
      <c r="S62" s="3">
        <f t="shared" si="1"/>
        <v>123</v>
      </c>
      <c r="T62" s="3">
        <f>IF('[1]Dados brutos'!R103=-1,31,'[1]Dados brutos'!R103)</f>
        <v>31</v>
      </c>
      <c r="U62" s="3">
        <f>IF('[1]Dados brutos'!S103=-1,30,'[1]Dados brutos'!S103-1)</f>
        <v>30</v>
      </c>
      <c r="V62" s="3">
        <f>IF('[1]Dados brutos'!T103=-1,31,'[1]Dados brutos'!T103)</f>
        <v>31</v>
      </c>
      <c r="W62" s="3">
        <f>IF('[1]Dados brutos'!U103=-1,31,'[1]Dados brutos'!U103)</f>
        <v>31</v>
      </c>
      <c r="X62" s="3">
        <f t="shared" si="2"/>
        <v>123</v>
      </c>
      <c r="Y62" s="3">
        <f>IF('[1]Dados brutos'!V103=-1,31,'[1]Dados brutos'!V103)</f>
        <v>31</v>
      </c>
      <c r="Z62" s="3">
        <f>IF('[1]Dados brutos'!W103=-1,30,'[1]Dados brutos'!W103-1)</f>
        <v>30</v>
      </c>
      <c r="AA62" s="3">
        <f>IF('[1]Dados brutos'!X103=-1,31,'[1]Dados brutos'!X103)</f>
        <v>21</v>
      </c>
      <c r="AB62" s="3">
        <f>IF('[1]Dados brutos'!Y103=-1,31,'[1]Dados brutos'!Y103)</f>
        <v>0</v>
      </c>
      <c r="AC62" s="3">
        <f t="shared" si="3"/>
        <v>82</v>
      </c>
      <c r="AD62" s="3">
        <f>IF('[1]Dados brutos'!Z103=-1,31,'[1]Dados brutos'!Z103)</f>
        <v>25</v>
      </c>
      <c r="AE62" s="3">
        <f>IF('[1]Dados brutos'!AA103=-1,30,'[1]Dados brutos'!AA103-1)</f>
        <v>23</v>
      </c>
      <c r="AF62" s="3">
        <f>IF('[1]Dados brutos'!AB103=-1,31,'[1]Dados brutos'!AB103)</f>
        <v>8</v>
      </c>
      <c r="AG62" s="3">
        <f>IF('[1]Dados brutos'!AC103=-1,31,'[1]Dados brutos'!AC103)</f>
        <v>23</v>
      </c>
      <c r="AH62" s="3">
        <f t="shared" si="4"/>
        <v>79</v>
      </c>
      <c r="AI62" s="1">
        <f t="shared" si="5"/>
        <v>653</v>
      </c>
      <c r="AJ62" s="3">
        <v>1800</v>
      </c>
      <c r="AK62" s="8">
        <f t="shared" si="6"/>
        <v>0.88482384823848237</v>
      </c>
      <c r="AL62" s="1">
        <f t="shared" si="7"/>
        <v>530</v>
      </c>
      <c r="AM62" s="8">
        <f t="shared" si="8"/>
        <v>0.86178861788617889</v>
      </c>
      <c r="AN62" s="1">
        <f t="shared" si="9"/>
        <v>407</v>
      </c>
      <c r="AO62" s="8">
        <f t="shared" si="10"/>
        <v>0.82723577235772361</v>
      </c>
      <c r="AP62" s="1">
        <f t="shared" si="11"/>
        <v>284</v>
      </c>
      <c r="AQ62" s="8">
        <f t="shared" si="12"/>
        <v>0.76964769647696474</v>
      </c>
      <c r="AR62" s="11">
        <f t="shared" si="13"/>
        <v>0.76964769647696474</v>
      </c>
      <c r="AS62" s="8"/>
      <c r="AT62" s="10"/>
      <c r="AU62" s="10"/>
      <c r="AV62" s="10">
        <f t="shared" si="14"/>
        <v>0.76964769647696474</v>
      </c>
      <c r="AW62" s="3" t="b">
        <f t="shared" si="15"/>
        <v>0</v>
      </c>
      <c r="AX62" s="1" t="b">
        <f t="shared" si="16"/>
        <v>0</v>
      </c>
      <c r="AY62" s="3" t="str">
        <f t="shared" si="17"/>
        <v>CI</v>
      </c>
    </row>
    <row r="63" spans="1:51" ht="15.6" x14ac:dyDescent="0.3">
      <c r="A63" s="3">
        <v>131</v>
      </c>
      <c r="B63" s="1" t="s">
        <v>62</v>
      </c>
      <c r="C63" s="2" t="s">
        <v>118</v>
      </c>
      <c r="D63" s="1" t="s">
        <v>220</v>
      </c>
      <c r="E63" s="2" t="s">
        <v>228</v>
      </c>
      <c r="F63" s="3">
        <v>-49.836365000000001</v>
      </c>
      <c r="G63" s="3">
        <v>-10.972405</v>
      </c>
      <c r="H63" s="1" t="s">
        <v>214</v>
      </c>
      <c r="I63" s="3">
        <v>123</v>
      </c>
      <c r="J63" s="3">
        <f>IF('[1]Dados brutos'!J28=-1,31,'[1]Dados brutos'!J28)</f>
        <v>31</v>
      </c>
      <c r="K63" s="3">
        <f>IF('[1]Dados brutos'!K28=-1,30,'[1]Dados brutos'!K28-1)</f>
        <v>30</v>
      </c>
      <c r="L63" s="3">
        <f>IF('[1]Dados brutos'!L28=-1,31,'[1]Dados brutos'!L28)</f>
        <v>31</v>
      </c>
      <c r="M63" s="3">
        <f>IF('[1]Dados brutos'!M28=-1,31,'[1]Dados brutos'!M28)</f>
        <v>31</v>
      </c>
      <c r="N63" s="3">
        <f t="shared" si="0"/>
        <v>123</v>
      </c>
      <c r="O63" s="3">
        <f>IF('[1]Dados brutos'!N28=-1,31,'[1]Dados brutos'!N28)</f>
        <v>31</v>
      </c>
      <c r="P63" s="3">
        <f>IF('[1]Dados brutos'!O28=-1,30,'[1]Dados brutos'!O28-1)</f>
        <v>30</v>
      </c>
      <c r="Q63" s="3">
        <f>IF('[1]Dados brutos'!P28=-1,31,'[1]Dados brutos'!P28)</f>
        <v>31</v>
      </c>
      <c r="R63" s="3">
        <f>IF('[1]Dados brutos'!Q28=-1,31,'[1]Dados brutos'!Q28)</f>
        <v>31</v>
      </c>
      <c r="S63" s="3">
        <f t="shared" si="1"/>
        <v>123</v>
      </c>
      <c r="T63" s="3">
        <f>IF('[1]Dados brutos'!R28=-1,31,'[1]Dados brutos'!R28)</f>
        <v>31</v>
      </c>
      <c r="U63" s="3">
        <f>IF('[1]Dados brutos'!S28=-1,30,'[1]Dados brutos'!S28-1)</f>
        <v>30</v>
      </c>
      <c r="V63" s="3">
        <f>IF('[1]Dados brutos'!T28=-1,31,'[1]Dados brutos'!T28)</f>
        <v>31</v>
      </c>
      <c r="W63" s="3">
        <f>IF('[1]Dados brutos'!U28=-1,31,'[1]Dados brutos'!U28)</f>
        <v>31</v>
      </c>
      <c r="X63" s="3">
        <f t="shared" si="2"/>
        <v>123</v>
      </c>
      <c r="Y63" s="3">
        <f>IF('[1]Dados brutos'!V28=-1,31,'[1]Dados brutos'!V28)</f>
        <v>31</v>
      </c>
      <c r="Z63" s="3">
        <f>IF('[1]Dados brutos'!W28=-1,30,'[1]Dados brutos'!W28-1)</f>
        <v>30</v>
      </c>
      <c r="AA63" s="3">
        <f>IF('[1]Dados brutos'!X28=-1,31,'[1]Dados brutos'!X28)</f>
        <v>21</v>
      </c>
      <c r="AB63" s="3">
        <f>IF('[1]Dados brutos'!Y28=-1,31,'[1]Dados brutos'!Y28)</f>
        <v>0</v>
      </c>
      <c r="AC63" s="3">
        <f t="shared" si="3"/>
        <v>82</v>
      </c>
      <c r="AD63" s="3">
        <f>IF('[1]Dados brutos'!Z28=-1,31,'[1]Dados brutos'!Z28)</f>
        <v>25</v>
      </c>
      <c r="AE63" s="3">
        <f>IF('[1]Dados brutos'!AA28=-1,30,'[1]Dados brutos'!AA28-1)</f>
        <v>23</v>
      </c>
      <c r="AF63" s="3">
        <f>IF('[1]Dados brutos'!AB28=-1,31,'[1]Dados brutos'!AB28)</f>
        <v>8</v>
      </c>
      <c r="AG63" s="3">
        <f>IF('[1]Dados brutos'!AC28=-1,31,'[1]Dados brutos'!AC28)</f>
        <v>21</v>
      </c>
      <c r="AH63" s="3">
        <f t="shared" si="4"/>
        <v>77</v>
      </c>
      <c r="AI63" s="1">
        <f t="shared" si="5"/>
        <v>651</v>
      </c>
      <c r="AJ63" s="3">
        <v>1800</v>
      </c>
      <c r="AK63" s="8">
        <f t="shared" si="6"/>
        <v>0.88211382113821135</v>
      </c>
      <c r="AL63" s="1">
        <f t="shared" si="7"/>
        <v>528</v>
      </c>
      <c r="AM63" s="8">
        <f t="shared" si="8"/>
        <v>0.85853658536585364</v>
      </c>
      <c r="AN63" s="1">
        <f t="shared" si="9"/>
        <v>405</v>
      </c>
      <c r="AO63" s="8">
        <f t="shared" si="10"/>
        <v>0.82317073170731703</v>
      </c>
      <c r="AP63" s="1">
        <f t="shared" si="11"/>
        <v>282</v>
      </c>
      <c r="AQ63" s="8">
        <f t="shared" si="12"/>
        <v>0.76422764227642281</v>
      </c>
      <c r="AR63" s="11">
        <f t="shared" si="13"/>
        <v>0.76422764227642281</v>
      </c>
      <c r="AS63" s="8"/>
      <c r="AT63" s="10"/>
      <c r="AU63" s="10"/>
      <c r="AV63" s="10">
        <f t="shared" si="14"/>
        <v>0.76422764227642281</v>
      </c>
      <c r="AW63" s="3" t="b">
        <f t="shared" si="15"/>
        <v>0</v>
      </c>
      <c r="AX63" s="1" t="b">
        <f t="shared" si="16"/>
        <v>0</v>
      </c>
      <c r="AY63" s="3" t="str">
        <f t="shared" si="17"/>
        <v>CI</v>
      </c>
    </row>
    <row r="64" spans="1:51" ht="15.6" x14ac:dyDescent="0.3">
      <c r="A64" s="3">
        <v>132</v>
      </c>
      <c r="B64" s="1" t="s">
        <v>63</v>
      </c>
      <c r="C64" s="2" t="s">
        <v>135</v>
      </c>
      <c r="D64" s="1" t="s">
        <v>212</v>
      </c>
      <c r="E64" s="2" t="s">
        <v>238</v>
      </c>
      <c r="F64" s="3">
        <v>-49.836500000000001</v>
      </c>
      <c r="G64" s="3">
        <v>-10.900539</v>
      </c>
      <c r="H64" s="1" t="s">
        <v>214</v>
      </c>
      <c r="I64" s="3">
        <v>123</v>
      </c>
      <c r="J64" s="3">
        <f>IF('[1]Dados brutos'!J99=-1,31,'[1]Dados brutos'!J99)</f>
        <v>31</v>
      </c>
      <c r="K64" s="3">
        <f>IF('[1]Dados brutos'!K99=-1,30,'[1]Dados brutos'!K99-1)</f>
        <v>30</v>
      </c>
      <c r="L64" s="3">
        <f>IF('[1]Dados brutos'!L99=-1,31,'[1]Dados brutos'!L99)</f>
        <v>31</v>
      </c>
      <c r="M64" s="3">
        <f>IF('[1]Dados brutos'!M99=-1,31,'[1]Dados brutos'!M99)</f>
        <v>31</v>
      </c>
      <c r="N64" s="3">
        <f t="shared" si="0"/>
        <v>123</v>
      </c>
      <c r="O64" s="3">
        <f>IF('[1]Dados brutos'!N99=-1,31,'[1]Dados brutos'!N99)</f>
        <v>31</v>
      </c>
      <c r="P64" s="3">
        <f>IF('[1]Dados brutos'!O99=-1,30,'[1]Dados brutos'!O99-1)</f>
        <v>30</v>
      </c>
      <c r="Q64" s="3">
        <f>IF('[1]Dados brutos'!P99=-1,31,'[1]Dados brutos'!P99)</f>
        <v>31</v>
      </c>
      <c r="R64" s="3">
        <f>IF('[1]Dados brutos'!Q99=-1,31,'[1]Dados brutos'!Q99)</f>
        <v>31</v>
      </c>
      <c r="S64" s="3">
        <f t="shared" si="1"/>
        <v>123</v>
      </c>
      <c r="T64" s="3">
        <f>IF('[1]Dados brutos'!R99=-1,31,'[1]Dados brutos'!R99)</f>
        <v>31</v>
      </c>
      <c r="U64" s="3">
        <f>IF('[1]Dados brutos'!S99=-1,30,'[1]Dados brutos'!S99-1)</f>
        <v>30</v>
      </c>
      <c r="V64" s="3">
        <f>IF('[1]Dados brutos'!T99=-1,31,'[1]Dados brutos'!T99)</f>
        <v>31</v>
      </c>
      <c r="W64" s="3">
        <f>IF('[1]Dados brutos'!U99=-1,31,'[1]Dados brutos'!U99)</f>
        <v>31</v>
      </c>
      <c r="X64" s="3">
        <f t="shared" si="2"/>
        <v>123</v>
      </c>
      <c r="Y64" s="3">
        <f>IF('[1]Dados brutos'!V99=-1,31,'[1]Dados brutos'!V99)</f>
        <v>31</v>
      </c>
      <c r="Z64" s="3">
        <f>IF('[1]Dados brutos'!W99=-1,30,'[1]Dados brutos'!W99-1)</f>
        <v>30</v>
      </c>
      <c r="AA64" s="3">
        <f>IF('[1]Dados brutos'!X99=-1,31,'[1]Dados brutos'!X99)</f>
        <v>20</v>
      </c>
      <c r="AB64" s="3">
        <f>IF('[1]Dados brutos'!Y99=-1,31,'[1]Dados brutos'!Y99)</f>
        <v>0</v>
      </c>
      <c r="AC64" s="3">
        <f t="shared" si="3"/>
        <v>81</v>
      </c>
      <c r="AD64" s="3">
        <f>IF('[1]Dados brutos'!Z99=-1,31,'[1]Dados brutos'!Z99)</f>
        <v>20</v>
      </c>
      <c r="AE64" s="3">
        <f>IF('[1]Dados brutos'!AA99=-1,30,'[1]Dados brutos'!AA99-1)</f>
        <v>12</v>
      </c>
      <c r="AF64" s="3">
        <f>IF('[1]Dados brutos'!AB99=-1,31,'[1]Dados brutos'!AB99)</f>
        <v>12</v>
      </c>
      <c r="AG64" s="3">
        <f>IF('[1]Dados brutos'!AC99=-1,31,'[1]Dados brutos'!AC99)</f>
        <v>22</v>
      </c>
      <c r="AH64" s="3">
        <f t="shared" si="4"/>
        <v>66</v>
      </c>
      <c r="AI64" s="1">
        <f t="shared" si="5"/>
        <v>639</v>
      </c>
      <c r="AJ64" s="3">
        <v>0</v>
      </c>
      <c r="AK64" s="8">
        <f t="shared" si="6"/>
        <v>0.86585365853658536</v>
      </c>
      <c r="AL64" s="1">
        <f t="shared" si="7"/>
        <v>516</v>
      </c>
      <c r="AM64" s="8">
        <f t="shared" si="8"/>
        <v>0.83902439024390241</v>
      </c>
      <c r="AN64" s="1">
        <f t="shared" si="9"/>
        <v>393</v>
      </c>
      <c r="AO64" s="8">
        <f t="shared" si="10"/>
        <v>0.79878048780487809</v>
      </c>
      <c r="AP64" s="1">
        <f t="shared" si="11"/>
        <v>270</v>
      </c>
      <c r="AQ64" s="8">
        <f t="shared" si="12"/>
        <v>0.73170731707317072</v>
      </c>
      <c r="AR64" s="9">
        <f t="shared" si="13"/>
        <v>0.73170731707317072</v>
      </c>
      <c r="AS64" s="8"/>
      <c r="AT64" s="10"/>
      <c r="AU64" s="10"/>
      <c r="AV64" s="10">
        <f t="shared" si="14"/>
        <v>0.73170731707317072</v>
      </c>
      <c r="AW64" s="3" t="b">
        <f t="shared" si="15"/>
        <v>0</v>
      </c>
      <c r="AX64" s="3" t="b">
        <f t="shared" si="16"/>
        <v>1</v>
      </c>
      <c r="AY64" s="3" t="str">
        <f t="shared" si="17"/>
        <v>NC</v>
      </c>
    </row>
    <row r="65" spans="1:51" ht="15.6" x14ac:dyDescent="0.3">
      <c r="A65" s="3">
        <v>133</v>
      </c>
      <c r="B65" s="1" t="s">
        <v>64</v>
      </c>
      <c r="C65" s="2" t="s">
        <v>120</v>
      </c>
      <c r="D65" s="1" t="s">
        <v>220</v>
      </c>
      <c r="E65" s="2" t="s">
        <v>228</v>
      </c>
      <c r="F65" s="3">
        <v>-49.677666000000002</v>
      </c>
      <c r="G65" s="3">
        <v>-11.39949</v>
      </c>
      <c r="H65" s="1" t="s">
        <v>214</v>
      </c>
      <c r="I65" s="3">
        <v>123</v>
      </c>
      <c r="J65" s="3">
        <f>IF('[1]Dados brutos'!J38=-1,31,'[1]Dados brutos'!J38)</f>
        <v>31</v>
      </c>
      <c r="K65" s="3">
        <f>IF('[1]Dados brutos'!K38=-1,30,'[1]Dados brutos'!K38-1)</f>
        <v>30</v>
      </c>
      <c r="L65" s="3">
        <f>IF('[1]Dados brutos'!L38=-1,31,'[1]Dados brutos'!L38)</f>
        <v>31</v>
      </c>
      <c r="M65" s="3">
        <f>IF('[1]Dados brutos'!M38=-1,31,'[1]Dados brutos'!M38)</f>
        <v>31</v>
      </c>
      <c r="N65" s="3">
        <f t="shared" si="0"/>
        <v>123</v>
      </c>
      <c r="O65" s="3">
        <f>IF('[1]Dados brutos'!N38=-1,31,'[1]Dados brutos'!N38)</f>
        <v>31</v>
      </c>
      <c r="P65" s="3">
        <f>IF('[1]Dados brutos'!O38=-1,30,'[1]Dados brutos'!O38-1)</f>
        <v>30</v>
      </c>
      <c r="Q65" s="3">
        <f>IF('[1]Dados brutos'!P38=-1,31,'[1]Dados brutos'!P38)</f>
        <v>31</v>
      </c>
      <c r="R65" s="3">
        <f>IF('[1]Dados brutos'!Q38=-1,31,'[1]Dados brutos'!Q38)</f>
        <v>31</v>
      </c>
      <c r="S65" s="3">
        <f t="shared" si="1"/>
        <v>123</v>
      </c>
      <c r="T65" s="3">
        <f>IF('[1]Dados brutos'!R38=-1,31,'[1]Dados brutos'!R38)</f>
        <v>31</v>
      </c>
      <c r="U65" s="3">
        <f>IF('[1]Dados brutos'!S38=-1,30,'[1]Dados brutos'!S38-1)</f>
        <v>30</v>
      </c>
      <c r="V65" s="3">
        <f>IF('[1]Dados brutos'!T38=-1,31,'[1]Dados brutos'!T38)</f>
        <v>31</v>
      </c>
      <c r="W65" s="3">
        <f>IF('[1]Dados brutos'!U38=-1,31,'[1]Dados brutos'!U38)</f>
        <v>31</v>
      </c>
      <c r="X65" s="3">
        <f t="shared" si="2"/>
        <v>123</v>
      </c>
      <c r="Y65" s="3">
        <f>IF('[1]Dados brutos'!V38=-1,31,'[1]Dados brutos'!V38)</f>
        <v>31</v>
      </c>
      <c r="Z65" s="3">
        <f>IF('[1]Dados brutos'!W38=-1,30,'[1]Dados brutos'!W38-1)</f>
        <v>30</v>
      </c>
      <c r="AA65" s="3">
        <f>IF('[1]Dados brutos'!X38=-1,31,'[1]Dados brutos'!X38)</f>
        <v>31</v>
      </c>
      <c r="AB65" s="3">
        <f>IF('[1]Dados brutos'!Y38=-1,31,'[1]Dados brutos'!Y38)</f>
        <v>31</v>
      </c>
      <c r="AC65" s="3">
        <f t="shared" si="3"/>
        <v>123</v>
      </c>
      <c r="AD65" s="3">
        <f>IF('[1]Dados brutos'!Z38=-1,31,'[1]Dados brutos'!Z38)</f>
        <v>31</v>
      </c>
      <c r="AE65" s="3">
        <f>IF('[1]Dados brutos'!AA38=-1,30,'[1]Dados brutos'!AA38-1)</f>
        <v>30</v>
      </c>
      <c r="AF65" s="3">
        <f>IF('[1]Dados brutos'!AB38=-1,31,'[1]Dados brutos'!AB38)</f>
        <v>9</v>
      </c>
      <c r="AG65" s="3">
        <f>IF('[1]Dados brutos'!AC38=-1,31,'[1]Dados brutos'!AC38)</f>
        <v>0</v>
      </c>
      <c r="AH65" s="3">
        <f t="shared" si="4"/>
        <v>70</v>
      </c>
      <c r="AI65" s="1">
        <f t="shared" si="5"/>
        <v>685</v>
      </c>
      <c r="AJ65" s="3">
        <v>0</v>
      </c>
      <c r="AK65" s="8">
        <f t="shared" si="6"/>
        <v>0.92818428184281843</v>
      </c>
      <c r="AL65" s="1">
        <f t="shared" si="7"/>
        <v>562</v>
      </c>
      <c r="AM65" s="8">
        <f t="shared" si="8"/>
        <v>0.91382113821138211</v>
      </c>
      <c r="AN65" s="1">
        <f t="shared" si="9"/>
        <v>439</v>
      </c>
      <c r="AO65" s="8">
        <f t="shared" si="10"/>
        <v>0.89227642276422769</v>
      </c>
      <c r="AP65" s="1">
        <f t="shared" si="11"/>
        <v>316</v>
      </c>
      <c r="AQ65" s="8">
        <f t="shared" si="12"/>
        <v>0.85636856368563685</v>
      </c>
      <c r="AR65" s="11">
        <f t="shared" si="13"/>
        <v>0.85636856368563685</v>
      </c>
      <c r="AS65" s="8"/>
      <c r="AT65" s="10"/>
      <c r="AU65" s="10"/>
      <c r="AV65" s="10">
        <f t="shared" si="14"/>
        <v>0.85636856368563685</v>
      </c>
      <c r="AW65" s="3" t="b">
        <f t="shared" si="15"/>
        <v>0</v>
      </c>
      <c r="AX65" s="1" t="b">
        <f t="shared" si="16"/>
        <v>0</v>
      </c>
      <c r="AY65" s="3" t="str">
        <f t="shared" si="17"/>
        <v>CI</v>
      </c>
    </row>
    <row r="66" spans="1:51" ht="15.6" x14ac:dyDescent="0.3">
      <c r="A66" s="3">
        <v>134</v>
      </c>
      <c r="B66" s="1" t="s">
        <v>65</v>
      </c>
      <c r="C66" s="2" t="s">
        <v>120</v>
      </c>
      <c r="D66" s="1" t="s">
        <v>220</v>
      </c>
      <c r="E66" s="2" t="s">
        <v>228</v>
      </c>
      <c r="F66" s="3">
        <v>-49.677672999999999</v>
      </c>
      <c r="G66" s="3">
        <v>-11.399501000000001</v>
      </c>
      <c r="H66" s="1" t="s">
        <v>214</v>
      </c>
      <c r="I66" s="3">
        <v>123</v>
      </c>
      <c r="J66" s="3">
        <f>IF('[1]Dados brutos'!J15=-1,31,'[1]Dados brutos'!J15)</f>
        <v>31</v>
      </c>
      <c r="K66" s="3">
        <f>IF('[1]Dados brutos'!K15=-1,30,'[1]Dados brutos'!K15-1)</f>
        <v>30</v>
      </c>
      <c r="L66" s="3">
        <f>IF('[1]Dados brutos'!L15=-1,31,'[1]Dados brutos'!L15)</f>
        <v>31</v>
      </c>
      <c r="M66" s="3">
        <f>IF('[1]Dados brutos'!M15=-1,31,'[1]Dados brutos'!M15)</f>
        <v>31</v>
      </c>
      <c r="N66" s="3">
        <f t="shared" ref="N66:N106" si="18">SUM(J66:M66)</f>
        <v>123</v>
      </c>
      <c r="O66" s="3">
        <f>IF('[1]Dados brutos'!N15=-1,31,'[1]Dados brutos'!N15)</f>
        <v>31</v>
      </c>
      <c r="P66" s="3">
        <f>IF('[1]Dados brutos'!O15=-1,30,'[1]Dados brutos'!O15-1)</f>
        <v>30</v>
      </c>
      <c r="Q66" s="3">
        <f>IF('[1]Dados brutos'!P15=-1,31,'[1]Dados brutos'!P15)</f>
        <v>31</v>
      </c>
      <c r="R66" s="3">
        <f>IF('[1]Dados brutos'!Q15=-1,31,'[1]Dados brutos'!Q15)</f>
        <v>31</v>
      </c>
      <c r="S66" s="3">
        <f t="shared" ref="S66:S106" si="19">SUM(O66:R66)</f>
        <v>123</v>
      </c>
      <c r="T66" s="3">
        <f>IF('[1]Dados brutos'!R15=-1,31,'[1]Dados brutos'!R15)</f>
        <v>31</v>
      </c>
      <c r="U66" s="3">
        <f>IF('[1]Dados brutos'!S15=-1,30,'[1]Dados brutos'!S15-1)</f>
        <v>30</v>
      </c>
      <c r="V66" s="3">
        <f>IF('[1]Dados brutos'!T15=-1,31,'[1]Dados brutos'!T15)</f>
        <v>31</v>
      </c>
      <c r="W66" s="3">
        <f>IF('[1]Dados brutos'!U15=-1,31,'[1]Dados brutos'!U15)</f>
        <v>31</v>
      </c>
      <c r="X66" s="3">
        <f t="shared" ref="X66:X106" si="20">SUM(T66:W66)</f>
        <v>123</v>
      </c>
      <c r="Y66" s="3">
        <f>IF('[1]Dados brutos'!V15=-1,31,'[1]Dados brutos'!V15)</f>
        <v>31</v>
      </c>
      <c r="Z66" s="3">
        <f>IF('[1]Dados brutos'!W15=-1,30,'[1]Dados brutos'!W15-1)</f>
        <v>30</v>
      </c>
      <c r="AA66" s="3">
        <f>IF('[1]Dados brutos'!X15=-1,31,'[1]Dados brutos'!X15)</f>
        <v>31</v>
      </c>
      <c r="AB66" s="3">
        <f>IF('[1]Dados brutos'!Y15=-1,31,'[1]Dados brutos'!Y15)</f>
        <v>31</v>
      </c>
      <c r="AC66" s="3">
        <f t="shared" ref="AC66:AC106" si="21">SUM(Y66:AB66)</f>
        <v>123</v>
      </c>
      <c r="AD66" s="3">
        <f>IF('[1]Dados brutos'!Z15=-1,31,'[1]Dados brutos'!Z15)</f>
        <v>31</v>
      </c>
      <c r="AE66" s="3">
        <f>IF('[1]Dados brutos'!AA15=-1,30,'[1]Dados brutos'!AA15-1)</f>
        <v>30</v>
      </c>
      <c r="AF66" s="3">
        <f>IF('[1]Dados brutos'!AB15=-1,31,'[1]Dados brutos'!AB15)</f>
        <v>9</v>
      </c>
      <c r="AG66" s="3">
        <f>IF('[1]Dados brutos'!AC15=-1,31,'[1]Dados brutos'!AC15)</f>
        <v>0</v>
      </c>
      <c r="AH66" s="3">
        <f t="shared" ref="AH66:AH106" si="22">SUM(AD66:AG66)</f>
        <v>70</v>
      </c>
      <c r="AI66" s="1">
        <f t="shared" ref="AI66:AI106" si="23">SUM(I66,N66,S66,X66,AC66,AH66)</f>
        <v>685</v>
      </c>
      <c r="AJ66" s="3">
        <v>0</v>
      </c>
      <c r="AK66" s="8">
        <f t="shared" ref="AK66:AK106" si="24">AI66/(123*6)</f>
        <v>0.92818428184281843</v>
      </c>
      <c r="AL66" s="1">
        <f t="shared" ref="AL66:AL106" si="25">SUM(N66,S66,X66,AC66,AH66)</f>
        <v>562</v>
      </c>
      <c r="AM66" s="8">
        <f t="shared" ref="AM66:AM106" si="26">AL66/(123*5)</f>
        <v>0.91382113821138211</v>
      </c>
      <c r="AN66" s="1">
        <f t="shared" ref="AN66:AN106" si="27">SUM(S66,X66,AC66,AH66)</f>
        <v>439</v>
      </c>
      <c r="AO66" s="8">
        <f t="shared" ref="AO66:AO106" si="28">AN66/(123*4)</f>
        <v>0.89227642276422769</v>
      </c>
      <c r="AP66" s="1">
        <f t="shared" ref="AP66:AP106" si="29">SUM(X66,AC66,AH66)</f>
        <v>316</v>
      </c>
      <c r="AQ66" s="8">
        <f t="shared" ref="AQ66:AQ106" si="30">AP66/(123*3)</f>
        <v>0.85636856368563685</v>
      </c>
      <c r="AR66" s="11">
        <f t="shared" ref="AR66:AR106" si="31">AP66/(123*3)</f>
        <v>0.85636856368563685</v>
      </c>
      <c r="AS66" s="8"/>
      <c r="AT66" s="10"/>
      <c r="AU66" s="10"/>
      <c r="AV66" s="10">
        <f t="shared" ref="AV66:AV106" si="32">AP66/(123*3)</f>
        <v>0.85636856368563685</v>
      </c>
      <c r="AW66" s="3" t="b">
        <f t="shared" ref="AW66:AW106" si="33">IF(OR((AND((D66="Não Colaborativo "),AQ66&gt;0.75)),(AND((D66="Colaborativo "),AQ66&lt;=0.25))),TRUE,FALSE)</f>
        <v>0</v>
      </c>
      <c r="AX66" s="1" t="b">
        <f t="shared" ref="AX66:AX106" si="34">IF(OR((AND((D66="Não Colaborativo "),AQ66&gt;0.25)),(AND((D66="Colaborativo "),AQ66&lt;=0.25))),TRUE,FALSE)</f>
        <v>0</v>
      </c>
      <c r="AY66" s="3" t="str">
        <f t="shared" ref="AY66:AY106" si="35">IF(AND(AX66=TRUE,D66="Colaborativo "),"CP",IF(AND(AX66=TRUE,D66="Não Colaborativo "),"NC",IF(AND(AX66=FALSE,D66="Colaborativo "),"CI",IF(AND(AX66=FALSE,D66="Não Colaborativo "),"C","null"))))</f>
        <v>CI</v>
      </c>
    </row>
    <row r="67" spans="1:51" ht="15.6" x14ac:dyDescent="0.3">
      <c r="A67" s="3">
        <v>270</v>
      </c>
      <c r="B67" s="1" t="s">
        <v>66</v>
      </c>
      <c r="C67" s="2" t="s">
        <v>136</v>
      </c>
      <c r="D67" s="1" t="s">
        <v>220</v>
      </c>
      <c r="E67" s="2" t="s">
        <v>239</v>
      </c>
      <c r="F67" s="3">
        <v>-49.833277000000002</v>
      </c>
      <c r="G67" s="3">
        <v>-10.927606000000001</v>
      </c>
      <c r="H67" s="1" t="s">
        <v>214</v>
      </c>
      <c r="I67" s="3">
        <v>123</v>
      </c>
      <c r="J67" s="3">
        <f>IF('[1]Dados brutos'!J63=-1,31,'[1]Dados brutos'!J63)</f>
        <v>31</v>
      </c>
      <c r="K67" s="3">
        <f>IF('[1]Dados brutos'!K63=-1,30,'[1]Dados brutos'!K63-1)</f>
        <v>30</v>
      </c>
      <c r="L67" s="3">
        <f>IF('[1]Dados brutos'!L63=-1,31,'[1]Dados brutos'!L63)</f>
        <v>31</v>
      </c>
      <c r="M67" s="3">
        <f>IF('[1]Dados brutos'!M63=-1,31,'[1]Dados brutos'!M63)</f>
        <v>31</v>
      </c>
      <c r="N67" s="3">
        <f t="shared" si="18"/>
        <v>123</v>
      </c>
      <c r="O67" s="3">
        <f>IF('[1]Dados brutos'!N63=-1,31,'[1]Dados brutos'!N63)</f>
        <v>31</v>
      </c>
      <c r="P67" s="3">
        <f>IF('[1]Dados brutos'!O63=-1,30,'[1]Dados brutos'!O63-1)</f>
        <v>30</v>
      </c>
      <c r="Q67" s="3">
        <f>IF('[1]Dados brutos'!P63=-1,31,'[1]Dados brutos'!P63)</f>
        <v>31</v>
      </c>
      <c r="R67" s="3">
        <f>IF('[1]Dados brutos'!Q63=-1,31,'[1]Dados brutos'!Q63)</f>
        <v>31</v>
      </c>
      <c r="S67" s="3">
        <f t="shared" si="19"/>
        <v>123</v>
      </c>
      <c r="T67" s="3">
        <f>IF('[1]Dados brutos'!R63=-1,31,'[1]Dados brutos'!R63)</f>
        <v>31</v>
      </c>
      <c r="U67" s="3">
        <f>IF('[1]Dados brutos'!S63=-1,30,'[1]Dados brutos'!S63-1)</f>
        <v>30</v>
      </c>
      <c r="V67" s="3">
        <f>IF('[1]Dados brutos'!T63=-1,31,'[1]Dados brutos'!T63)</f>
        <v>31</v>
      </c>
      <c r="W67" s="3">
        <f>IF('[1]Dados brutos'!U63=-1,31,'[1]Dados brutos'!U63)</f>
        <v>31</v>
      </c>
      <c r="X67" s="3">
        <f t="shared" si="20"/>
        <v>123</v>
      </c>
      <c r="Y67" s="3">
        <f>IF('[1]Dados brutos'!V63=-1,31,'[1]Dados brutos'!V63)</f>
        <v>31</v>
      </c>
      <c r="Z67" s="3">
        <f>IF('[1]Dados brutos'!W63=-1,30,'[1]Dados brutos'!W63-1)</f>
        <v>30</v>
      </c>
      <c r="AA67" s="3">
        <f>IF('[1]Dados brutos'!X63=-1,31,'[1]Dados brutos'!X63)</f>
        <v>31</v>
      </c>
      <c r="AB67" s="3">
        <f>IF('[1]Dados brutos'!Y63=-1,31,'[1]Dados brutos'!Y63)</f>
        <v>31</v>
      </c>
      <c r="AC67" s="3">
        <f t="shared" si="21"/>
        <v>123</v>
      </c>
      <c r="AD67" s="3">
        <f>IF('[1]Dados brutos'!Z63=-1,31,'[1]Dados brutos'!Z63)</f>
        <v>31</v>
      </c>
      <c r="AE67" s="3">
        <f>IF('[1]Dados brutos'!AA63=-1,30,'[1]Dados brutos'!AA63-1)</f>
        <v>30</v>
      </c>
      <c r="AF67" s="3">
        <f>IF('[1]Dados brutos'!AB63=-1,31,'[1]Dados brutos'!AB63)</f>
        <v>14</v>
      </c>
      <c r="AG67" s="3">
        <f>IF('[1]Dados brutos'!AC63=-1,31,'[1]Dados brutos'!AC63)</f>
        <v>0</v>
      </c>
      <c r="AH67" s="3">
        <f t="shared" si="22"/>
        <v>75</v>
      </c>
      <c r="AI67" s="1">
        <f t="shared" si="23"/>
        <v>690</v>
      </c>
      <c r="AJ67" s="3">
        <v>0</v>
      </c>
      <c r="AK67" s="8">
        <f t="shared" si="24"/>
        <v>0.93495934959349591</v>
      </c>
      <c r="AL67" s="1">
        <f t="shared" si="25"/>
        <v>567</v>
      </c>
      <c r="AM67" s="8">
        <f t="shared" si="26"/>
        <v>0.92195121951219516</v>
      </c>
      <c r="AN67" s="1">
        <f t="shared" si="27"/>
        <v>444</v>
      </c>
      <c r="AO67" s="8">
        <f t="shared" si="28"/>
        <v>0.90243902439024393</v>
      </c>
      <c r="AP67" s="1">
        <f t="shared" si="29"/>
        <v>321</v>
      </c>
      <c r="AQ67" s="8">
        <f t="shared" si="30"/>
        <v>0.86991869918699183</v>
      </c>
      <c r="AR67" s="11">
        <f t="shared" si="31"/>
        <v>0.86991869918699183</v>
      </c>
      <c r="AS67" s="8"/>
      <c r="AT67" s="10"/>
      <c r="AU67" s="10"/>
      <c r="AV67" s="10">
        <f t="shared" si="32"/>
        <v>0.86991869918699183</v>
      </c>
      <c r="AW67" s="3" t="b">
        <f t="shared" si="33"/>
        <v>0</v>
      </c>
      <c r="AX67" s="1" t="b">
        <f t="shared" si="34"/>
        <v>0</v>
      </c>
      <c r="AY67" s="3" t="str">
        <f t="shared" si="35"/>
        <v>CI</v>
      </c>
    </row>
    <row r="68" spans="1:51" ht="15.6" x14ac:dyDescent="0.3">
      <c r="A68" s="3">
        <v>336</v>
      </c>
      <c r="B68" s="1" t="s">
        <v>67</v>
      </c>
      <c r="C68" s="2" t="s">
        <v>137</v>
      </c>
      <c r="D68" s="1" t="s">
        <v>212</v>
      </c>
      <c r="E68" s="2" t="s">
        <v>240</v>
      </c>
      <c r="F68" s="3">
        <v>-49.553783000000003</v>
      </c>
      <c r="G68" s="3">
        <v>-10.834580000000001</v>
      </c>
      <c r="H68" s="1" t="s">
        <v>223</v>
      </c>
      <c r="I68" s="3">
        <v>123</v>
      </c>
      <c r="J68" s="3">
        <f>IF('[1]Dados brutos'!J68=-1,31,'[1]Dados brutos'!J68)</f>
        <v>31</v>
      </c>
      <c r="K68" s="3">
        <f>IF('[1]Dados brutos'!K68=-1,30,'[1]Dados brutos'!K68-1)</f>
        <v>30</v>
      </c>
      <c r="L68" s="3">
        <f>IF('[1]Dados brutos'!L68=-1,31,'[1]Dados brutos'!L68)</f>
        <v>31</v>
      </c>
      <c r="M68" s="3">
        <f>IF('[1]Dados brutos'!M68=-1,31,'[1]Dados brutos'!M68)</f>
        <v>31</v>
      </c>
      <c r="N68" s="3">
        <f t="shared" si="18"/>
        <v>123</v>
      </c>
      <c r="O68" s="3">
        <f>IF('[1]Dados brutos'!N68=-1,31,'[1]Dados brutos'!N68)</f>
        <v>31</v>
      </c>
      <c r="P68" s="3">
        <f>IF('[1]Dados brutos'!O68=-1,30,'[1]Dados brutos'!O68-1)</f>
        <v>30</v>
      </c>
      <c r="Q68" s="3">
        <f>IF('[1]Dados brutos'!P68=-1,31,'[1]Dados brutos'!P68)</f>
        <v>31</v>
      </c>
      <c r="R68" s="3">
        <f>IF('[1]Dados brutos'!Q68=-1,31,'[1]Dados brutos'!Q68)</f>
        <v>31</v>
      </c>
      <c r="S68" s="3">
        <f t="shared" si="19"/>
        <v>123</v>
      </c>
      <c r="T68" s="3">
        <f>IF('[1]Dados brutos'!R68=-1,31,'[1]Dados brutos'!R68)</f>
        <v>31</v>
      </c>
      <c r="U68" s="3">
        <f>IF('[1]Dados brutos'!S68=-1,30,'[1]Dados brutos'!S68-1)</f>
        <v>30</v>
      </c>
      <c r="V68" s="3">
        <f>IF('[1]Dados brutos'!T68=-1,31,'[1]Dados brutos'!T68)</f>
        <v>31</v>
      </c>
      <c r="W68" s="3">
        <f>IF('[1]Dados brutos'!U68=-1,31,'[1]Dados brutos'!U68)</f>
        <v>31</v>
      </c>
      <c r="X68" s="3">
        <f t="shared" si="20"/>
        <v>123</v>
      </c>
      <c r="Y68" s="3">
        <f>IF('[1]Dados brutos'!V68=-1,31,'[1]Dados brutos'!V68)</f>
        <v>31</v>
      </c>
      <c r="Z68" s="3">
        <f>IF('[1]Dados brutos'!W68=-1,30,'[1]Dados brutos'!W68-1)</f>
        <v>30</v>
      </c>
      <c r="AA68" s="3">
        <f>IF('[1]Dados brutos'!X68=-1,31,'[1]Dados brutos'!X68)</f>
        <v>31</v>
      </c>
      <c r="AB68" s="3">
        <f>IF('[1]Dados brutos'!Y68=-1,31,'[1]Dados brutos'!Y68)</f>
        <v>31</v>
      </c>
      <c r="AC68" s="3">
        <f t="shared" si="21"/>
        <v>123</v>
      </c>
      <c r="AD68" s="3">
        <f>IF('[1]Dados brutos'!Z68=-1,31,'[1]Dados brutos'!Z68)</f>
        <v>31</v>
      </c>
      <c r="AE68" s="3">
        <f>IF('[1]Dados brutos'!AA68=-1,30,'[1]Dados brutos'!AA68-1)</f>
        <v>30</v>
      </c>
      <c r="AF68" s="3">
        <f>IF('[1]Dados brutos'!AB68=-1,31,'[1]Dados brutos'!AB68)</f>
        <v>31</v>
      </c>
      <c r="AG68" s="3">
        <f>IF('[1]Dados brutos'!AC68=-1,31,'[1]Dados brutos'!AC68)</f>
        <v>1</v>
      </c>
      <c r="AH68" s="3">
        <f t="shared" si="22"/>
        <v>93</v>
      </c>
      <c r="AI68" s="1">
        <f t="shared" si="23"/>
        <v>708</v>
      </c>
      <c r="AJ68" s="3">
        <v>900</v>
      </c>
      <c r="AK68" s="8">
        <f t="shared" si="24"/>
        <v>0.95934959349593496</v>
      </c>
      <c r="AL68" s="1">
        <f t="shared" si="25"/>
        <v>585</v>
      </c>
      <c r="AM68" s="8">
        <f t="shared" si="26"/>
        <v>0.95121951219512191</v>
      </c>
      <c r="AN68" s="1">
        <f t="shared" si="27"/>
        <v>462</v>
      </c>
      <c r="AO68" s="8">
        <f t="shared" si="28"/>
        <v>0.93902439024390238</v>
      </c>
      <c r="AP68" s="1">
        <f t="shared" si="29"/>
        <v>339</v>
      </c>
      <c r="AQ68" s="8">
        <f t="shared" si="30"/>
        <v>0.91869918699186992</v>
      </c>
      <c r="AR68" s="9">
        <f t="shared" si="31"/>
        <v>0.91869918699186992</v>
      </c>
      <c r="AS68" s="8"/>
      <c r="AT68" s="10"/>
      <c r="AU68" s="10"/>
      <c r="AV68" s="10">
        <f t="shared" si="32"/>
        <v>0.91869918699186992</v>
      </c>
      <c r="AW68" s="3" t="b">
        <f t="shared" si="33"/>
        <v>1</v>
      </c>
      <c r="AX68" s="3" t="b">
        <f t="shared" si="34"/>
        <v>1</v>
      </c>
      <c r="AY68" s="3" t="str">
        <f t="shared" si="35"/>
        <v>NC</v>
      </c>
    </row>
    <row r="69" spans="1:51" ht="15.6" x14ac:dyDescent="0.3">
      <c r="A69" s="3">
        <v>122</v>
      </c>
      <c r="B69" s="1" t="s">
        <v>68</v>
      </c>
      <c r="C69" s="2" t="s">
        <v>138</v>
      </c>
      <c r="D69" s="1" t="s">
        <v>212</v>
      </c>
      <c r="E69" s="2" t="s">
        <v>241</v>
      </c>
      <c r="F69" s="3">
        <v>-49.587645999999999</v>
      </c>
      <c r="G69" s="3">
        <v>-10.870381</v>
      </c>
      <c r="H69" s="1" t="s">
        <v>223</v>
      </c>
      <c r="I69" s="3">
        <v>123</v>
      </c>
      <c r="J69" s="3">
        <f>IF('[1]Dados brutos'!J114=-1,31,'[1]Dados brutos'!J114)</f>
        <v>31</v>
      </c>
      <c r="K69" s="3">
        <f>IF('[1]Dados brutos'!K114=-1,30,'[1]Dados brutos'!K114-1)</f>
        <v>30</v>
      </c>
      <c r="L69" s="3">
        <f>IF('[1]Dados brutos'!L114=-1,31,'[1]Dados brutos'!L114)</f>
        <v>31</v>
      </c>
      <c r="M69" s="3">
        <f>IF('[1]Dados brutos'!M114=-1,31,'[1]Dados brutos'!M114)</f>
        <v>31</v>
      </c>
      <c r="N69" s="3">
        <f t="shared" si="18"/>
        <v>123</v>
      </c>
      <c r="O69" s="3">
        <f>IF('[1]Dados brutos'!N114=-1,31,'[1]Dados brutos'!N114)</f>
        <v>31</v>
      </c>
      <c r="P69" s="3">
        <f>IF('[1]Dados brutos'!O114=-1,30,'[1]Dados brutos'!O114-1)</f>
        <v>30</v>
      </c>
      <c r="Q69" s="3">
        <f>IF('[1]Dados brutos'!P114=-1,31,'[1]Dados brutos'!P114)</f>
        <v>16</v>
      </c>
      <c r="R69" s="3">
        <f>IF('[1]Dados brutos'!Q114=-1,31,'[1]Dados brutos'!Q114)</f>
        <v>0</v>
      </c>
      <c r="S69" s="3">
        <f t="shared" si="19"/>
        <v>77</v>
      </c>
      <c r="T69" s="3">
        <f>IF('[1]Dados brutos'!R114=-1,31,'[1]Dados brutos'!R114)</f>
        <v>0</v>
      </c>
      <c r="U69" s="3">
        <f>IF('[1]Dados brutos'!S114=-1,30,'[1]Dados brutos'!S114-1)</f>
        <v>0</v>
      </c>
      <c r="V69" s="3">
        <f>IF('[1]Dados brutos'!T114=-1,31,'[1]Dados brutos'!T114)</f>
        <v>8</v>
      </c>
      <c r="W69" s="3">
        <f>IF('[1]Dados brutos'!U114=-1,31,'[1]Dados brutos'!U114)</f>
        <v>20</v>
      </c>
      <c r="X69" s="3">
        <f t="shared" si="20"/>
        <v>28</v>
      </c>
      <c r="Y69" s="3">
        <f>IF('[1]Dados brutos'!V114=-1,31,'[1]Dados brutos'!V114)</f>
        <v>31</v>
      </c>
      <c r="Z69" s="3">
        <f>IF('[1]Dados brutos'!W114=-1,30,'[1]Dados brutos'!W114-1)</f>
        <v>30</v>
      </c>
      <c r="AA69" s="3">
        <f>IF('[1]Dados brutos'!X114=-1,31,'[1]Dados brutos'!X114)</f>
        <v>21</v>
      </c>
      <c r="AB69" s="3">
        <f>IF('[1]Dados brutos'!Y114=-1,31,'[1]Dados brutos'!Y114)</f>
        <v>6</v>
      </c>
      <c r="AC69" s="3">
        <f t="shared" si="21"/>
        <v>88</v>
      </c>
      <c r="AD69" s="3">
        <f>IF('[1]Dados brutos'!Z114=-1,31,'[1]Dados brutos'!Z114)</f>
        <v>16</v>
      </c>
      <c r="AE69" s="3">
        <f>IF('[1]Dados brutos'!AA114=-1,30,'[1]Dados brutos'!AA114-1)</f>
        <v>0</v>
      </c>
      <c r="AF69" s="3">
        <f>IF('[1]Dados brutos'!AB114=-1,31,'[1]Dados brutos'!AB114)</f>
        <v>4</v>
      </c>
      <c r="AG69" s="3">
        <f>IF('[1]Dados brutos'!AC114=-1,31,'[1]Dados brutos'!AC114)</f>
        <v>4</v>
      </c>
      <c r="AH69" s="3">
        <f t="shared" si="22"/>
        <v>24</v>
      </c>
      <c r="AI69" s="1">
        <f t="shared" si="23"/>
        <v>463</v>
      </c>
      <c r="AJ69" s="3">
        <v>0</v>
      </c>
      <c r="AK69" s="8">
        <f t="shared" si="24"/>
        <v>0.62737127371273715</v>
      </c>
      <c r="AL69" s="1">
        <f t="shared" si="25"/>
        <v>340</v>
      </c>
      <c r="AM69" s="8">
        <f t="shared" si="26"/>
        <v>0.55284552845528456</v>
      </c>
      <c r="AN69" s="1">
        <f t="shared" si="27"/>
        <v>217</v>
      </c>
      <c r="AO69" s="8">
        <f t="shared" si="28"/>
        <v>0.44105691056910568</v>
      </c>
      <c r="AP69" s="1">
        <f t="shared" si="29"/>
        <v>140</v>
      </c>
      <c r="AQ69" s="8">
        <f t="shared" si="30"/>
        <v>0.37940379403794039</v>
      </c>
      <c r="AR69" s="9">
        <f t="shared" si="31"/>
        <v>0.37940379403794039</v>
      </c>
      <c r="AS69" s="8"/>
      <c r="AT69" s="10"/>
      <c r="AU69" s="10"/>
      <c r="AV69" s="10">
        <f t="shared" si="32"/>
        <v>0.37940379403794039</v>
      </c>
      <c r="AW69" s="3" t="b">
        <f t="shared" si="33"/>
        <v>0</v>
      </c>
      <c r="AX69" s="3" t="b">
        <f t="shared" si="34"/>
        <v>1</v>
      </c>
      <c r="AY69" s="3" t="str">
        <f t="shared" si="35"/>
        <v>NC</v>
      </c>
    </row>
    <row r="70" spans="1:51" ht="15.6" x14ac:dyDescent="0.3">
      <c r="A70" s="3">
        <v>30</v>
      </c>
      <c r="B70" s="1" t="s">
        <v>69</v>
      </c>
      <c r="C70" s="2" t="s">
        <v>139</v>
      </c>
      <c r="D70" s="1" t="s">
        <v>212</v>
      </c>
      <c r="E70" s="2" t="s">
        <v>242</v>
      </c>
      <c r="F70" s="3">
        <v>-49.588757000000001</v>
      </c>
      <c r="G70" s="3">
        <v>-10.860949</v>
      </c>
      <c r="H70" s="1" t="s">
        <v>214</v>
      </c>
      <c r="I70" s="3">
        <v>123</v>
      </c>
      <c r="J70" s="3">
        <f>IF('[1]Dados brutos'!J8=-1,31,'[1]Dados brutos'!J8)</f>
        <v>31</v>
      </c>
      <c r="K70" s="3">
        <f>IF('[1]Dados brutos'!K8=-1,30,'[1]Dados brutos'!K8-1)</f>
        <v>30</v>
      </c>
      <c r="L70" s="3">
        <f>IF('[1]Dados brutos'!L8=-1,31,'[1]Dados brutos'!L8)</f>
        <v>31</v>
      </c>
      <c r="M70" s="3">
        <f>IF('[1]Dados brutos'!M8=-1,31,'[1]Dados brutos'!M8)</f>
        <v>31</v>
      </c>
      <c r="N70" s="3">
        <f t="shared" si="18"/>
        <v>123</v>
      </c>
      <c r="O70" s="3">
        <f>IF('[1]Dados brutos'!N8=-1,31,'[1]Dados brutos'!N8)</f>
        <v>31</v>
      </c>
      <c r="P70" s="3">
        <f>IF('[1]Dados brutos'!O8=-1,30,'[1]Dados brutos'!O8-1)</f>
        <v>22</v>
      </c>
      <c r="Q70" s="3">
        <f>IF('[1]Dados brutos'!P8=-1,31,'[1]Dados brutos'!P8)</f>
        <v>0</v>
      </c>
      <c r="R70" s="3">
        <f>IF('[1]Dados brutos'!Q8=-1,31,'[1]Dados brutos'!Q8)</f>
        <v>0</v>
      </c>
      <c r="S70" s="3">
        <f t="shared" si="19"/>
        <v>53</v>
      </c>
      <c r="T70" s="3">
        <f>IF('[1]Dados brutos'!R8=-1,31,'[1]Dados brutos'!R8)</f>
        <v>0</v>
      </c>
      <c r="U70" s="3">
        <f>IF('[1]Dados brutos'!S8=-1,30,'[1]Dados brutos'!S8-1)</f>
        <v>7</v>
      </c>
      <c r="V70" s="3">
        <f>IF('[1]Dados brutos'!T8=-1,31,'[1]Dados brutos'!T8)</f>
        <v>10</v>
      </c>
      <c r="W70" s="3">
        <f>IF('[1]Dados brutos'!U8=-1,31,'[1]Dados brutos'!U8)</f>
        <v>2</v>
      </c>
      <c r="X70" s="3">
        <f t="shared" si="20"/>
        <v>19</v>
      </c>
      <c r="Y70" s="3">
        <f>IF('[1]Dados brutos'!V8=-1,31,'[1]Dados brutos'!V8)</f>
        <v>0</v>
      </c>
      <c r="Z70" s="3">
        <f>IF('[1]Dados brutos'!W8=-1,30,'[1]Dados brutos'!W8-1)</f>
        <v>3</v>
      </c>
      <c r="AA70" s="3">
        <f>IF('[1]Dados brutos'!X8=-1,31,'[1]Dados brutos'!X8)</f>
        <v>1</v>
      </c>
      <c r="AB70" s="3">
        <f>IF('[1]Dados brutos'!Y8=-1,31,'[1]Dados brutos'!Y8)</f>
        <v>0</v>
      </c>
      <c r="AC70" s="3">
        <f t="shared" si="21"/>
        <v>4</v>
      </c>
      <c r="AD70" s="3">
        <f>IF('[1]Dados brutos'!Z8=-1,31,'[1]Dados brutos'!Z8)</f>
        <v>31</v>
      </c>
      <c r="AE70" s="3">
        <f>IF('[1]Dados brutos'!AA8=-1,30,'[1]Dados brutos'!AA8-1)</f>
        <v>30</v>
      </c>
      <c r="AF70" s="3">
        <f>IF('[1]Dados brutos'!AB8=-1,31,'[1]Dados brutos'!AB8)</f>
        <v>31</v>
      </c>
      <c r="AG70" s="3">
        <f>IF('[1]Dados brutos'!AC8=-1,31,'[1]Dados brutos'!AC8)</f>
        <v>1</v>
      </c>
      <c r="AH70" s="3">
        <f t="shared" si="22"/>
        <v>93</v>
      </c>
      <c r="AI70" s="1">
        <f t="shared" si="23"/>
        <v>415</v>
      </c>
      <c r="AJ70" s="3">
        <v>0</v>
      </c>
      <c r="AK70" s="8">
        <f t="shared" si="24"/>
        <v>0.56233062330623307</v>
      </c>
      <c r="AL70" s="1">
        <f t="shared" si="25"/>
        <v>292</v>
      </c>
      <c r="AM70" s="8">
        <f t="shared" si="26"/>
        <v>0.47479674796747967</v>
      </c>
      <c r="AN70" s="1">
        <f t="shared" si="27"/>
        <v>169</v>
      </c>
      <c r="AO70" s="8">
        <f t="shared" si="28"/>
        <v>0.3434959349593496</v>
      </c>
      <c r="AP70" s="1">
        <f t="shared" si="29"/>
        <v>116</v>
      </c>
      <c r="AQ70" s="8">
        <f t="shared" si="30"/>
        <v>0.3143631436314363</v>
      </c>
      <c r="AR70" s="9">
        <f t="shared" si="31"/>
        <v>0.3143631436314363</v>
      </c>
      <c r="AS70" s="8"/>
      <c r="AT70" s="10"/>
      <c r="AU70" s="10"/>
      <c r="AV70" s="10">
        <f t="shared" si="32"/>
        <v>0.3143631436314363</v>
      </c>
      <c r="AW70" s="3" t="b">
        <f t="shared" si="33"/>
        <v>0</v>
      </c>
      <c r="AX70" s="3" t="b">
        <f t="shared" si="34"/>
        <v>1</v>
      </c>
      <c r="AY70" s="3" t="str">
        <f t="shared" si="35"/>
        <v>NC</v>
      </c>
    </row>
    <row r="71" spans="1:51" ht="15.6" x14ac:dyDescent="0.3">
      <c r="A71" s="3">
        <v>29</v>
      </c>
      <c r="B71" s="1" t="s">
        <v>70</v>
      </c>
      <c r="C71" s="2" t="s">
        <v>139</v>
      </c>
      <c r="D71" s="1" t="s">
        <v>212</v>
      </c>
      <c r="E71" s="2" t="s">
        <v>242</v>
      </c>
      <c r="F71" s="3">
        <v>-49.588825</v>
      </c>
      <c r="G71" s="3">
        <v>-10.860863999999999</v>
      </c>
      <c r="H71" s="1" t="s">
        <v>214</v>
      </c>
      <c r="I71" s="3">
        <v>123</v>
      </c>
      <c r="J71" s="3">
        <f>IF('[1]Dados brutos'!J33=-1,31,'[1]Dados brutos'!J33)</f>
        <v>31</v>
      </c>
      <c r="K71" s="3">
        <f>IF('[1]Dados brutos'!K33=-1,30,'[1]Dados brutos'!K33-1)</f>
        <v>30</v>
      </c>
      <c r="L71" s="3">
        <f>IF('[1]Dados brutos'!L33=-1,31,'[1]Dados brutos'!L33)</f>
        <v>31</v>
      </c>
      <c r="M71" s="3">
        <f>IF('[1]Dados brutos'!M33=-1,31,'[1]Dados brutos'!M33)</f>
        <v>31</v>
      </c>
      <c r="N71" s="3">
        <f t="shared" si="18"/>
        <v>123</v>
      </c>
      <c r="O71" s="3">
        <f>IF('[1]Dados brutos'!N33=-1,31,'[1]Dados brutos'!N33)</f>
        <v>31</v>
      </c>
      <c r="P71" s="3">
        <f>IF('[1]Dados brutos'!O33=-1,30,'[1]Dados brutos'!O33-1)</f>
        <v>22</v>
      </c>
      <c r="Q71" s="3">
        <f>IF('[1]Dados brutos'!P33=-1,31,'[1]Dados brutos'!P33)</f>
        <v>0</v>
      </c>
      <c r="R71" s="3">
        <f>IF('[1]Dados brutos'!Q33=-1,31,'[1]Dados brutos'!Q33)</f>
        <v>0</v>
      </c>
      <c r="S71" s="3">
        <f t="shared" si="19"/>
        <v>53</v>
      </c>
      <c r="T71" s="3">
        <f>IF('[1]Dados brutos'!R33=-1,31,'[1]Dados brutos'!R33)</f>
        <v>0</v>
      </c>
      <c r="U71" s="3">
        <f>IF('[1]Dados brutos'!S33=-1,30,'[1]Dados brutos'!S33-1)</f>
        <v>7</v>
      </c>
      <c r="V71" s="3">
        <f>IF('[1]Dados brutos'!T33=-1,31,'[1]Dados brutos'!T33)</f>
        <v>10</v>
      </c>
      <c r="W71" s="3">
        <f>IF('[1]Dados brutos'!U33=-1,31,'[1]Dados brutos'!U33)</f>
        <v>2</v>
      </c>
      <c r="X71" s="3">
        <f t="shared" si="20"/>
        <v>19</v>
      </c>
      <c r="Y71" s="3">
        <f>IF('[1]Dados brutos'!V33=-1,31,'[1]Dados brutos'!V33)</f>
        <v>0</v>
      </c>
      <c r="Z71" s="3">
        <f>IF('[1]Dados brutos'!W33=-1,30,'[1]Dados brutos'!W33-1)</f>
        <v>3</v>
      </c>
      <c r="AA71" s="3">
        <f>IF('[1]Dados brutos'!X33=-1,31,'[1]Dados brutos'!X33)</f>
        <v>1</v>
      </c>
      <c r="AB71" s="3">
        <f>IF('[1]Dados brutos'!Y33=-1,31,'[1]Dados brutos'!Y33)</f>
        <v>0</v>
      </c>
      <c r="AC71" s="3">
        <f t="shared" si="21"/>
        <v>4</v>
      </c>
      <c r="AD71" s="3">
        <f>IF('[1]Dados brutos'!Z33=-1,31,'[1]Dados brutos'!Z33)</f>
        <v>31</v>
      </c>
      <c r="AE71" s="3">
        <f>IF('[1]Dados brutos'!AA33=-1,30,'[1]Dados brutos'!AA33-1)</f>
        <v>30</v>
      </c>
      <c r="AF71" s="3">
        <f>IF('[1]Dados brutos'!AB33=-1,31,'[1]Dados brutos'!AB33)</f>
        <v>31</v>
      </c>
      <c r="AG71" s="3">
        <f>IF('[1]Dados brutos'!AC33=-1,31,'[1]Dados brutos'!AC33)</f>
        <v>1</v>
      </c>
      <c r="AH71" s="3">
        <f t="shared" si="22"/>
        <v>93</v>
      </c>
      <c r="AI71" s="1">
        <f t="shared" si="23"/>
        <v>415</v>
      </c>
      <c r="AJ71" s="3">
        <v>0</v>
      </c>
      <c r="AK71" s="8">
        <f t="shared" si="24"/>
        <v>0.56233062330623307</v>
      </c>
      <c r="AL71" s="1">
        <f t="shared" si="25"/>
        <v>292</v>
      </c>
      <c r="AM71" s="8">
        <f t="shared" si="26"/>
        <v>0.47479674796747967</v>
      </c>
      <c r="AN71" s="1">
        <f t="shared" si="27"/>
        <v>169</v>
      </c>
      <c r="AO71" s="8">
        <f t="shared" si="28"/>
        <v>0.3434959349593496</v>
      </c>
      <c r="AP71" s="1">
        <f t="shared" si="29"/>
        <v>116</v>
      </c>
      <c r="AQ71" s="8">
        <f t="shared" si="30"/>
        <v>0.3143631436314363</v>
      </c>
      <c r="AR71" s="9">
        <f t="shared" si="31"/>
        <v>0.3143631436314363</v>
      </c>
      <c r="AS71" s="8"/>
      <c r="AT71" s="10"/>
      <c r="AU71" s="10"/>
      <c r="AV71" s="10">
        <f t="shared" si="32"/>
        <v>0.3143631436314363</v>
      </c>
      <c r="AW71" s="3" t="b">
        <f t="shared" si="33"/>
        <v>0</v>
      </c>
      <c r="AX71" s="3" t="b">
        <f t="shared" si="34"/>
        <v>1</v>
      </c>
      <c r="AY71" s="3" t="str">
        <f t="shared" si="35"/>
        <v>NC</v>
      </c>
    </row>
    <row r="72" spans="1:51" ht="15.6" x14ac:dyDescent="0.3">
      <c r="A72" s="3">
        <v>78</v>
      </c>
      <c r="B72" s="1" t="s">
        <v>71</v>
      </c>
      <c r="C72" s="2" t="s">
        <v>140</v>
      </c>
      <c r="D72" s="1" t="s">
        <v>212</v>
      </c>
      <c r="E72" s="2" t="s">
        <v>243</v>
      </c>
      <c r="F72" s="3">
        <v>-49.598557</v>
      </c>
      <c r="G72" s="3">
        <v>-10.867343</v>
      </c>
      <c r="H72" s="1" t="s">
        <v>223</v>
      </c>
      <c r="I72" s="3">
        <v>123</v>
      </c>
      <c r="J72" s="3">
        <f>IF('[1]Dados brutos'!J23=-1,31,'[1]Dados brutos'!J23)</f>
        <v>31</v>
      </c>
      <c r="K72" s="3">
        <f>IF('[1]Dados brutos'!K23=-1,30,'[1]Dados brutos'!K23-1)</f>
        <v>30</v>
      </c>
      <c r="L72" s="3">
        <f>IF('[1]Dados brutos'!L23=-1,31,'[1]Dados brutos'!L23)</f>
        <v>31</v>
      </c>
      <c r="M72" s="3">
        <f>IF('[1]Dados brutos'!M23=-1,31,'[1]Dados brutos'!M23)</f>
        <v>31</v>
      </c>
      <c r="N72" s="3">
        <f t="shared" si="18"/>
        <v>123</v>
      </c>
      <c r="O72" s="3">
        <f>IF('[1]Dados brutos'!N23=-1,31,'[1]Dados brutos'!N23)</f>
        <v>22</v>
      </c>
      <c r="P72" s="3">
        <f>IF('[1]Dados brutos'!O23=-1,30,'[1]Dados brutos'!O23-1)</f>
        <v>0</v>
      </c>
      <c r="Q72" s="3">
        <f>IF('[1]Dados brutos'!P23=-1,31,'[1]Dados brutos'!P23)</f>
        <v>0</v>
      </c>
      <c r="R72" s="3">
        <f>IF('[1]Dados brutos'!Q23=-1,31,'[1]Dados brutos'!Q23)</f>
        <v>0</v>
      </c>
      <c r="S72" s="3">
        <f t="shared" si="19"/>
        <v>22</v>
      </c>
      <c r="T72" s="3">
        <f>IF('[1]Dados brutos'!R23=-1,31,'[1]Dados brutos'!R23)</f>
        <v>0</v>
      </c>
      <c r="U72" s="3">
        <f>IF('[1]Dados brutos'!S23=-1,30,'[1]Dados brutos'!S23-1)</f>
        <v>3</v>
      </c>
      <c r="V72" s="3">
        <f>IF('[1]Dados brutos'!T23=-1,31,'[1]Dados brutos'!T23)</f>
        <v>8</v>
      </c>
      <c r="W72" s="3">
        <f>IF('[1]Dados brutos'!U23=-1,31,'[1]Dados brutos'!U23)</f>
        <v>2</v>
      </c>
      <c r="X72" s="3">
        <f t="shared" si="20"/>
        <v>13</v>
      </c>
      <c r="Y72" s="3">
        <f>IF('[1]Dados brutos'!V23=-1,31,'[1]Dados brutos'!V23)</f>
        <v>0</v>
      </c>
      <c r="Z72" s="3">
        <f>IF('[1]Dados brutos'!W23=-1,30,'[1]Dados brutos'!W23-1)</f>
        <v>0</v>
      </c>
      <c r="AA72" s="3">
        <f>IF('[1]Dados brutos'!X23=-1,31,'[1]Dados brutos'!X23)</f>
        <v>6</v>
      </c>
      <c r="AB72" s="3">
        <f>IF('[1]Dados brutos'!Y23=-1,31,'[1]Dados brutos'!Y23)</f>
        <v>1</v>
      </c>
      <c r="AC72" s="3">
        <f t="shared" si="21"/>
        <v>7</v>
      </c>
      <c r="AD72" s="3">
        <f>IF('[1]Dados brutos'!Z23=-1,31,'[1]Dados brutos'!Z23)</f>
        <v>18</v>
      </c>
      <c r="AE72" s="3">
        <f>IF('[1]Dados brutos'!AA23=-1,30,'[1]Dados brutos'!AA23-1)</f>
        <v>0</v>
      </c>
      <c r="AF72" s="3">
        <f>IF('[1]Dados brutos'!AB23=-1,31,'[1]Dados brutos'!AB23)</f>
        <v>0</v>
      </c>
      <c r="AG72" s="3">
        <f>IF('[1]Dados brutos'!AC23=-1,31,'[1]Dados brutos'!AC23)</f>
        <v>7</v>
      </c>
      <c r="AH72" s="3">
        <f t="shared" si="22"/>
        <v>25</v>
      </c>
      <c r="AI72" s="1">
        <f t="shared" si="23"/>
        <v>313</v>
      </c>
      <c r="AJ72" s="3">
        <v>400</v>
      </c>
      <c r="AK72" s="8">
        <f t="shared" si="24"/>
        <v>0.4241192411924119</v>
      </c>
      <c r="AL72" s="1">
        <f t="shared" si="25"/>
        <v>190</v>
      </c>
      <c r="AM72" s="8">
        <f t="shared" si="26"/>
        <v>0.30894308943089432</v>
      </c>
      <c r="AN72" s="1">
        <f t="shared" si="27"/>
        <v>67</v>
      </c>
      <c r="AO72" s="8">
        <f t="shared" si="28"/>
        <v>0.13617886178861788</v>
      </c>
      <c r="AP72" s="1">
        <f t="shared" si="29"/>
        <v>45</v>
      </c>
      <c r="AQ72" s="8">
        <f t="shared" si="30"/>
        <v>0.12195121951219512</v>
      </c>
      <c r="AR72" s="11">
        <f t="shared" si="31"/>
        <v>0.12195121951219512</v>
      </c>
      <c r="AS72" s="8"/>
      <c r="AT72" s="10"/>
      <c r="AU72" s="10"/>
      <c r="AV72" s="10">
        <f t="shared" si="32"/>
        <v>0.12195121951219512</v>
      </c>
      <c r="AW72" s="3" t="b">
        <f t="shared" si="33"/>
        <v>0</v>
      </c>
      <c r="AX72" s="1" t="b">
        <f t="shared" si="34"/>
        <v>0</v>
      </c>
      <c r="AY72" s="3" t="str">
        <f t="shared" si="35"/>
        <v>C</v>
      </c>
    </row>
    <row r="73" spans="1:51" ht="15.6" x14ac:dyDescent="0.3">
      <c r="A73" s="3">
        <v>65</v>
      </c>
      <c r="B73" s="1" t="s">
        <v>72</v>
      </c>
      <c r="C73" s="2" t="s">
        <v>141</v>
      </c>
      <c r="D73" s="1" t="s">
        <v>220</v>
      </c>
      <c r="E73" s="2" t="s">
        <v>244</v>
      </c>
      <c r="F73" s="3">
        <v>-49.609436000000002</v>
      </c>
      <c r="G73" s="3">
        <v>-10.853472999999999</v>
      </c>
      <c r="H73" s="1" t="s">
        <v>214</v>
      </c>
      <c r="I73" s="3">
        <v>123</v>
      </c>
      <c r="J73" s="3">
        <f>IF('[1]Dados brutos'!J111=-1,31,'[1]Dados brutos'!J111)</f>
        <v>31</v>
      </c>
      <c r="K73" s="3">
        <f>IF('[1]Dados brutos'!K111=-1,30,'[1]Dados brutos'!K111-1)</f>
        <v>30</v>
      </c>
      <c r="L73" s="3">
        <f>IF('[1]Dados brutos'!L111=-1,31,'[1]Dados brutos'!L111)</f>
        <v>31</v>
      </c>
      <c r="M73" s="3">
        <f>IF('[1]Dados brutos'!M111=-1,31,'[1]Dados brutos'!M111)</f>
        <v>31</v>
      </c>
      <c r="N73" s="3">
        <f t="shared" si="18"/>
        <v>123</v>
      </c>
      <c r="O73" s="3">
        <f>IF('[1]Dados brutos'!N111=-1,31,'[1]Dados brutos'!N111)</f>
        <v>0</v>
      </c>
      <c r="P73" s="3">
        <f>IF('[1]Dados brutos'!O111=-1,30,'[1]Dados brutos'!O111-1)</f>
        <v>20</v>
      </c>
      <c r="Q73" s="3">
        <f>IF('[1]Dados brutos'!P111=-1,31,'[1]Dados brutos'!P111)</f>
        <v>18</v>
      </c>
      <c r="R73" s="3">
        <f>IF('[1]Dados brutos'!Q111=-1,31,'[1]Dados brutos'!Q111)</f>
        <v>0</v>
      </c>
      <c r="S73" s="3">
        <f t="shared" si="19"/>
        <v>38</v>
      </c>
      <c r="T73" s="3">
        <f>IF('[1]Dados brutos'!R111=-1,31,'[1]Dados brutos'!R111)</f>
        <v>0</v>
      </c>
      <c r="U73" s="3">
        <f>IF('[1]Dados brutos'!S111=-1,30,'[1]Dados brutos'!S111-1)</f>
        <v>8</v>
      </c>
      <c r="V73" s="3">
        <f>IF('[1]Dados brutos'!T111=-1,31,'[1]Dados brutos'!T111)</f>
        <v>10</v>
      </c>
      <c r="W73" s="3">
        <f>IF('[1]Dados brutos'!U111=-1,31,'[1]Dados brutos'!U111)</f>
        <v>2</v>
      </c>
      <c r="X73" s="3">
        <f t="shared" si="20"/>
        <v>20</v>
      </c>
      <c r="Y73" s="3">
        <f>IF('[1]Dados brutos'!V111=-1,31,'[1]Dados brutos'!V111)</f>
        <v>0</v>
      </c>
      <c r="Z73" s="3">
        <f>IF('[1]Dados brutos'!W111=-1,30,'[1]Dados brutos'!W111-1)</f>
        <v>0</v>
      </c>
      <c r="AA73" s="3">
        <f>IF('[1]Dados brutos'!X111=-1,31,'[1]Dados brutos'!X111)</f>
        <v>21</v>
      </c>
      <c r="AB73" s="3">
        <f>IF('[1]Dados brutos'!Y111=-1,31,'[1]Dados brutos'!Y111)</f>
        <v>8</v>
      </c>
      <c r="AC73" s="3">
        <f t="shared" si="21"/>
        <v>29</v>
      </c>
      <c r="AD73" s="3">
        <f>IF('[1]Dados brutos'!Z111=-1,31,'[1]Dados brutos'!Z111)</f>
        <v>16</v>
      </c>
      <c r="AE73" s="3">
        <f>IF('[1]Dados brutos'!AA111=-1,30,'[1]Dados brutos'!AA111-1)</f>
        <v>0</v>
      </c>
      <c r="AF73" s="3">
        <f>IF('[1]Dados brutos'!AB111=-1,31,'[1]Dados brutos'!AB111)</f>
        <v>0</v>
      </c>
      <c r="AG73" s="3">
        <f>IF('[1]Dados brutos'!AC111=-1,31,'[1]Dados brutos'!AC111)</f>
        <v>0</v>
      </c>
      <c r="AH73" s="3">
        <f t="shared" si="22"/>
        <v>16</v>
      </c>
      <c r="AI73" s="1">
        <f t="shared" si="23"/>
        <v>349</v>
      </c>
      <c r="AJ73" s="3">
        <v>544.88</v>
      </c>
      <c r="AK73" s="8">
        <f t="shared" si="24"/>
        <v>0.47289972899728999</v>
      </c>
      <c r="AL73" s="1">
        <f t="shared" si="25"/>
        <v>226</v>
      </c>
      <c r="AM73" s="8">
        <f t="shared" si="26"/>
        <v>0.36747967479674798</v>
      </c>
      <c r="AN73" s="1">
        <f t="shared" si="27"/>
        <v>103</v>
      </c>
      <c r="AO73" s="8">
        <f t="shared" si="28"/>
        <v>0.20934959349593496</v>
      </c>
      <c r="AP73" s="1">
        <f t="shared" si="29"/>
        <v>65</v>
      </c>
      <c r="AQ73" s="8">
        <f t="shared" si="30"/>
        <v>0.17615176151761516</v>
      </c>
      <c r="AR73" s="9">
        <f t="shared" si="31"/>
        <v>0.17615176151761516</v>
      </c>
      <c r="AS73" s="8"/>
      <c r="AT73" s="10"/>
      <c r="AU73" s="10"/>
      <c r="AV73" s="10">
        <f t="shared" si="32"/>
        <v>0.17615176151761516</v>
      </c>
      <c r="AW73" s="3" t="b">
        <f t="shared" si="33"/>
        <v>1</v>
      </c>
      <c r="AX73" s="3" t="b">
        <f t="shared" si="34"/>
        <v>1</v>
      </c>
      <c r="AY73" s="3" t="str">
        <f t="shared" si="35"/>
        <v>CP</v>
      </c>
    </row>
    <row r="74" spans="1:51" ht="15.6" x14ac:dyDescent="0.3">
      <c r="A74" s="3">
        <v>64</v>
      </c>
      <c r="B74" s="1" t="s">
        <v>73</v>
      </c>
      <c r="C74" s="2" t="s">
        <v>141</v>
      </c>
      <c r="D74" s="1" t="s">
        <v>220</v>
      </c>
      <c r="E74" s="2" t="s">
        <v>244</v>
      </c>
      <c r="F74" s="3">
        <v>-49.609585000000003</v>
      </c>
      <c r="G74" s="3">
        <v>-10.853259</v>
      </c>
      <c r="H74" s="1" t="s">
        <v>214</v>
      </c>
      <c r="I74" s="3">
        <v>123</v>
      </c>
      <c r="J74" s="3">
        <f>IF('[1]Dados brutos'!J70=-1,31,'[1]Dados brutos'!J70)</f>
        <v>31</v>
      </c>
      <c r="K74" s="3">
        <f>IF('[1]Dados brutos'!K70=-1,30,'[1]Dados brutos'!K70-1)</f>
        <v>30</v>
      </c>
      <c r="L74" s="3">
        <f>IF('[1]Dados brutos'!L70=-1,31,'[1]Dados brutos'!L70)</f>
        <v>31</v>
      </c>
      <c r="M74" s="3">
        <f>IF('[1]Dados brutos'!M70=-1,31,'[1]Dados brutos'!M70)</f>
        <v>31</v>
      </c>
      <c r="N74" s="3">
        <f t="shared" si="18"/>
        <v>123</v>
      </c>
      <c r="O74" s="3">
        <f>IF('[1]Dados brutos'!N70=-1,31,'[1]Dados brutos'!N70)</f>
        <v>0</v>
      </c>
      <c r="P74" s="3">
        <f>IF('[1]Dados brutos'!O70=-1,30,'[1]Dados brutos'!O70-1)</f>
        <v>20</v>
      </c>
      <c r="Q74" s="3">
        <f>IF('[1]Dados brutos'!P70=-1,31,'[1]Dados brutos'!P70)</f>
        <v>18</v>
      </c>
      <c r="R74" s="3">
        <f>IF('[1]Dados brutos'!Q70=-1,31,'[1]Dados brutos'!Q70)</f>
        <v>0</v>
      </c>
      <c r="S74" s="3">
        <f t="shared" si="19"/>
        <v>38</v>
      </c>
      <c r="T74" s="3">
        <f>IF('[1]Dados brutos'!R70=-1,31,'[1]Dados brutos'!R70)</f>
        <v>0</v>
      </c>
      <c r="U74" s="3">
        <f>IF('[1]Dados brutos'!S70=-1,30,'[1]Dados brutos'!S70-1)</f>
        <v>0</v>
      </c>
      <c r="V74" s="3">
        <f>IF('[1]Dados brutos'!T70=-1,31,'[1]Dados brutos'!T70)</f>
        <v>0</v>
      </c>
      <c r="W74" s="3">
        <f>IF('[1]Dados brutos'!U70=-1,31,'[1]Dados brutos'!U70)</f>
        <v>2</v>
      </c>
      <c r="X74" s="3">
        <f t="shared" si="20"/>
        <v>2</v>
      </c>
      <c r="Y74" s="3">
        <f>IF('[1]Dados brutos'!V70=-1,31,'[1]Dados brutos'!V70)</f>
        <v>0</v>
      </c>
      <c r="Z74" s="3">
        <f>IF('[1]Dados brutos'!W70=-1,30,'[1]Dados brutos'!W70-1)</f>
        <v>0</v>
      </c>
      <c r="AA74" s="3">
        <f>IF('[1]Dados brutos'!X70=-1,31,'[1]Dados brutos'!X70)</f>
        <v>21</v>
      </c>
      <c r="AB74" s="3">
        <f>IF('[1]Dados brutos'!Y70=-1,31,'[1]Dados brutos'!Y70)</f>
        <v>8</v>
      </c>
      <c r="AC74" s="3">
        <f t="shared" si="21"/>
        <v>29</v>
      </c>
      <c r="AD74" s="3">
        <f>IF('[1]Dados brutos'!Z70=-1,31,'[1]Dados brutos'!Z70)</f>
        <v>16</v>
      </c>
      <c r="AE74" s="3">
        <f>IF('[1]Dados brutos'!AA70=-1,30,'[1]Dados brutos'!AA70-1)</f>
        <v>0</v>
      </c>
      <c r="AF74" s="3">
        <f>IF('[1]Dados brutos'!AB70=-1,31,'[1]Dados brutos'!AB70)</f>
        <v>0</v>
      </c>
      <c r="AG74" s="3">
        <f>IF('[1]Dados brutos'!AC70=-1,31,'[1]Dados brutos'!AC70)</f>
        <v>3</v>
      </c>
      <c r="AH74" s="3">
        <f t="shared" si="22"/>
        <v>19</v>
      </c>
      <c r="AI74" s="1">
        <f t="shared" si="23"/>
        <v>334</v>
      </c>
      <c r="AJ74" s="3">
        <v>544.88</v>
      </c>
      <c r="AK74" s="8">
        <f t="shared" si="24"/>
        <v>0.45257452574525747</v>
      </c>
      <c r="AL74" s="1">
        <f t="shared" si="25"/>
        <v>211</v>
      </c>
      <c r="AM74" s="8">
        <f t="shared" si="26"/>
        <v>0.34308943089430893</v>
      </c>
      <c r="AN74" s="1">
        <f t="shared" si="27"/>
        <v>88</v>
      </c>
      <c r="AO74" s="8">
        <f t="shared" si="28"/>
        <v>0.17886178861788618</v>
      </c>
      <c r="AP74" s="1">
        <f t="shared" si="29"/>
        <v>50</v>
      </c>
      <c r="AQ74" s="8">
        <f t="shared" si="30"/>
        <v>0.13550135501355012</v>
      </c>
      <c r="AR74" s="9">
        <f t="shared" si="31"/>
        <v>0.13550135501355012</v>
      </c>
      <c r="AS74" s="8"/>
      <c r="AT74" s="10"/>
      <c r="AU74" s="10"/>
      <c r="AV74" s="10">
        <f t="shared" si="32"/>
        <v>0.13550135501355012</v>
      </c>
      <c r="AW74" s="3" t="b">
        <f t="shared" si="33"/>
        <v>1</v>
      </c>
      <c r="AX74" s="3" t="b">
        <f t="shared" si="34"/>
        <v>1</v>
      </c>
      <c r="AY74" s="3" t="str">
        <f t="shared" si="35"/>
        <v>CP</v>
      </c>
    </row>
    <row r="75" spans="1:51" ht="15.6" x14ac:dyDescent="0.3">
      <c r="A75" s="3">
        <v>10</v>
      </c>
      <c r="B75" s="1" t="s">
        <v>74</v>
      </c>
      <c r="C75" s="2" t="s">
        <v>142</v>
      </c>
      <c r="D75" s="1" t="s">
        <v>220</v>
      </c>
      <c r="E75" s="2" t="s">
        <v>245</v>
      </c>
      <c r="F75" s="3">
        <v>-49.61889</v>
      </c>
      <c r="G75" s="3">
        <v>-10.839176999999999</v>
      </c>
      <c r="H75" s="1" t="s">
        <v>223</v>
      </c>
      <c r="I75" s="3">
        <v>123</v>
      </c>
      <c r="J75" s="3">
        <f>IF('[1]Dados brutos'!J50=-1,31,'[1]Dados brutos'!J50)</f>
        <v>31</v>
      </c>
      <c r="K75" s="3">
        <f>IF('[1]Dados brutos'!K50=-1,30,'[1]Dados brutos'!K50-1)</f>
        <v>30</v>
      </c>
      <c r="L75" s="3">
        <f>IF('[1]Dados brutos'!L50=-1,31,'[1]Dados brutos'!L50)</f>
        <v>31</v>
      </c>
      <c r="M75" s="3">
        <f>IF('[1]Dados brutos'!M50=-1,31,'[1]Dados brutos'!M50)</f>
        <v>31</v>
      </c>
      <c r="N75" s="3">
        <f t="shared" si="18"/>
        <v>123</v>
      </c>
      <c r="O75" s="3">
        <f>IF('[1]Dados brutos'!N50=-1,31,'[1]Dados brutos'!N50)</f>
        <v>31</v>
      </c>
      <c r="P75" s="3">
        <f>IF('[1]Dados brutos'!O50=-1,30,'[1]Dados brutos'!O50-1)</f>
        <v>22</v>
      </c>
      <c r="Q75" s="3">
        <f>IF('[1]Dados brutos'!P50=-1,31,'[1]Dados brutos'!P50)</f>
        <v>0</v>
      </c>
      <c r="R75" s="3">
        <f>IF('[1]Dados brutos'!Q50=-1,31,'[1]Dados brutos'!Q50)</f>
        <v>0</v>
      </c>
      <c r="S75" s="3">
        <f t="shared" si="19"/>
        <v>53</v>
      </c>
      <c r="T75" s="3">
        <f>IF('[1]Dados brutos'!R50=-1,31,'[1]Dados brutos'!R50)</f>
        <v>31</v>
      </c>
      <c r="U75" s="3">
        <f>IF('[1]Dados brutos'!S50=-1,30,'[1]Dados brutos'!S50-1)</f>
        <v>30</v>
      </c>
      <c r="V75" s="3">
        <f>IF('[1]Dados brutos'!T50=-1,31,'[1]Dados brutos'!T50)</f>
        <v>31</v>
      </c>
      <c r="W75" s="3">
        <f>IF('[1]Dados brutos'!U50=-1,31,'[1]Dados brutos'!U50)</f>
        <v>31</v>
      </c>
      <c r="X75" s="3">
        <f t="shared" si="20"/>
        <v>123</v>
      </c>
      <c r="Y75" s="3">
        <f>IF('[1]Dados brutos'!V50=-1,31,'[1]Dados brutos'!V50)</f>
        <v>31</v>
      </c>
      <c r="Z75" s="3">
        <f>IF('[1]Dados brutos'!W50=-1,30,'[1]Dados brutos'!W50-1)</f>
        <v>30</v>
      </c>
      <c r="AA75" s="3">
        <f>IF('[1]Dados brutos'!X50=-1,31,'[1]Dados brutos'!X50)</f>
        <v>31</v>
      </c>
      <c r="AB75" s="3">
        <f>IF('[1]Dados brutos'!Y50=-1,31,'[1]Dados brutos'!Y50)</f>
        <v>4</v>
      </c>
      <c r="AC75" s="3">
        <f t="shared" si="21"/>
        <v>96</v>
      </c>
      <c r="AD75" s="3">
        <f>IF('[1]Dados brutos'!Z50=-1,31,'[1]Dados brutos'!Z50)</f>
        <v>0</v>
      </c>
      <c r="AE75" s="3">
        <f>IF('[1]Dados brutos'!AA50=-1,30,'[1]Dados brutos'!AA50-1)</f>
        <v>0</v>
      </c>
      <c r="AF75" s="3">
        <f>IF('[1]Dados brutos'!AB50=-1,31,'[1]Dados brutos'!AB50)</f>
        <v>0</v>
      </c>
      <c r="AG75" s="3">
        <f>IF('[1]Dados brutos'!AC50=-1,31,'[1]Dados brutos'!AC50)</f>
        <v>0</v>
      </c>
      <c r="AH75" s="3">
        <f t="shared" si="22"/>
        <v>0</v>
      </c>
      <c r="AI75" s="1">
        <f t="shared" si="23"/>
        <v>518</v>
      </c>
      <c r="AJ75" s="3">
        <v>192</v>
      </c>
      <c r="AK75" s="8">
        <f t="shared" si="24"/>
        <v>0.70189701897018975</v>
      </c>
      <c r="AL75" s="1">
        <f t="shared" si="25"/>
        <v>395</v>
      </c>
      <c r="AM75" s="8">
        <f t="shared" si="26"/>
        <v>0.64227642276422769</v>
      </c>
      <c r="AN75" s="1">
        <f t="shared" si="27"/>
        <v>272</v>
      </c>
      <c r="AO75" s="8">
        <f t="shared" si="28"/>
        <v>0.55284552845528456</v>
      </c>
      <c r="AP75" s="1">
        <f t="shared" si="29"/>
        <v>219</v>
      </c>
      <c r="AQ75" s="8">
        <f t="shared" si="30"/>
        <v>0.5934959349593496</v>
      </c>
      <c r="AR75" s="11">
        <f t="shared" si="31"/>
        <v>0.5934959349593496</v>
      </c>
      <c r="AS75" s="8"/>
      <c r="AT75" s="10"/>
      <c r="AU75" s="10"/>
      <c r="AV75" s="10">
        <f t="shared" si="32"/>
        <v>0.5934959349593496</v>
      </c>
      <c r="AW75" s="3" t="b">
        <f t="shared" si="33"/>
        <v>0</v>
      </c>
      <c r="AX75" s="1" t="b">
        <f t="shared" si="34"/>
        <v>0</v>
      </c>
      <c r="AY75" s="3" t="str">
        <f t="shared" si="35"/>
        <v>CI</v>
      </c>
    </row>
    <row r="76" spans="1:51" ht="15.6" x14ac:dyDescent="0.3">
      <c r="A76" s="3">
        <v>38</v>
      </c>
      <c r="B76" s="1" t="s">
        <v>75</v>
      </c>
      <c r="C76" s="2" t="s">
        <v>143</v>
      </c>
      <c r="D76" s="1" t="s">
        <v>220</v>
      </c>
      <c r="E76" s="2" t="s">
        <v>246</v>
      </c>
      <c r="F76" s="3">
        <v>-49.638924000000003</v>
      </c>
      <c r="G76" s="3">
        <v>-10.863574</v>
      </c>
      <c r="H76" s="1" t="s">
        <v>214</v>
      </c>
      <c r="I76" s="3">
        <v>123</v>
      </c>
      <c r="J76" s="3">
        <f>IF('[1]Dados brutos'!J54=-1,31,'[1]Dados brutos'!J54)</f>
        <v>31</v>
      </c>
      <c r="K76" s="3">
        <f>IF('[1]Dados brutos'!K54=-1,30,'[1]Dados brutos'!K54-1)</f>
        <v>30</v>
      </c>
      <c r="L76" s="3">
        <f>IF('[1]Dados brutos'!L54=-1,31,'[1]Dados brutos'!L54)</f>
        <v>31</v>
      </c>
      <c r="M76" s="3">
        <f>IF('[1]Dados brutos'!M54=-1,31,'[1]Dados brutos'!M54)</f>
        <v>31</v>
      </c>
      <c r="N76" s="3">
        <f t="shared" si="18"/>
        <v>123</v>
      </c>
      <c r="O76" s="3">
        <f>IF('[1]Dados brutos'!N54=-1,31,'[1]Dados brutos'!N54)</f>
        <v>31</v>
      </c>
      <c r="P76" s="3">
        <f>IF('[1]Dados brutos'!O54=-1,30,'[1]Dados brutos'!O54-1)</f>
        <v>30</v>
      </c>
      <c r="Q76" s="3">
        <f>IF('[1]Dados brutos'!P54=-1,31,'[1]Dados brutos'!P54)</f>
        <v>31</v>
      </c>
      <c r="R76" s="3">
        <f>IF('[1]Dados brutos'!Q54=-1,31,'[1]Dados brutos'!Q54)</f>
        <v>31</v>
      </c>
      <c r="S76" s="3">
        <f t="shared" si="19"/>
        <v>123</v>
      </c>
      <c r="T76" s="3">
        <f>IF('[1]Dados brutos'!R54=-1,31,'[1]Dados brutos'!R54)</f>
        <v>1</v>
      </c>
      <c r="U76" s="3">
        <f>IF('[1]Dados brutos'!S54=-1,30,'[1]Dados brutos'!S54-1)</f>
        <v>21</v>
      </c>
      <c r="V76" s="3">
        <f>IF('[1]Dados brutos'!T54=-1,31,'[1]Dados brutos'!T54)</f>
        <v>1</v>
      </c>
      <c r="W76" s="3">
        <f>IF('[1]Dados brutos'!U54=-1,31,'[1]Dados brutos'!U54)</f>
        <v>21</v>
      </c>
      <c r="X76" s="3">
        <f t="shared" si="20"/>
        <v>44</v>
      </c>
      <c r="Y76" s="3">
        <f>IF('[1]Dados brutos'!V54=-1,31,'[1]Dados brutos'!V54)</f>
        <v>31</v>
      </c>
      <c r="Z76" s="3">
        <f>IF('[1]Dados brutos'!W54=-1,30,'[1]Dados brutos'!W54-1)</f>
        <v>30</v>
      </c>
      <c r="AA76" s="3">
        <f>IF('[1]Dados brutos'!X54=-1,31,'[1]Dados brutos'!X54)</f>
        <v>31</v>
      </c>
      <c r="AB76" s="3">
        <f>IF('[1]Dados brutos'!Y54=-1,31,'[1]Dados brutos'!Y54)</f>
        <v>6</v>
      </c>
      <c r="AC76" s="3">
        <f t="shared" si="21"/>
        <v>98</v>
      </c>
      <c r="AD76" s="3">
        <f>IF('[1]Dados brutos'!Z54=-1,31,'[1]Dados brutos'!Z54)</f>
        <v>18</v>
      </c>
      <c r="AE76" s="3">
        <f>IF('[1]Dados brutos'!AA54=-1,30,'[1]Dados brutos'!AA54-1)</f>
        <v>0</v>
      </c>
      <c r="AF76" s="3">
        <f>IF('[1]Dados brutos'!AB54=-1,31,'[1]Dados brutos'!AB54)</f>
        <v>0</v>
      </c>
      <c r="AG76" s="3">
        <f>IF('[1]Dados brutos'!AC54=-1,31,'[1]Dados brutos'!AC54)</f>
        <v>0</v>
      </c>
      <c r="AH76" s="3">
        <f t="shared" si="22"/>
        <v>18</v>
      </c>
      <c r="AI76" s="1">
        <f t="shared" si="23"/>
        <v>529</v>
      </c>
      <c r="AJ76" s="3">
        <v>1180</v>
      </c>
      <c r="AK76" s="8">
        <f t="shared" si="24"/>
        <v>0.71680216802168017</v>
      </c>
      <c r="AL76" s="1">
        <f t="shared" si="25"/>
        <v>406</v>
      </c>
      <c r="AM76" s="8">
        <f t="shared" si="26"/>
        <v>0.66016260162601625</v>
      </c>
      <c r="AN76" s="1">
        <f t="shared" si="27"/>
        <v>283</v>
      </c>
      <c r="AO76" s="8">
        <f t="shared" si="28"/>
        <v>0.57520325203252032</v>
      </c>
      <c r="AP76" s="1">
        <f t="shared" si="29"/>
        <v>160</v>
      </c>
      <c r="AQ76" s="8">
        <f t="shared" si="30"/>
        <v>0.43360433604336046</v>
      </c>
      <c r="AR76" s="11">
        <f t="shared" si="31"/>
        <v>0.43360433604336046</v>
      </c>
      <c r="AS76" s="8"/>
      <c r="AT76" s="10"/>
      <c r="AU76" s="10" t="s">
        <v>224</v>
      </c>
      <c r="AV76" s="10">
        <f t="shared" si="32"/>
        <v>0.43360433604336046</v>
      </c>
      <c r="AW76" s="3" t="b">
        <f t="shared" si="33"/>
        <v>0</v>
      </c>
      <c r="AX76" s="1" t="b">
        <f t="shared" si="34"/>
        <v>0</v>
      </c>
      <c r="AY76" s="3" t="str">
        <f t="shared" si="35"/>
        <v>CI</v>
      </c>
    </row>
    <row r="77" spans="1:51" ht="15.6" x14ac:dyDescent="0.3">
      <c r="A77" s="3">
        <v>39</v>
      </c>
      <c r="B77" s="1" t="s">
        <v>76</v>
      </c>
      <c r="C77" s="2" t="s">
        <v>143</v>
      </c>
      <c r="D77" s="1" t="s">
        <v>220</v>
      </c>
      <c r="E77" s="2" t="s">
        <v>246</v>
      </c>
      <c r="F77" s="3">
        <v>-49.638911999999998</v>
      </c>
      <c r="G77" s="3">
        <v>-10.863695999999999</v>
      </c>
      <c r="H77" s="1" t="s">
        <v>214</v>
      </c>
      <c r="I77" s="3">
        <v>123</v>
      </c>
      <c r="J77" s="3">
        <f>IF('[1]Dados brutos'!J100=-1,31,'[1]Dados brutos'!J100)</f>
        <v>31</v>
      </c>
      <c r="K77" s="3">
        <f>IF('[1]Dados brutos'!K100=-1,30,'[1]Dados brutos'!K100-1)</f>
        <v>30</v>
      </c>
      <c r="L77" s="3">
        <f>IF('[1]Dados brutos'!L100=-1,31,'[1]Dados brutos'!L100)</f>
        <v>31</v>
      </c>
      <c r="M77" s="3">
        <f>IF('[1]Dados brutos'!M100=-1,31,'[1]Dados brutos'!M100)</f>
        <v>31</v>
      </c>
      <c r="N77" s="3">
        <f t="shared" si="18"/>
        <v>123</v>
      </c>
      <c r="O77" s="3">
        <f>IF('[1]Dados brutos'!N100=-1,31,'[1]Dados brutos'!N100)</f>
        <v>31</v>
      </c>
      <c r="P77" s="3">
        <f>IF('[1]Dados brutos'!O100=-1,30,'[1]Dados brutos'!O100-1)</f>
        <v>22</v>
      </c>
      <c r="Q77" s="3">
        <f>IF('[1]Dados brutos'!P100=-1,31,'[1]Dados brutos'!P100)</f>
        <v>0</v>
      </c>
      <c r="R77" s="3">
        <f>IF('[1]Dados brutos'!Q100=-1,31,'[1]Dados brutos'!Q100)</f>
        <v>0</v>
      </c>
      <c r="S77" s="3">
        <f t="shared" si="19"/>
        <v>53</v>
      </c>
      <c r="T77" s="3">
        <f>IF('[1]Dados brutos'!R100=-1,31,'[1]Dados brutos'!R100)</f>
        <v>0</v>
      </c>
      <c r="U77" s="3">
        <f>IF('[1]Dados brutos'!S100=-1,30,'[1]Dados brutos'!S100-1)</f>
        <v>0</v>
      </c>
      <c r="V77" s="3">
        <f>IF('[1]Dados brutos'!T100=-1,31,'[1]Dados brutos'!T100)</f>
        <v>0</v>
      </c>
      <c r="W77" s="3">
        <f>IF('[1]Dados brutos'!U100=-1,31,'[1]Dados brutos'!U100)</f>
        <v>2</v>
      </c>
      <c r="X77" s="3">
        <f t="shared" si="20"/>
        <v>2</v>
      </c>
      <c r="Y77" s="3">
        <f>IF('[1]Dados brutos'!V100=-1,31,'[1]Dados brutos'!V100)</f>
        <v>31</v>
      </c>
      <c r="Z77" s="3">
        <f>IF('[1]Dados brutos'!W100=-1,30,'[1]Dados brutos'!W100-1)</f>
        <v>29</v>
      </c>
      <c r="AA77" s="3">
        <f>IF('[1]Dados brutos'!X100=-1,31,'[1]Dados brutos'!X100)</f>
        <v>1</v>
      </c>
      <c r="AB77" s="3">
        <f>IF('[1]Dados brutos'!Y100=-1,31,'[1]Dados brutos'!Y100)</f>
        <v>0</v>
      </c>
      <c r="AC77" s="3">
        <f t="shared" si="21"/>
        <v>61</v>
      </c>
      <c r="AD77" s="3">
        <f>IF('[1]Dados brutos'!Z100=-1,31,'[1]Dados brutos'!Z100)</f>
        <v>16</v>
      </c>
      <c r="AE77" s="3">
        <f>IF('[1]Dados brutos'!AA100=-1,30,'[1]Dados brutos'!AA100-1)</f>
        <v>0</v>
      </c>
      <c r="AF77" s="3">
        <f>IF('[1]Dados brutos'!AB100=-1,31,'[1]Dados brutos'!AB100)</f>
        <v>0</v>
      </c>
      <c r="AG77" s="3">
        <f>IF('[1]Dados brutos'!AC100=-1,31,'[1]Dados brutos'!AC100)</f>
        <v>0</v>
      </c>
      <c r="AH77" s="3">
        <f t="shared" si="22"/>
        <v>16</v>
      </c>
      <c r="AI77" s="1">
        <f t="shared" si="23"/>
        <v>378</v>
      </c>
      <c r="AJ77" s="3">
        <v>1180</v>
      </c>
      <c r="AK77" s="8">
        <f t="shared" si="24"/>
        <v>0.51219512195121952</v>
      </c>
      <c r="AL77" s="1">
        <f t="shared" si="25"/>
        <v>255</v>
      </c>
      <c r="AM77" s="8">
        <f t="shared" si="26"/>
        <v>0.41463414634146339</v>
      </c>
      <c r="AN77" s="1">
        <f t="shared" si="27"/>
        <v>132</v>
      </c>
      <c r="AO77" s="8">
        <f t="shared" si="28"/>
        <v>0.26829268292682928</v>
      </c>
      <c r="AP77" s="1">
        <f t="shared" si="29"/>
        <v>79</v>
      </c>
      <c r="AQ77" s="8">
        <f t="shared" si="30"/>
        <v>0.21409214092140921</v>
      </c>
      <c r="AR77" s="9">
        <f t="shared" si="31"/>
        <v>0.21409214092140921</v>
      </c>
      <c r="AS77" s="8"/>
      <c r="AT77" s="10"/>
      <c r="AU77" s="10" t="s">
        <v>224</v>
      </c>
      <c r="AV77" s="10">
        <f t="shared" si="32"/>
        <v>0.21409214092140921</v>
      </c>
      <c r="AW77" s="3" t="b">
        <f t="shared" si="33"/>
        <v>1</v>
      </c>
      <c r="AX77" s="3" t="b">
        <f t="shared" si="34"/>
        <v>1</v>
      </c>
      <c r="AY77" s="3" t="str">
        <f t="shared" si="35"/>
        <v>CP</v>
      </c>
    </row>
    <row r="78" spans="1:51" ht="15.6" x14ac:dyDescent="0.3">
      <c r="A78" s="3">
        <v>92</v>
      </c>
      <c r="B78" s="1" t="s">
        <v>77</v>
      </c>
      <c r="C78" s="2" t="s">
        <v>144</v>
      </c>
      <c r="D78" s="1" t="s">
        <v>220</v>
      </c>
      <c r="E78" s="2" t="s">
        <v>234</v>
      </c>
      <c r="F78" s="3">
        <v>-49.666634000000002</v>
      </c>
      <c r="G78" s="3">
        <v>-10.872875000000001</v>
      </c>
      <c r="H78" s="1" t="s">
        <v>214</v>
      </c>
      <c r="I78" s="3">
        <v>123</v>
      </c>
      <c r="J78" s="3">
        <f>IF('[1]Dados brutos'!J78=-1,31,'[1]Dados brutos'!J78)</f>
        <v>31</v>
      </c>
      <c r="K78" s="3">
        <f>IF('[1]Dados brutos'!K78=-1,30,'[1]Dados brutos'!K78-1)</f>
        <v>30</v>
      </c>
      <c r="L78" s="3">
        <f>IF('[1]Dados brutos'!L78=-1,31,'[1]Dados brutos'!L78)</f>
        <v>31</v>
      </c>
      <c r="M78" s="3">
        <f>IF('[1]Dados brutos'!M78=-1,31,'[1]Dados brutos'!M78)</f>
        <v>31</v>
      </c>
      <c r="N78" s="3">
        <f t="shared" si="18"/>
        <v>123</v>
      </c>
      <c r="O78" s="3">
        <f>IF('[1]Dados brutos'!N78=-1,31,'[1]Dados brutos'!N78)</f>
        <v>31</v>
      </c>
      <c r="P78" s="3">
        <f>IF('[1]Dados brutos'!O78=-1,30,'[1]Dados brutos'!O78-1)</f>
        <v>21</v>
      </c>
      <c r="Q78" s="3">
        <f>IF('[1]Dados brutos'!P78=-1,31,'[1]Dados brutos'!P78)</f>
        <v>0</v>
      </c>
      <c r="R78" s="3">
        <f>IF('[1]Dados brutos'!Q78=-1,31,'[1]Dados brutos'!Q78)</f>
        <v>0</v>
      </c>
      <c r="S78" s="3">
        <f t="shared" si="19"/>
        <v>52</v>
      </c>
      <c r="T78" s="3">
        <f>IF('[1]Dados brutos'!R78=-1,31,'[1]Dados brutos'!R78)</f>
        <v>31</v>
      </c>
      <c r="U78" s="3">
        <f>IF('[1]Dados brutos'!S78=-1,30,'[1]Dados brutos'!S78-1)</f>
        <v>29</v>
      </c>
      <c r="V78" s="3">
        <f>IF('[1]Dados brutos'!T78=-1,31,'[1]Dados brutos'!T78)</f>
        <v>31</v>
      </c>
      <c r="W78" s="3">
        <f>IF('[1]Dados brutos'!U78=-1,31,'[1]Dados brutos'!U78)</f>
        <v>31</v>
      </c>
      <c r="X78" s="3">
        <f t="shared" si="20"/>
        <v>122</v>
      </c>
      <c r="Y78" s="3">
        <f>IF('[1]Dados brutos'!V78=-1,31,'[1]Dados brutos'!V78)</f>
        <v>31</v>
      </c>
      <c r="Z78" s="3">
        <f>IF('[1]Dados brutos'!W78=-1,30,'[1]Dados brutos'!W78-1)</f>
        <v>30</v>
      </c>
      <c r="AA78" s="3">
        <f>IF('[1]Dados brutos'!X78=-1,31,'[1]Dados brutos'!X78)</f>
        <v>31</v>
      </c>
      <c r="AB78" s="3">
        <f>IF('[1]Dados brutos'!Y78=-1,31,'[1]Dados brutos'!Y78)</f>
        <v>15</v>
      </c>
      <c r="AC78" s="3">
        <f t="shared" si="21"/>
        <v>107</v>
      </c>
      <c r="AD78" s="3">
        <f>IF('[1]Dados brutos'!Z78=-1,31,'[1]Dados brutos'!Z78)</f>
        <v>0</v>
      </c>
      <c r="AE78" s="3">
        <f>IF('[1]Dados brutos'!AA78=-1,30,'[1]Dados brutos'!AA78-1)</f>
        <v>0</v>
      </c>
      <c r="AF78" s="3">
        <f>IF('[1]Dados brutos'!AB78=-1,31,'[1]Dados brutos'!AB78)</f>
        <v>0</v>
      </c>
      <c r="AG78" s="3">
        <f>IF('[1]Dados brutos'!AC78=-1,31,'[1]Dados brutos'!AC78)</f>
        <v>14</v>
      </c>
      <c r="AH78" s="3">
        <f t="shared" si="22"/>
        <v>14</v>
      </c>
      <c r="AI78" s="1">
        <f t="shared" si="23"/>
        <v>541</v>
      </c>
      <c r="AJ78" s="3">
        <v>0</v>
      </c>
      <c r="AK78" s="8">
        <f t="shared" si="24"/>
        <v>0.73306233062330628</v>
      </c>
      <c r="AL78" s="1">
        <f t="shared" si="25"/>
        <v>418</v>
      </c>
      <c r="AM78" s="8">
        <f t="shared" si="26"/>
        <v>0.67967479674796749</v>
      </c>
      <c r="AN78" s="1">
        <f t="shared" si="27"/>
        <v>295</v>
      </c>
      <c r="AO78" s="8">
        <f t="shared" si="28"/>
        <v>0.59959349593495936</v>
      </c>
      <c r="AP78" s="1">
        <f t="shared" si="29"/>
        <v>243</v>
      </c>
      <c r="AQ78" s="8">
        <f t="shared" si="30"/>
        <v>0.65853658536585369</v>
      </c>
      <c r="AR78" s="11">
        <f t="shared" si="31"/>
        <v>0.65853658536585369</v>
      </c>
      <c r="AS78" s="8"/>
      <c r="AT78" s="10"/>
      <c r="AU78" s="10"/>
      <c r="AV78" s="10">
        <f t="shared" si="32"/>
        <v>0.65853658536585369</v>
      </c>
      <c r="AW78" s="3" t="b">
        <f t="shared" si="33"/>
        <v>0</v>
      </c>
      <c r="AX78" s="1" t="b">
        <f t="shared" si="34"/>
        <v>0</v>
      </c>
      <c r="AY78" s="3" t="str">
        <f t="shared" si="35"/>
        <v>CI</v>
      </c>
    </row>
    <row r="79" spans="1:51" ht="15.6" x14ac:dyDescent="0.3">
      <c r="A79" s="3">
        <v>79</v>
      </c>
      <c r="B79" s="1" t="s">
        <v>78</v>
      </c>
      <c r="C79" s="2" t="s">
        <v>145</v>
      </c>
      <c r="D79" s="1" t="s">
        <v>220</v>
      </c>
      <c r="E79" s="2" t="s">
        <v>247</v>
      </c>
      <c r="F79" s="3">
        <v>-49.666804999999997</v>
      </c>
      <c r="G79" s="3">
        <v>-10.872935999999999</v>
      </c>
      <c r="H79" s="1" t="s">
        <v>214</v>
      </c>
      <c r="I79" s="3">
        <v>123</v>
      </c>
      <c r="J79" s="3">
        <f>IF('[1]Dados brutos'!J32=-1,31,'[1]Dados brutos'!J32)</f>
        <v>31</v>
      </c>
      <c r="K79" s="3">
        <f>IF('[1]Dados brutos'!K32=-1,30,'[1]Dados brutos'!K32-1)</f>
        <v>30</v>
      </c>
      <c r="L79" s="3">
        <f>IF('[1]Dados brutos'!L32=-1,31,'[1]Dados brutos'!L32)</f>
        <v>31</v>
      </c>
      <c r="M79" s="3">
        <f>IF('[1]Dados brutos'!M32=-1,31,'[1]Dados brutos'!M32)</f>
        <v>31</v>
      </c>
      <c r="N79" s="3">
        <f t="shared" si="18"/>
        <v>123</v>
      </c>
      <c r="O79" s="3">
        <f>IF('[1]Dados brutos'!N32=-1,31,'[1]Dados brutos'!N32)</f>
        <v>0</v>
      </c>
      <c r="P79" s="3">
        <f>IF('[1]Dados brutos'!O32=-1,30,'[1]Dados brutos'!O32-1)</f>
        <v>8</v>
      </c>
      <c r="Q79" s="3">
        <f>IF('[1]Dados brutos'!P32=-1,31,'[1]Dados brutos'!P32)</f>
        <v>0</v>
      </c>
      <c r="R79" s="3">
        <f>IF('[1]Dados brutos'!Q32=-1,31,'[1]Dados brutos'!Q32)</f>
        <v>0</v>
      </c>
      <c r="S79" s="3">
        <f t="shared" si="19"/>
        <v>8</v>
      </c>
      <c r="T79" s="3">
        <f>IF('[1]Dados brutos'!R32=-1,31,'[1]Dados brutos'!R32)</f>
        <v>0</v>
      </c>
      <c r="U79" s="3">
        <f>IF('[1]Dados brutos'!S32=-1,30,'[1]Dados brutos'!S32-1)</f>
        <v>0</v>
      </c>
      <c r="V79" s="3">
        <f>IF('[1]Dados brutos'!T32=-1,31,'[1]Dados brutos'!T32)</f>
        <v>0</v>
      </c>
      <c r="W79" s="3">
        <f>IF('[1]Dados brutos'!U32=-1,31,'[1]Dados brutos'!U32)</f>
        <v>2</v>
      </c>
      <c r="X79" s="3">
        <f t="shared" si="20"/>
        <v>2</v>
      </c>
      <c r="Y79" s="3">
        <f>IF('[1]Dados brutos'!V32=-1,31,'[1]Dados brutos'!V32)</f>
        <v>31</v>
      </c>
      <c r="Z79" s="3">
        <f>IF('[1]Dados brutos'!W32=-1,30,'[1]Dados brutos'!W32-1)</f>
        <v>16</v>
      </c>
      <c r="AA79" s="3">
        <f>IF('[1]Dados brutos'!X32=-1,31,'[1]Dados brutos'!X32)</f>
        <v>0</v>
      </c>
      <c r="AB79" s="3">
        <f>IF('[1]Dados brutos'!Y32=-1,31,'[1]Dados brutos'!Y32)</f>
        <v>0</v>
      </c>
      <c r="AC79" s="3">
        <f t="shared" si="21"/>
        <v>47</v>
      </c>
      <c r="AD79" s="3">
        <f>IF('[1]Dados brutos'!Z32=-1,31,'[1]Dados brutos'!Z32)</f>
        <v>0</v>
      </c>
      <c r="AE79" s="3">
        <f>IF('[1]Dados brutos'!AA32=-1,30,'[1]Dados brutos'!AA32-1)</f>
        <v>0</v>
      </c>
      <c r="AF79" s="3">
        <f>IF('[1]Dados brutos'!AB32=-1,31,'[1]Dados brutos'!AB32)</f>
        <v>0</v>
      </c>
      <c r="AG79" s="3">
        <f>IF('[1]Dados brutos'!AC32=-1,31,'[1]Dados brutos'!AC32)</f>
        <v>14</v>
      </c>
      <c r="AH79" s="3">
        <f t="shared" si="22"/>
        <v>14</v>
      </c>
      <c r="AI79" s="1">
        <f t="shared" si="23"/>
        <v>317</v>
      </c>
      <c r="AJ79" s="3">
        <v>450</v>
      </c>
      <c r="AK79" s="8">
        <f t="shared" si="24"/>
        <v>0.42953929539295393</v>
      </c>
      <c r="AL79" s="1">
        <f t="shared" si="25"/>
        <v>194</v>
      </c>
      <c r="AM79" s="8">
        <f t="shared" si="26"/>
        <v>0.3154471544715447</v>
      </c>
      <c r="AN79" s="1">
        <f t="shared" si="27"/>
        <v>71</v>
      </c>
      <c r="AO79" s="8">
        <f t="shared" si="28"/>
        <v>0.1443089430894309</v>
      </c>
      <c r="AP79" s="1">
        <f t="shared" si="29"/>
        <v>63</v>
      </c>
      <c r="AQ79" s="8">
        <f t="shared" si="30"/>
        <v>0.17073170731707318</v>
      </c>
      <c r="AR79" s="9">
        <f t="shared" si="31"/>
        <v>0.17073170731707318</v>
      </c>
      <c r="AS79" s="8"/>
      <c r="AT79" s="10"/>
      <c r="AU79" s="10"/>
      <c r="AV79" s="10">
        <f t="shared" si="32"/>
        <v>0.17073170731707318</v>
      </c>
      <c r="AW79" s="3" t="b">
        <f t="shared" si="33"/>
        <v>1</v>
      </c>
      <c r="AX79" s="3" t="b">
        <f t="shared" si="34"/>
        <v>1</v>
      </c>
      <c r="AY79" s="3" t="str">
        <f t="shared" si="35"/>
        <v>CP</v>
      </c>
    </row>
    <row r="80" spans="1:51" ht="15.6" x14ac:dyDescent="0.3">
      <c r="A80" s="3">
        <v>11</v>
      </c>
      <c r="B80" s="1" t="s">
        <v>79</v>
      </c>
      <c r="C80" s="2" t="s">
        <v>146</v>
      </c>
      <c r="D80" s="1" t="s">
        <v>212</v>
      </c>
      <c r="E80" s="2" t="s">
        <v>248</v>
      </c>
      <c r="F80" s="3">
        <v>-49.666953999999997</v>
      </c>
      <c r="G80" s="3">
        <v>-10.873199</v>
      </c>
      <c r="H80" s="1" t="s">
        <v>223</v>
      </c>
      <c r="I80" s="3">
        <v>123</v>
      </c>
      <c r="J80" s="3">
        <f>IF('[1]Dados brutos'!J11=-1,31,'[1]Dados brutos'!J11)</f>
        <v>31</v>
      </c>
      <c r="K80" s="3">
        <f>IF('[1]Dados brutos'!K11=-1,30,'[1]Dados brutos'!K11-1)</f>
        <v>30</v>
      </c>
      <c r="L80" s="3">
        <f>IF('[1]Dados brutos'!L11=-1,31,'[1]Dados brutos'!L11)</f>
        <v>31</v>
      </c>
      <c r="M80" s="3">
        <f>IF('[1]Dados brutos'!M11=-1,31,'[1]Dados brutos'!M11)</f>
        <v>31</v>
      </c>
      <c r="N80" s="3">
        <f t="shared" si="18"/>
        <v>123</v>
      </c>
      <c r="O80" s="3">
        <f>IF('[1]Dados brutos'!N11=-1,31,'[1]Dados brutos'!N11)</f>
        <v>31</v>
      </c>
      <c r="P80" s="3">
        <f>IF('[1]Dados brutos'!O11=-1,30,'[1]Dados brutos'!O11-1)</f>
        <v>22</v>
      </c>
      <c r="Q80" s="3">
        <f>IF('[1]Dados brutos'!P11=-1,31,'[1]Dados brutos'!P11)</f>
        <v>0</v>
      </c>
      <c r="R80" s="3">
        <f>IF('[1]Dados brutos'!Q11=-1,31,'[1]Dados brutos'!Q11)</f>
        <v>0</v>
      </c>
      <c r="S80" s="3">
        <f t="shared" si="19"/>
        <v>53</v>
      </c>
      <c r="T80" s="3">
        <f>IF('[1]Dados brutos'!R11=-1,31,'[1]Dados brutos'!R11)</f>
        <v>31</v>
      </c>
      <c r="U80" s="3">
        <f>IF('[1]Dados brutos'!S11=-1,30,'[1]Dados brutos'!S11-1)</f>
        <v>30</v>
      </c>
      <c r="V80" s="3">
        <f>IF('[1]Dados brutos'!T11=-1,31,'[1]Dados brutos'!T11)</f>
        <v>31</v>
      </c>
      <c r="W80" s="3">
        <f>IF('[1]Dados brutos'!U11=-1,31,'[1]Dados brutos'!U11)</f>
        <v>31</v>
      </c>
      <c r="X80" s="3">
        <f t="shared" si="20"/>
        <v>123</v>
      </c>
      <c r="Y80" s="3">
        <f>IF('[1]Dados brutos'!V11=-1,31,'[1]Dados brutos'!V11)</f>
        <v>31</v>
      </c>
      <c r="Z80" s="3">
        <f>IF('[1]Dados brutos'!W11=-1,30,'[1]Dados brutos'!W11-1)</f>
        <v>30</v>
      </c>
      <c r="AA80" s="3">
        <f>IF('[1]Dados brutos'!X11=-1,31,'[1]Dados brutos'!X11)</f>
        <v>21</v>
      </c>
      <c r="AB80" s="3">
        <f>IF('[1]Dados brutos'!Y11=-1,31,'[1]Dados brutos'!Y11)</f>
        <v>0</v>
      </c>
      <c r="AC80" s="3">
        <f t="shared" si="21"/>
        <v>82</v>
      </c>
      <c r="AD80" s="3">
        <f>IF('[1]Dados brutos'!Z11=-1,31,'[1]Dados brutos'!Z11)</f>
        <v>18</v>
      </c>
      <c r="AE80" s="3">
        <f>IF('[1]Dados brutos'!AA11=-1,30,'[1]Dados brutos'!AA11-1)</f>
        <v>0</v>
      </c>
      <c r="AF80" s="3">
        <f>IF('[1]Dados brutos'!AB11=-1,31,'[1]Dados brutos'!AB11)</f>
        <v>1</v>
      </c>
      <c r="AG80" s="3">
        <f>IF('[1]Dados brutos'!AC11=-1,31,'[1]Dados brutos'!AC11)</f>
        <v>0</v>
      </c>
      <c r="AH80" s="3">
        <f t="shared" si="22"/>
        <v>19</v>
      </c>
      <c r="AI80" s="1">
        <f t="shared" si="23"/>
        <v>523</v>
      </c>
      <c r="AJ80" s="3">
        <v>704</v>
      </c>
      <c r="AK80" s="8">
        <f t="shared" si="24"/>
        <v>0.70867208672086723</v>
      </c>
      <c r="AL80" s="1">
        <f t="shared" si="25"/>
        <v>400</v>
      </c>
      <c r="AM80" s="8">
        <f t="shared" si="26"/>
        <v>0.65040650406504064</v>
      </c>
      <c r="AN80" s="1">
        <f t="shared" si="27"/>
        <v>277</v>
      </c>
      <c r="AO80" s="8">
        <f t="shared" si="28"/>
        <v>0.56300813008130079</v>
      </c>
      <c r="AP80" s="1">
        <f t="shared" si="29"/>
        <v>224</v>
      </c>
      <c r="AQ80" s="8">
        <f t="shared" si="30"/>
        <v>0.60704607046070458</v>
      </c>
      <c r="AR80" s="9">
        <f t="shared" si="31"/>
        <v>0.60704607046070458</v>
      </c>
      <c r="AS80" s="8"/>
      <c r="AT80" s="10"/>
      <c r="AU80" s="10"/>
      <c r="AV80" s="10">
        <f t="shared" si="32"/>
        <v>0.60704607046070458</v>
      </c>
      <c r="AW80" s="3" t="b">
        <f t="shared" si="33"/>
        <v>0</v>
      </c>
      <c r="AX80" s="3" t="b">
        <f t="shared" si="34"/>
        <v>1</v>
      </c>
      <c r="AY80" s="3" t="str">
        <f t="shared" si="35"/>
        <v>NC</v>
      </c>
    </row>
    <row r="81" spans="1:51" ht="15.6" x14ac:dyDescent="0.3">
      <c r="A81" s="3">
        <v>55</v>
      </c>
      <c r="B81" s="1" t="s">
        <v>80</v>
      </c>
      <c r="C81" s="2" t="s">
        <v>147</v>
      </c>
      <c r="D81" s="1" t="s">
        <v>220</v>
      </c>
      <c r="E81" s="2" t="s">
        <v>249</v>
      </c>
      <c r="F81" s="3">
        <v>-49.67606</v>
      </c>
      <c r="G81" s="3">
        <v>-10.863947</v>
      </c>
      <c r="H81" s="1" t="s">
        <v>223</v>
      </c>
      <c r="I81" s="3">
        <v>123</v>
      </c>
      <c r="J81" s="3">
        <f>IF('[1]Dados brutos'!J60=-1,31,'[1]Dados brutos'!J60)</f>
        <v>31</v>
      </c>
      <c r="K81" s="3">
        <f>IF('[1]Dados brutos'!K60=-1,30,'[1]Dados brutos'!K60-1)</f>
        <v>30</v>
      </c>
      <c r="L81" s="3">
        <f>IF('[1]Dados brutos'!L60=-1,31,'[1]Dados brutos'!L60)</f>
        <v>31</v>
      </c>
      <c r="M81" s="3">
        <f>IF('[1]Dados brutos'!M60=-1,31,'[1]Dados brutos'!M60)</f>
        <v>31</v>
      </c>
      <c r="N81" s="3">
        <f t="shared" si="18"/>
        <v>123</v>
      </c>
      <c r="O81" s="3">
        <f>IF('[1]Dados brutos'!N60=-1,31,'[1]Dados brutos'!N60)</f>
        <v>23</v>
      </c>
      <c r="P81" s="3">
        <f>IF('[1]Dados brutos'!O60=-1,30,'[1]Dados brutos'!O60-1)</f>
        <v>0</v>
      </c>
      <c r="Q81" s="3">
        <f>IF('[1]Dados brutos'!P60=-1,31,'[1]Dados brutos'!P60)</f>
        <v>0</v>
      </c>
      <c r="R81" s="3">
        <f>IF('[1]Dados brutos'!Q60=-1,31,'[1]Dados brutos'!Q60)</f>
        <v>0</v>
      </c>
      <c r="S81" s="3">
        <f t="shared" si="19"/>
        <v>23</v>
      </c>
      <c r="T81" s="3">
        <f>IF('[1]Dados brutos'!R60=-1,31,'[1]Dados brutos'!R60)</f>
        <v>0</v>
      </c>
      <c r="U81" s="3">
        <f>IF('[1]Dados brutos'!S60=-1,30,'[1]Dados brutos'!S60-1)</f>
        <v>3</v>
      </c>
      <c r="V81" s="3">
        <f>IF('[1]Dados brutos'!T60=-1,31,'[1]Dados brutos'!T60)</f>
        <v>10</v>
      </c>
      <c r="W81" s="3">
        <f>IF('[1]Dados brutos'!U60=-1,31,'[1]Dados brutos'!U60)</f>
        <v>21</v>
      </c>
      <c r="X81" s="3">
        <f t="shared" si="20"/>
        <v>34</v>
      </c>
      <c r="Y81" s="3">
        <f>IF('[1]Dados brutos'!V60=-1,31,'[1]Dados brutos'!V60)</f>
        <v>31</v>
      </c>
      <c r="Z81" s="3">
        <f>IF('[1]Dados brutos'!W60=-1,30,'[1]Dados brutos'!W60-1)</f>
        <v>30</v>
      </c>
      <c r="AA81" s="3">
        <f>IF('[1]Dados brutos'!X60=-1,31,'[1]Dados brutos'!X60)</f>
        <v>31</v>
      </c>
      <c r="AB81" s="3">
        <f>IF('[1]Dados brutos'!Y60=-1,31,'[1]Dados brutos'!Y60)</f>
        <v>6</v>
      </c>
      <c r="AC81" s="3">
        <f t="shared" si="21"/>
        <v>98</v>
      </c>
      <c r="AD81" s="3">
        <f>IF('[1]Dados brutos'!Z60=-1,31,'[1]Dados brutos'!Z60)</f>
        <v>22</v>
      </c>
      <c r="AE81" s="3">
        <f>IF('[1]Dados brutos'!AA60=-1,30,'[1]Dados brutos'!AA60-1)</f>
        <v>0</v>
      </c>
      <c r="AF81" s="3">
        <f>IF('[1]Dados brutos'!AB60=-1,31,'[1]Dados brutos'!AB60)</f>
        <v>0</v>
      </c>
      <c r="AG81" s="3">
        <f>IF('[1]Dados brutos'!AC60=-1,31,'[1]Dados brutos'!AC60)</f>
        <v>0</v>
      </c>
      <c r="AH81" s="3">
        <f t="shared" si="22"/>
        <v>22</v>
      </c>
      <c r="AI81" s="1">
        <f t="shared" si="23"/>
        <v>423</v>
      </c>
      <c r="AJ81" s="3">
        <v>350</v>
      </c>
      <c r="AK81" s="8">
        <f t="shared" si="24"/>
        <v>0.57317073170731703</v>
      </c>
      <c r="AL81" s="1">
        <f t="shared" si="25"/>
        <v>300</v>
      </c>
      <c r="AM81" s="8">
        <f t="shared" si="26"/>
        <v>0.48780487804878048</v>
      </c>
      <c r="AN81" s="1">
        <f t="shared" si="27"/>
        <v>177</v>
      </c>
      <c r="AO81" s="8">
        <f t="shared" si="28"/>
        <v>0.3597560975609756</v>
      </c>
      <c r="AP81" s="1">
        <f t="shared" si="29"/>
        <v>154</v>
      </c>
      <c r="AQ81" s="8">
        <f t="shared" si="30"/>
        <v>0.41734417344173441</v>
      </c>
      <c r="AR81" s="11">
        <f t="shared" si="31"/>
        <v>0.41734417344173441</v>
      </c>
      <c r="AS81" s="8"/>
      <c r="AT81" s="10"/>
      <c r="AU81" s="10"/>
      <c r="AV81" s="10">
        <f t="shared" si="32"/>
        <v>0.41734417344173441</v>
      </c>
      <c r="AW81" s="3" t="b">
        <f t="shared" si="33"/>
        <v>0</v>
      </c>
      <c r="AX81" s="1" t="b">
        <f t="shared" si="34"/>
        <v>0</v>
      </c>
      <c r="AY81" s="3" t="str">
        <f t="shared" si="35"/>
        <v>CI</v>
      </c>
    </row>
    <row r="82" spans="1:51" ht="15.6" x14ac:dyDescent="0.3">
      <c r="A82" s="3">
        <v>118</v>
      </c>
      <c r="B82" s="1" t="s">
        <v>81</v>
      </c>
      <c r="C82" s="2" t="s">
        <v>148</v>
      </c>
      <c r="D82" s="1" t="s">
        <v>212</v>
      </c>
      <c r="E82" s="2" t="s">
        <v>250</v>
      </c>
      <c r="F82" s="3">
        <v>-49.688923000000003</v>
      </c>
      <c r="G82" s="3">
        <v>-10.860516000000001</v>
      </c>
      <c r="H82" s="1" t="s">
        <v>214</v>
      </c>
      <c r="I82" s="3">
        <v>123</v>
      </c>
      <c r="J82" s="3">
        <f>IF('[1]Dados brutos'!J124=-1,31,'[1]Dados brutos'!J124)</f>
        <v>31</v>
      </c>
      <c r="K82" s="3">
        <f>IF('[1]Dados brutos'!K124=-1,30,'[1]Dados brutos'!K124-1)</f>
        <v>30</v>
      </c>
      <c r="L82" s="3">
        <f>IF('[1]Dados brutos'!L124=-1,31,'[1]Dados brutos'!L124)</f>
        <v>31</v>
      </c>
      <c r="M82" s="3">
        <f>IF('[1]Dados brutos'!M124=-1,31,'[1]Dados brutos'!M124)</f>
        <v>31</v>
      </c>
      <c r="N82" s="3">
        <f t="shared" si="18"/>
        <v>123</v>
      </c>
      <c r="O82" s="3">
        <f>IF('[1]Dados brutos'!N124=-1,31,'[1]Dados brutos'!N124)</f>
        <v>31</v>
      </c>
      <c r="P82" s="3">
        <f>IF('[1]Dados brutos'!O124=-1,30,'[1]Dados brutos'!O124-1)</f>
        <v>22</v>
      </c>
      <c r="Q82" s="3">
        <f>IF('[1]Dados brutos'!P124=-1,31,'[1]Dados brutos'!P124)</f>
        <v>0</v>
      </c>
      <c r="R82" s="3">
        <f>IF('[1]Dados brutos'!Q124=-1,31,'[1]Dados brutos'!Q124)</f>
        <v>0</v>
      </c>
      <c r="S82" s="3">
        <f t="shared" si="19"/>
        <v>53</v>
      </c>
      <c r="T82" s="3">
        <f>IF('[1]Dados brutos'!R124=-1,31,'[1]Dados brutos'!R124)</f>
        <v>0</v>
      </c>
      <c r="U82" s="3">
        <f>IF('[1]Dados brutos'!S124=-1,30,'[1]Dados brutos'!S124-1)</f>
        <v>0</v>
      </c>
      <c r="V82" s="3">
        <f>IF('[1]Dados brutos'!T124=-1,31,'[1]Dados brutos'!T124)</f>
        <v>0</v>
      </c>
      <c r="W82" s="3">
        <f>IF('[1]Dados brutos'!U124=-1,31,'[1]Dados brutos'!U124)</f>
        <v>2</v>
      </c>
      <c r="X82" s="3">
        <f t="shared" si="20"/>
        <v>2</v>
      </c>
      <c r="Y82" s="3">
        <f>IF('[1]Dados brutos'!V124=-1,31,'[1]Dados brutos'!V124)</f>
        <v>4</v>
      </c>
      <c r="Z82" s="3">
        <f>IF('[1]Dados brutos'!W124=-1,30,'[1]Dados brutos'!W124-1)</f>
        <v>3</v>
      </c>
      <c r="AA82" s="3">
        <f>IF('[1]Dados brutos'!X124=-1,31,'[1]Dados brutos'!X124)</f>
        <v>7</v>
      </c>
      <c r="AB82" s="3">
        <f>IF('[1]Dados brutos'!Y124=-1,31,'[1]Dados brutos'!Y124)</f>
        <v>0</v>
      </c>
      <c r="AC82" s="3">
        <f t="shared" si="21"/>
        <v>14</v>
      </c>
      <c r="AD82" s="3">
        <f>IF('[1]Dados brutos'!Z124=-1,31,'[1]Dados brutos'!Z124)</f>
        <v>0</v>
      </c>
      <c r="AE82" s="3">
        <f>IF('[1]Dados brutos'!AA124=-1,30,'[1]Dados brutos'!AA124-1)</f>
        <v>0</v>
      </c>
      <c r="AF82" s="3">
        <f>IF('[1]Dados brutos'!AB124=-1,31,'[1]Dados brutos'!AB124)</f>
        <v>0</v>
      </c>
      <c r="AG82" s="3">
        <f>IF('[1]Dados brutos'!AC124=-1,31,'[1]Dados brutos'!AC124)</f>
        <v>0</v>
      </c>
      <c r="AH82" s="3">
        <f t="shared" si="22"/>
        <v>0</v>
      </c>
      <c r="AI82" s="1">
        <f t="shared" si="23"/>
        <v>315</v>
      </c>
      <c r="AJ82" s="3">
        <v>0</v>
      </c>
      <c r="AK82" s="8">
        <f t="shared" si="24"/>
        <v>0.42682926829268292</v>
      </c>
      <c r="AL82" s="1">
        <f t="shared" si="25"/>
        <v>192</v>
      </c>
      <c r="AM82" s="8">
        <f t="shared" si="26"/>
        <v>0.31219512195121951</v>
      </c>
      <c r="AN82" s="1">
        <f t="shared" si="27"/>
        <v>69</v>
      </c>
      <c r="AO82" s="8">
        <f t="shared" si="28"/>
        <v>0.1402439024390244</v>
      </c>
      <c r="AP82" s="1">
        <f t="shared" si="29"/>
        <v>16</v>
      </c>
      <c r="AQ82" s="8">
        <f t="shared" si="30"/>
        <v>4.3360433604336043E-2</v>
      </c>
      <c r="AR82" s="11">
        <f t="shared" si="31"/>
        <v>4.3360433604336043E-2</v>
      </c>
      <c r="AS82" s="8"/>
      <c r="AT82" s="10"/>
      <c r="AU82" s="10" t="s">
        <v>224</v>
      </c>
      <c r="AV82" s="10">
        <f t="shared" si="32"/>
        <v>4.3360433604336043E-2</v>
      </c>
      <c r="AW82" s="3" t="b">
        <f t="shared" si="33"/>
        <v>0</v>
      </c>
      <c r="AX82" s="1" t="b">
        <f t="shared" si="34"/>
        <v>0</v>
      </c>
      <c r="AY82" s="3" t="str">
        <f t="shared" si="35"/>
        <v>C</v>
      </c>
    </row>
    <row r="83" spans="1:51" ht="15.6" x14ac:dyDescent="0.3">
      <c r="A83" s="3">
        <v>119</v>
      </c>
      <c r="B83" s="1" t="s">
        <v>82</v>
      </c>
      <c r="C83" s="2" t="s">
        <v>148</v>
      </c>
      <c r="D83" s="1" t="s">
        <v>212</v>
      </c>
      <c r="E83" s="2" t="s">
        <v>250</v>
      </c>
      <c r="F83" s="3">
        <v>-49.693213999999998</v>
      </c>
      <c r="G83" s="3">
        <v>-10.855824999999999</v>
      </c>
      <c r="H83" s="1" t="s">
        <v>214</v>
      </c>
      <c r="I83" s="3">
        <v>123</v>
      </c>
      <c r="J83" s="3">
        <f>IF('[1]Dados brutos'!J61=-1,31,'[1]Dados brutos'!J61)</f>
        <v>31</v>
      </c>
      <c r="K83" s="3">
        <f>IF('[1]Dados brutos'!K61=-1,30,'[1]Dados brutos'!K61-1)</f>
        <v>30</v>
      </c>
      <c r="L83" s="3">
        <f>IF('[1]Dados brutos'!L61=-1,31,'[1]Dados brutos'!L61)</f>
        <v>31</v>
      </c>
      <c r="M83" s="3">
        <f>IF('[1]Dados brutos'!M61=-1,31,'[1]Dados brutos'!M61)</f>
        <v>31</v>
      </c>
      <c r="N83" s="3">
        <f t="shared" si="18"/>
        <v>123</v>
      </c>
      <c r="O83" s="3">
        <f>IF('[1]Dados brutos'!N61=-1,31,'[1]Dados brutos'!N61)</f>
        <v>31</v>
      </c>
      <c r="P83" s="3">
        <f>IF('[1]Dados brutos'!O61=-1,30,'[1]Dados brutos'!O61-1)</f>
        <v>22</v>
      </c>
      <c r="Q83" s="3">
        <f>IF('[1]Dados brutos'!P61=-1,31,'[1]Dados brutos'!P61)</f>
        <v>0</v>
      </c>
      <c r="R83" s="3">
        <f>IF('[1]Dados brutos'!Q61=-1,31,'[1]Dados brutos'!Q61)</f>
        <v>0</v>
      </c>
      <c r="S83" s="3">
        <f t="shared" si="19"/>
        <v>53</v>
      </c>
      <c r="T83" s="3">
        <f>IF('[1]Dados brutos'!R61=-1,31,'[1]Dados brutos'!R61)</f>
        <v>0</v>
      </c>
      <c r="U83" s="3">
        <f>IF('[1]Dados brutos'!S61=-1,30,'[1]Dados brutos'!S61-1)</f>
        <v>0</v>
      </c>
      <c r="V83" s="3">
        <f>IF('[1]Dados brutos'!T61=-1,31,'[1]Dados brutos'!T61)</f>
        <v>10</v>
      </c>
      <c r="W83" s="3">
        <f>IF('[1]Dados brutos'!U61=-1,31,'[1]Dados brutos'!U61)</f>
        <v>31</v>
      </c>
      <c r="X83" s="3">
        <f t="shared" si="20"/>
        <v>41</v>
      </c>
      <c r="Y83" s="3">
        <f>IF('[1]Dados brutos'!V61=-1,31,'[1]Dados brutos'!V61)</f>
        <v>31</v>
      </c>
      <c r="Z83" s="3">
        <f>IF('[1]Dados brutos'!W61=-1,30,'[1]Dados brutos'!W61-1)</f>
        <v>30</v>
      </c>
      <c r="AA83" s="3">
        <f>IF('[1]Dados brutos'!X61=-1,31,'[1]Dados brutos'!X61)</f>
        <v>21</v>
      </c>
      <c r="AB83" s="3">
        <f>IF('[1]Dados brutos'!Y61=-1,31,'[1]Dados brutos'!Y61)</f>
        <v>0</v>
      </c>
      <c r="AC83" s="3">
        <f t="shared" si="21"/>
        <v>82</v>
      </c>
      <c r="AD83" s="3">
        <f>IF('[1]Dados brutos'!Z61=-1,31,'[1]Dados brutos'!Z61)</f>
        <v>0</v>
      </c>
      <c r="AE83" s="3">
        <f>IF('[1]Dados brutos'!AA61=-1,30,'[1]Dados brutos'!AA61-1)</f>
        <v>0</v>
      </c>
      <c r="AF83" s="3">
        <f>IF('[1]Dados brutos'!AB61=-1,31,'[1]Dados brutos'!AB61)</f>
        <v>0</v>
      </c>
      <c r="AG83" s="3">
        <f>IF('[1]Dados brutos'!AC61=-1,31,'[1]Dados brutos'!AC61)</f>
        <v>0</v>
      </c>
      <c r="AH83" s="3">
        <f t="shared" si="22"/>
        <v>0</v>
      </c>
      <c r="AI83" s="1">
        <f t="shared" si="23"/>
        <v>422</v>
      </c>
      <c r="AJ83" s="3">
        <v>0</v>
      </c>
      <c r="AK83" s="8">
        <f t="shared" si="24"/>
        <v>0.57181571815718157</v>
      </c>
      <c r="AL83" s="1">
        <f t="shared" si="25"/>
        <v>299</v>
      </c>
      <c r="AM83" s="8">
        <f t="shared" si="26"/>
        <v>0.48617886178861791</v>
      </c>
      <c r="AN83" s="1">
        <f t="shared" si="27"/>
        <v>176</v>
      </c>
      <c r="AO83" s="8">
        <f t="shared" si="28"/>
        <v>0.35772357723577236</v>
      </c>
      <c r="AP83" s="1">
        <f t="shared" si="29"/>
        <v>123</v>
      </c>
      <c r="AQ83" s="8">
        <f t="shared" si="30"/>
        <v>0.33333333333333331</v>
      </c>
      <c r="AR83" s="9">
        <f t="shared" si="31"/>
        <v>0.33333333333333331</v>
      </c>
      <c r="AS83" s="8"/>
      <c r="AT83" s="10"/>
      <c r="AU83" s="10" t="s">
        <v>224</v>
      </c>
      <c r="AV83" s="10">
        <f t="shared" si="32"/>
        <v>0.33333333333333331</v>
      </c>
      <c r="AW83" s="3" t="b">
        <f t="shared" si="33"/>
        <v>0</v>
      </c>
      <c r="AX83" s="3" t="b">
        <f t="shared" si="34"/>
        <v>1</v>
      </c>
      <c r="AY83" s="3" t="str">
        <f t="shared" si="35"/>
        <v>NC</v>
      </c>
    </row>
    <row r="84" spans="1:51" ht="15.6" x14ac:dyDescent="0.3">
      <c r="A84" s="3">
        <v>3</v>
      </c>
      <c r="B84" s="1" t="s">
        <v>83</v>
      </c>
      <c r="C84" s="2" t="s">
        <v>149</v>
      </c>
      <c r="D84" s="1" t="s">
        <v>220</v>
      </c>
      <c r="E84" s="2" t="s">
        <v>251</v>
      </c>
      <c r="F84" s="3">
        <v>-49.692554000000001</v>
      </c>
      <c r="G84" s="3">
        <v>-10.848582</v>
      </c>
      <c r="H84" s="1" t="s">
        <v>223</v>
      </c>
      <c r="I84" s="3">
        <v>123</v>
      </c>
      <c r="J84" s="3">
        <f>IF('[1]Dados brutos'!J74=-1,31,'[1]Dados brutos'!J74)</f>
        <v>31</v>
      </c>
      <c r="K84" s="3">
        <f>IF('[1]Dados brutos'!K74=-1,30,'[1]Dados brutos'!K74-1)</f>
        <v>30</v>
      </c>
      <c r="L84" s="3">
        <f>IF('[1]Dados brutos'!L74=-1,31,'[1]Dados brutos'!L74)</f>
        <v>5</v>
      </c>
      <c r="M84" s="3">
        <f>IF('[1]Dados brutos'!M74=-1,31,'[1]Dados brutos'!M74)</f>
        <v>0</v>
      </c>
      <c r="N84" s="3">
        <f t="shared" si="18"/>
        <v>66</v>
      </c>
      <c r="O84" s="3">
        <f>IF('[1]Dados brutos'!N74=-1,31,'[1]Dados brutos'!N74)</f>
        <v>25</v>
      </c>
      <c r="P84" s="3">
        <f>IF('[1]Dados brutos'!O74=-1,30,'[1]Dados brutos'!O74-1)</f>
        <v>5</v>
      </c>
      <c r="Q84" s="3">
        <f>IF('[1]Dados brutos'!P74=-1,31,'[1]Dados brutos'!P74)</f>
        <v>4</v>
      </c>
      <c r="R84" s="3">
        <f>IF('[1]Dados brutos'!Q74=-1,31,'[1]Dados brutos'!Q74)</f>
        <v>0</v>
      </c>
      <c r="S84" s="3">
        <f t="shared" si="19"/>
        <v>34</v>
      </c>
      <c r="T84" s="3">
        <f>IF('[1]Dados brutos'!R74=-1,31,'[1]Dados brutos'!R74)</f>
        <v>31</v>
      </c>
      <c r="U84" s="3">
        <f>IF('[1]Dados brutos'!S74=-1,30,'[1]Dados brutos'!S74-1)</f>
        <v>30</v>
      </c>
      <c r="V84" s="3">
        <f>IF('[1]Dados brutos'!T74=-1,31,'[1]Dados brutos'!T74)</f>
        <v>12</v>
      </c>
      <c r="W84" s="3">
        <f>IF('[1]Dados brutos'!U74=-1,31,'[1]Dados brutos'!U74)</f>
        <v>2</v>
      </c>
      <c r="X84" s="3">
        <f t="shared" si="20"/>
        <v>75</v>
      </c>
      <c r="Y84" s="3">
        <f>IF('[1]Dados brutos'!V74=-1,31,'[1]Dados brutos'!V74)</f>
        <v>0</v>
      </c>
      <c r="Z84" s="3">
        <f>IF('[1]Dados brutos'!W74=-1,30,'[1]Dados brutos'!W74-1)</f>
        <v>11</v>
      </c>
      <c r="AA84" s="3">
        <f>IF('[1]Dados brutos'!X74=-1,31,'[1]Dados brutos'!X74)</f>
        <v>2</v>
      </c>
      <c r="AB84" s="3">
        <f>IF('[1]Dados brutos'!Y74=-1,31,'[1]Dados brutos'!Y74)</f>
        <v>1</v>
      </c>
      <c r="AC84" s="3">
        <f t="shared" si="21"/>
        <v>14</v>
      </c>
      <c r="AD84" s="3">
        <f>IF('[1]Dados brutos'!Z74=-1,31,'[1]Dados brutos'!Z74)</f>
        <v>7</v>
      </c>
      <c r="AE84" s="3">
        <f>IF('[1]Dados brutos'!AA74=-1,30,'[1]Dados brutos'!AA74-1)</f>
        <v>0</v>
      </c>
      <c r="AF84" s="3">
        <f>IF('[1]Dados brutos'!AB74=-1,31,'[1]Dados brutos'!AB74)</f>
        <v>0</v>
      </c>
      <c r="AG84" s="3">
        <f>IF('[1]Dados brutos'!AC74=-1,31,'[1]Dados brutos'!AC74)</f>
        <v>0</v>
      </c>
      <c r="AH84" s="3">
        <f t="shared" si="22"/>
        <v>7</v>
      </c>
      <c r="AI84" s="1">
        <f t="shared" si="23"/>
        <v>319</v>
      </c>
      <c r="AJ84" s="3">
        <v>305</v>
      </c>
      <c r="AK84" s="8">
        <f t="shared" si="24"/>
        <v>0.43224932249322495</v>
      </c>
      <c r="AL84" s="1">
        <f t="shared" si="25"/>
        <v>196</v>
      </c>
      <c r="AM84" s="8">
        <f t="shared" si="26"/>
        <v>0.31869918699186994</v>
      </c>
      <c r="AN84" s="1">
        <f t="shared" si="27"/>
        <v>130</v>
      </c>
      <c r="AO84" s="8">
        <f t="shared" si="28"/>
        <v>0.26422764227642276</v>
      </c>
      <c r="AP84" s="1">
        <f t="shared" si="29"/>
        <v>96</v>
      </c>
      <c r="AQ84" s="8">
        <f t="shared" si="30"/>
        <v>0.26016260162601629</v>
      </c>
      <c r="AR84" s="11">
        <f t="shared" si="31"/>
        <v>0.26016260162601629</v>
      </c>
      <c r="AS84" s="8"/>
      <c r="AT84" s="10"/>
      <c r="AU84" s="10" t="s">
        <v>224</v>
      </c>
      <c r="AV84" s="10">
        <f t="shared" si="32"/>
        <v>0.26016260162601629</v>
      </c>
      <c r="AW84" s="3" t="b">
        <f t="shared" si="33"/>
        <v>0</v>
      </c>
      <c r="AX84" s="1" t="b">
        <f t="shared" si="34"/>
        <v>0</v>
      </c>
      <c r="AY84" s="3" t="str">
        <f t="shared" si="35"/>
        <v>CI</v>
      </c>
    </row>
    <row r="85" spans="1:51" ht="15.6" x14ac:dyDescent="0.3">
      <c r="A85" s="3">
        <v>2</v>
      </c>
      <c r="B85" s="1" t="s">
        <v>84</v>
      </c>
      <c r="C85" s="2" t="s">
        <v>149</v>
      </c>
      <c r="D85" s="1" t="s">
        <v>220</v>
      </c>
      <c r="E85" s="2" t="s">
        <v>251</v>
      </c>
      <c r="F85" s="3">
        <v>-49.695503000000002</v>
      </c>
      <c r="G85" s="3">
        <v>-10.844512999999999</v>
      </c>
      <c r="H85" s="1" t="s">
        <v>214</v>
      </c>
      <c r="I85" s="3">
        <v>123</v>
      </c>
      <c r="J85" s="3">
        <f>IF('[1]Dados brutos'!J34=-1,31,'[1]Dados brutos'!J34)</f>
        <v>31</v>
      </c>
      <c r="K85" s="3">
        <f>IF('[1]Dados brutos'!K34=-1,30,'[1]Dados brutos'!K34-1)</f>
        <v>30</v>
      </c>
      <c r="L85" s="3">
        <f>IF('[1]Dados brutos'!L34=-1,31,'[1]Dados brutos'!L34)</f>
        <v>31</v>
      </c>
      <c r="M85" s="3">
        <f>IF('[1]Dados brutos'!M34=-1,31,'[1]Dados brutos'!M34)</f>
        <v>31</v>
      </c>
      <c r="N85" s="3">
        <f t="shared" si="18"/>
        <v>123</v>
      </c>
      <c r="O85" s="3">
        <f>IF('[1]Dados brutos'!N34=-1,31,'[1]Dados brutos'!N34)</f>
        <v>31</v>
      </c>
      <c r="P85" s="3">
        <f>IF('[1]Dados brutos'!O34=-1,30,'[1]Dados brutos'!O34-1)</f>
        <v>30</v>
      </c>
      <c r="Q85" s="3">
        <f>IF('[1]Dados brutos'!P34=-1,31,'[1]Dados brutos'!P34)</f>
        <v>31</v>
      </c>
      <c r="R85" s="3">
        <f>IF('[1]Dados brutos'!Q34=-1,31,'[1]Dados brutos'!Q34)</f>
        <v>31</v>
      </c>
      <c r="S85" s="3">
        <f t="shared" si="19"/>
        <v>123</v>
      </c>
      <c r="T85" s="3">
        <f>IF('[1]Dados brutos'!R34=-1,31,'[1]Dados brutos'!R34)</f>
        <v>30</v>
      </c>
      <c r="U85" s="3">
        <f>IF('[1]Dados brutos'!S34=-1,30,'[1]Dados brutos'!S34-1)</f>
        <v>30</v>
      </c>
      <c r="V85" s="3">
        <f>IF('[1]Dados brutos'!T34=-1,31,'[1]Dados brutos'!T34)</f>
        <v>29</v>
      </c>
      <c r="W85" s="3">
        <f>IF('[1]Dados brutos'!U34=-1,31,'[1]Dados brutos'!U34)</f>
        <v>31</v>
      </c>
      <c r="X85" s="3">
        <f t="shared" si="20"/>
        <v>120</v>
      </c>
      <c r="Y85" s="3">
        <f>IF('[1]Dados brutos'!V34=-1,31,'[1]Dados brutos'!V34)</f>
        <v>31</v>
      </c>
      <c r="Z85" s="3">
        <f>IF('[1]Dados brutos'!W34=-1,30,'[1]Dados brutos'!W34-1)</f>
        <v>30</v>
      </c>
      <c r="AA85" s="3">
        <f>IF('[1]Dados brutos'!X34=-1,31,'[1]Dados brutos'!X34)</f>
        <v>2</v>
      </c>
      <c r="AB85" s="3">
        <f>IF('[1]Dados brutos'!Y34=-1,31,'[1]Dados brutos'!Y34)</f>
        <v>0</v>
      </c>
      <c r="AC85" s="3">
        <f t="shared" si="21"/>
        <v>63</v>
      </c>
      <c r="AD85" s="3">
        <f>IF('[1]Dados brutos'!Z34=-1,31,'[1]Dados brutos'!Z34)</f>
        <v>6</v>
      </c>
      <c r="AE85" s="3">
        <f>IF('[1]Dados brutos'!AA34=-1,30,'[1]Dados brutos'!AA34-1)</f>
        <v>0</v>
      </c>
      <c r="AF85" s="3">
        <f>IF('[1]Dados brutos'!AB34=-1,31,'[1]Dados brutos'!AB34)</f>
        <v>0</v>
      </c>
      <c r="AG85" s="3">
        <f>IF('[1]Dados brutos'!AC34=-1,31,'[1]Dados brutos'!AC34)</f>
        <v>0</v>
      </c>
      <c r="AH85" s="3">
        <f t="shared" si="22"/>
        <v>6</v>
      </c>
      <c r="AI85" s="1">
        <f t="shared" si="23"/>
        <v>558</v>
      </c>
      <c r="AJ85" s="3">
        <v>305</v>
      </c>
      <c r="AK85" s="8">
        <f t="shared" si="24"/>
        <v>0.75609756097560976</v>
      </c>
      <c r="AL85" s="1">
        <f t="shared" si="25"/>
        <v>435</v>
      </c>
      <c r="AM85" s="8">
        <f t="shared" si="26"/>
        <v>0.70731707317073167</v>
      </c>
      <c r="AN85" s="1">
        <f t="shared" si="27"/>
        <v>312</v>
      </c>
      <c r="AO85" s="8">
        <f t="shared" si="28"/>
        <v>0.63414634146341464</v>
      </c>
      <c r="AP85" s="1">
        <f t="shared" si="29"/>
        <v>189</v>
      </c>
      <c r="AQ85" s="8">
        <f t="shared" si="30"/>
        <v>0.51219512195121952</v>
      </c>
      <c r="AR85" s="11">
        <f t="shared" si="31"/>
        <v>0.51219512195121952</v>
      </c>
      <c r="AS85" s="8"/>
      <c r="AT85" s="10"/>
      <c r="AU85" s="10" t="s">
        <v>224</v>
      </c>
      <c r="AV85" s="10">
        <f t="shared" si="32"/>
        <v>0.51219512195121952</v>
      </c>
      <c r="AW85" s="3" t="b">
        <f t="shared" si="33"/>
        <v>0</v>
      </c>
      <c r="AX85" s="1" t="b">
        <f t="shared" si="34"/>
        <v>0</v>
      </c>
      <c r="AY85" s="3" t="str">
        <f t="shared" si="35"/>
        <v>CI</v>
      </c>
    </row>
    <row r="86" spans="1:51" ht="15.6" x14ac:dyDescent="0.3">
      <c r="A86" s="3">
        <v>121</v>
      </c>
      <c r="B86" s="1" t="s">
        <v>85</v>
      </c>
      <c r="C86" s="2" t="s">
        <v>148</v>
      </c>
      <c r="D86" s="1" t="s">
        <v>212</v>
      </c>
      <c r="E86" s="2" t="s">
        <v>250</v>
      </c>
      <c r="F86" s="3">
        <v>-49.699210000000001</v>
      </c>
      <c r="G86" s="3">
        <v>-10.844733</v>
      </c>
      <c r="H86" s="1" t="s">
        <v>214</v>
      </c>
      <c r="I86" s="3">
        <v>123</v>
      </c>
      <c r="J86" s="3">
        <f>IF('[1]Dados brutos'!J98=-1,31,'[1]Dados brutos'!J98)</f>
        <v>31</v>
      </c>
      <c r="K86" s="3">
        <f>IF('[1]Dados brutos'!K98=-1,30,'[1]Dados brutos'!K98-1)</f>
        <v>30</v>
      </c>
      <c r="L86" s="3">
        <f>IF('[1]Dados brutos'!L98=-1,31,'[1]Dados brutos'!L98)</f>
        <v>31</v>
      </c>
      <c r="M86" s="3">
        <f>IF('[1]Dados brutos'!M98=-1,31,'[1]Dados brutos'!M98)</f>
        <v>31</v>
      </c>
      <c r="N86" s="3">
        <f t="shared" si="18"/>
        <v>123</v>
      </c>
      <c r="O86" s="3">
        <f>IF('[1]Dados brutos'!N98=-1,31,'[1]Dados brutos'!N98)</f>
        <v>31</v>
      </c>
      <c r="P86" s="3">
        <f>IF('[1]Dados brutos'!O98=-1,30,'[1]Dados brutos'!O98-1)</f>
        <v>30</v>
      </c>
      <c r="Q86" s="3">
        <f>IF('[1]Dados brutos'!P98=-1,31,'[1]Dados brutos'!P98)</f>
        <v>8</v>
      </c>
      <c r="R86" s="3">
        <f>IF('[1]Dados brutos'!Q98=-1,31,'[1]Dados brutos'!Q98)</f>
        <v>0</v>
      </c>
      <c r="S86" s="3">
        <f t="shared" si="19"/>
        <v>69</v>
      </c>
      <c r="T86" s="3">
        <f>IF('[1]Dados brutos'!R98=-1,31,'[1]Dados brutos'!R98)</f>
        <v>0</v>
      </c>
      <c r="U86" s="3">
        <f>IF('[1]Dados brutos'!S98=-1,30,'[1]Dados brutos'!S98-1)</f>
        <v>24</v>
      </c>
      <c r="V86" s="3">
        <f>IF('[1]Dados brutos'!T98=-1,31,'[1]Dados brutos'!T98)</f>
        <v>11</v>
      </c>
      <c r="W86" s="3">
        <f>IF('[1]Dados brutos'!U98=-1,31,'[1]Dados brutos'!U98)</f>
        <v>2</v>
      </c>
      <c r="X86" s="3">
        <f t="shared" si="20"/>
        <v>37</v>
      </c>
      <c r="Y86" s="3">
        <f>IF('[1]Dados brutos'!V98=-1,31,'[1]Dados brutos'!V98)</f>
        <v>31</v>
      </c>
      <c r="Z86" s="3">
        <f>IF('[1]Dados brutos'!W98=-1,30,'[1]Dados brutos'!W98-1)</f>
        <v>30</v>
      </c>
      <c r="AA86" s="3">
        <f>IF('[1]Dados brutos'!X98=-1,31,'[1]Dados brutos'!X98)</f>
        <v>21</v>
      </c>
      <c r="AB86" s="3">
        <f>IF('[1]Dados brutos'!Y98=-1,31,'[1]Dados brutos'!Y98)</f>
        <v>0</v>
      </c>
      <c r="AC86" s="3">
        <f t="shared" si="21"/>
        <v>82</v>
      </c>
      <c r="AD86" s="3">
        <f>IF('[1]Dados brutos'!Z98=-1,31,'[1]Dados brutos'!Z98)</f>
        <v>0</v>
      </c>
      <c r="AE86" s="3">
        <f>IF('[1]Dados brutos'!AA98=-1,30,'[1]Dados brutos'!AA98-1)</f>
        <v>0</v>
      </c>
      <c r="AF86" s="3">
        <f>IF('[1]Dados brutos'!AB98=-1,31,'[1]Dados brutos'!AB98)</f>
        <v>0</v>
      </c>
      <c r="AG86" s="3">
        <f>IF('[1]Dados brutos'!AC98=-1,31,'[1]Dados brutos'!AC98)</f>
        <v>0</v>
      </c>
      <c r="AH86" s="3">
        <f t="shared" si="22"/>
        <v>0</v>
      </c>
      <c r="AI86" s="1">
        <f t="shared" si="23"/>
        <v>434</v>
      </c>
      <c r="AJ86" s="3">
        <v>0</v>
      </c>
      <c r="AK86" s="8">
        <f t="shared" si="24"/>
        <v>0.58807588075880757</v>
      </c>
      <c r="AL86" s="1">
        <f t="shared" si="25"/>
        <v>311</v>
      </c>
      <c r="AM86" s="8">
        <f t="shared" si="26"/>
        <v>0.50569105691056915</v>
      </c>
      <c r="AN86" s="1">
        <f t="shared" si="27"/>
        <v>188</v>
      </c>
      <c r="AO86" s="8">
        <f t="shared" si="28"/>
        <v>0.38211382113821141</v>
      </c>
      <c r="AP86" s="1">
        <f t="shared" si="29"/>
        <v>119</v>
      </c>
      <c r="AQ86" s="8">
        <f t="shared" si="30"/>
        <v>0.3224932249322493</v>
      </c>
      <c r="AR86" s="9">
        <f t="shared" si="31"/>
        <v>0.3224932249322493</v>
      </c>
      <c r="AS86" s="8"/>
      <c r="AT86" s="10"/>
      <c r="AU86" s="10" t="s">
        <v>224</v>
      </c>
      <c r="AV86" s="10">
        <f t="shared" si="32"/>
        <v>0.3224932249322493</v>
      </c>
      <c r="AW86" s="3" t="b">
        <f t="shared" si="33"/>
        <v>0</v>
      </c>
      <c r="AX86" s="3" t="b">
        <f t="shared" si="34"/>
        <v>1</v>
      </c>
      <c r="AY86" s="3" t="str">
        <f t="shared" si="35"/>
        <v>NC</v>
      </c>
    </row>
    <row r="87" spans="1:51" ht="15.6" x14ac:dyDescent="0.3">
      <c r="A87" s="3">
        <v>70</v>
      </c>
      <c r="B87" s="1" t="s">
        <v>86</v>
      </c>
      <c r="C87" s="2" t="s">
        <v>150</v>
      </c>
      <c r="D87" s="1" t="s">
        <v>220</v>
      </c>
      <c r="E87" s="2" t="s">
        <v>252</v>
      </c>
      <c r="F87" s="3">
        <v>-49.710101999999999</v>
      </c>
      <c r="G87" s="3">
        <v>-10.834447000000001</v>
      </c>
      <c r="H87" s="1" t="s">
        <v>223</v>
      </c>
      <c r="I87" s="3">
        <v>123</v>
      </c>
      <c r="J87" s="3">
        <f>IF('[1]Dados brutos'!J129=-1,31,'[1]Dados brutos'!J129)</f>
        <v>31</v>
      </c>
      <c r="K87" s="3">
        <f>IF('[1]Dados brutos'!K129=-1,30,'[1]Dados brutos'!K129-1)</f>
        <v>30</v>
      </c>
      <c r="L87" s="3">
        <f>IF('[1]Dados brutos'!L129=-1,31,'[1]Dados brutos'!L129)</f>
        <v>31</v>
      </c>
      <c r="M87" s="3">
        <f>IF('[1]Dados brutos'!M129=-1,31,'[1]Dados brutos'!M129)</f>
        <v>31</v>
      </c>
      <c r="N87" s="3">
        <f t="shared" si="18"/>
        <v>123</v>
      </c>
      <c r="O87" s="3">
        <f>IF('[1]Dados brutos'!N129=-1,31,'[1]Dados brutos'!N129)</f>
        <v>0</v>
      </c>
      <c r="P87" s="3">
        <f>IF('[1]Dados brutos'!O129=-1,30,'[1]Dados brutos'!O129-1)</f>
        <v>15</v>
      </c>
      <c r="Q87" s="3">
        <f>IF('[1]Dados brutos'!P129=-1,31,'[1]Dados brutos'!P129)</f>
        <v>18</v>
      </c>
      <c r="R87" s="3">
        <f>IF('[1]Dados brutos'!Q129=-1,31,'[1]Dados brutos'!Q129)</f>
        <v>0</v>
      </c>
      <c r="S87" s="3">
        <f t="shared" si="19"/>
        <v>33</v>
      </c>
      <c r="T87" s="3">
        <f>IF('[1]Dados brutos'!R129=-1,31,'[1]Dados brutos'!R129)</f>
        <v>0</v>
      </c>
      <c r="U87" s="3">
        <f>IF('[1]Dados brutos'!S129=-1,30,'[1]Dados brutos'!S129-1)</f>
        <v>16</v>
      </c>
      <c r="V87" s="3">
        <f>IF('[1]Dados brutos'!T129=-1,31,'[1]Dados brutos'!T129)</f>
        <v>31</v>
      </c>
      <c r="W87" s="3">
        <f>IF('[1]Dados brutos'!U129=-1,31,'[1]Dados brutos'!U129)</f>
        <v>31</v>
      </c>
      <c r="X87" s="3">
        <f t="shared" si="20"/>
        <v>78</v>
      </c>
      <c r="Y87" s="3">
        <f>IF('[1]Dados brutos'!V129=-1,31,'[1]Dados brutos'!V129)</f>
        <v>31</v>
      </c>
      <c r="Z87" s="3">
        <f>IF('[1]Dados brutos'!W129=-1,30,'[1]Dados brutos'!W129-1)</f>
        <v>30</v>
      </c>
      <c r="AA87" s="3">
        <f>IF('[1]Dados brutos'!X129=-1,31,'[1]Dados brutos'!X129)</f>
        <v>1</v>
      </c>
      <c r="AB87" s="3">
        <f>IF('[1]Dados brutos'!Y129=-1,31,'[1]Dados brutos'!Y129)</f>
        <v>0</v>
      </c>
      <c r="AC87" s="3">
        <f t="shared" si="21"/>
        <v>62</v>
      </c>
      <c r="AD87" s="3">
        <f>IF('[1]Dados brutos'!Z129=-1,31,'[1]Dados brutos'!Z129)</f>
        <v>25</v>
      </c>
      <c r="AE87" s="3">
        <f>IF('[1]Dados brutos'!AA129=-1,30,'[1]Dados brutos'!AA129-1)</f>
        <v>0</v>
      </c>
      <c r="AF87" s="3">
        <f>IF('[1]Dados brutos'!AB129=-1,31,'[1]Dados brutos'!AB129)</f>
        <v>0</v>
      </c>
      <c r="AG87" s="3">
        <f>IF('[1]Dados brutos'!AC129=-1,31,'[1]Dados brutos'!AC129)</f>
        <v>0</v>
      </c>
      <c r="AH87" s="3">
        <f t="shared" si="22"/>
        <v>25</v>
      </c>
      <c r="AI87" s="1">
        <f t="shared" si="23"/>
        <v>444</v>
      </c>
      <c r="AJ87" s="3">
        <v>345</v>
      </c>
      <c r="AK87" s="8">
        <f t="shared" si="24"/>
        <v>0.60162601626016265</v>
      </c>
      <c r="AL87" s="1">
        <f t="shared" si="25"/>
        <v>321</v>
      </c>
      <c r="AM87" s="8">
        <f t="shared" si="26"/>
        <v>0.52195121951219514</v>
      </c>
      <c r="AN87" s="1">
        <f t="shared" si="27"/>
        <v>198</v>
      </c>
      <c r="AO87" s="8">
        <f t="shared" si="28"/>
        <v>0.40243902439024393</v>
      </c>
      <c r="AP87" s="1">
        <f t="shared" si="29"/>
        <v>165</v>
      </c>
      <c r="AQ87" s="8">
        <f t="shared" si="30"/>
        <v>0.44715447154471544</v>
      </c>
      <c r="AR87" s="11">
        <f t="shared" si="31"/>
        <v>0.44715447154471544</v>
      </c>
      <c r="AS87" s="8"/>
      <c r="AT87" s="10"/>
      <c r="AU87" s="10"/>
      <c r="AV87" s="10">
        <f t="shared" si="32"/>
        <v>0.44715447154471544</v>
      </c>
      <c r="AW87" s="3" t="b">
        <f t="shared" si="33"/>
        <v>0</v>
      </c>
      <c r="AX87" s="1" t="b">
        <f t="shared" si="34"/>
        <v>0</v>
      </c>
      <c r="AY87" s="3" t="str">
        <f t="shared" si="35"/>
        <v>CI</v>
      </c>
    </row>
    <row r="88" spans="1:51" ht="15.6" x14ac:dyDescent="0.3">
      <c r="A88" s="3">
        <v>120</v>
      </c>
      <c r="B88" s="1" t="s">
        <v>87</v>
      </c>
      <c r="C88" s="2" t="s">
        <v>148</v>
      </c>
      <c r="D88" s="1" t="s">
        <v>212</v>
      </c>
      <c r="E88" s="2" t="s">
        <v>250</v>
      </c>
      <c r="F88" s="3">
        <v>-49.71649</v>
      </c>
      <c r="G88" s="3">
        <v>-10.829914</v>
      </c>
      <c r="H88" s="1" t="s">
        <v>214</v>
      </c>
      <c r="I88" s="3">
        <v>123</v>
      </c>
      <c r="J88" s="3">
        <f>IF('[1]Dados brutos'!J93=-1,31,'[1]Dados brutos'!J93)</f>
        <v>31</v>
      </c>
      <c r="K88" s="3">
        <f>IF('[1]Dados brutos'!K93=-1,30,'[1]Dados brutos'!K93-1)</f>
        <v>30</v>
      </c>
      <c r="L88" s="3">
        <f>IF('[1]Dados brutos'!L93=-1,31,'[1]Dados brutos'!L93)</f>
        <v>31</v>
      </c>
      <c r="M88" s="3">
        <f>IF('[1]Dados brutos'!M93=-1,31,'[1]Dados brutos'!M93)</f>
        <v>31</v>
      </c>
      <c r="N88" s="3">
        <f t="shared" si="18"/>
        <v>123</v>
      </c>
      <c r="O88" s="3">
        <f>IF('[1]Dados brutos'!N93=-1,31,'[1]Dados brutos'!N93)</f>
        <v>31</v>
      </c>
      <c r="P88" s="3">
        <f>IF('[1]Dados brutos'!O93=-1,30,'[1]Dados brutos'!O93-1)</f>
        <v>22</v>
      </c>
      <c r="Q88" s="3">
        <f>IF('[1]Dados brutos'!P93=-1,31,'[1]Dados brutos'!P93)</f>
        <v>0</v>
      </c>
      <c r="R88" s="3">
        <f>IF('[1]Dados brutos'!Q93=-1,31,'[1]Dados brutos'!Q93)</f>
        <v>0</v>
      </c>
      <c r="S88" s="3">
        <f t="shared" si="19"/>
        <v>53</v>
      </c>
      <c r="T88" s="3">
        <f>IF('[1]Dados brutos'!R93=-1,31,'[1]Dados brutos'!R93)</f>
        <v>31</v>
      </c>
      <c r="U88" s="3">
        <f>IF('[1]Dados brutos'!S93=-1,30,'[1]Dados brutos'!S93-1)</f>
        <v>30</v>
      </c>
      <c r="V88" s="3">
        <f>IF('[1]Dados brutos'!T93=-1,31,'[1]Dados brutos'!T93)</f>
        <v>9</v>
      </c>
      <c r="W88" s="3">
        <f>IF('[1]Dados brutos'!U93=-1,31,'[1]Dados brutos'!U93)</f>
        <v>22</v>
      </c>
      <c r="X88" s="3">
        <f t="shared" si="20"/>
        <v>92</v>
      </c>
      <c r="Y88" s="3">
        <f>IF('[1]Dados brutos'!V93=-1,31,'[1]Dados brutos'!V93)</f>
        <v>31</v>
      </c>
      <c r="Z88" s="3">
        <f>IF('[1]Dados brutos'!W93=-1,30,'[1]Dados brutos'!W93-1)</f>
        <v>30</v>
      </c>
      <c r="AA88" s="3">
        <f>IF('[1]Dados brutos'!X93=-1,31,'[1]Dados brutos'!X93)</f>
        <v>21</v>
      </c>
      <c r="AB88" s="3">
        <f>IF('[1]Dados brutos'!Y93=-1,31,'[1]Dados brutos'!Y93)</f>
        <v>0</v>
      </c>
      <c r="AC88" s="3">
        <f t="shared" si="21"/>
        <v>82</v>
      </c>
      <c r="AD88" s="3">
        <f>IF('[1]Dados brutos'!Z93=-1,31,'[1]Dados brutos'!Z93)</f>
        <v>0</v>
      </c>
      <c r="AE88" s="3">
        <f>IF('[1]Dados brutos'!AA93=-1,30,'[1]Dados brutos'!AA93-1)</f>
        <v>5</v>
      </c>
      <c r="AF88" s="3">
        <f>IF('[1]Dados brutos'!AB93=-1,31,'[1]Dados brutos'!AB93)</f>
        <v>11</v>
      </c>
      <c r="AG88" s="3">
        <f>IF('[1]Dados brutos'!AC93=-1,31,'[1]Dados brutos'!AC93)</f>
        <v>0</v>
      </c>
      <c r="AH88" s="3">
        <f t="shared" si="22"/>
        <v>16</v>
      </c>
      <c r="AI88" s="1">
        <f t="shared" si="23"/>
        <v>489</v>
      </c>
      <c r="AJ88" s="3">
        <v>0</v>
      </c>
      <c r="AK88" s="8">
        <f t="shared" si="24"/>
        <v>0.66260162601626016</v>
      </c>
      <c r="AL88" s="1">
        <f t="shared" si="25"/>
        <v>366</v>
      </c>
      <c r="AM88" s="8">
        <f t="shared" si="26"/>
        <v>0.59512195121951217</v>
      </c>
      <c r="AN88" s="1">
        <f t="shared" si="27"/>
        <v>243</v>
      </c>
      <c r="AO88" s="8">
        <f t="shared" si="28"/>
        <v>0.49390243902439024</v>
      </c>
      <c r="AP88" s="1">
        <f t="shared" si="29"/>
        <v>190</v>
      </c>
      <c r="AQ88" s="8">
        <f t="shared" si="30"/>
        <v>0.51490514905149054</v>
      </c>
      <c r="AR88" s="9">
        <f t="shared" si="31"/>
        <v>0.51490514905149054</v>
      </c>
      <c r="AS88" s="8"/>
      <c r="AT88" s="10"/>
      <c r="AU88" s="10" t="s">
        <v>224</v>
      </c>
      <c r="AV88" s="10">
        <f t="shared" si="32"/>
        <v>0.51490514905149054</v>
      </c>
      <c r="AW88" s="3" t="b">
        <f t="shared" si="33"/>
        <v>0</v>
      </c>
      <c r="AX88" s="3" t="b">
        <f t="shared" si="34"/>
        <v>1</v>
      </c>
      <c r="AY88" s="3" t="str">
        <f t="shared" si="35"/>
        <v>NC</v>
      </c>
    </row>
    <row r="89" spans="1:51" ht="15.6" x14ac:dyDescent="0.3">
      <c r="A89" s="3">
        <v>69</v>
      </c>
      <c r="B89" s="1" t="s">
        <v>88</v>
      </c>
      <c r="C89" s="2" t="s">
        <v>151</v>
      </c>
      <c r="D89" s="1" t="s">
        <v>220</v>
      </c>
      <c r="E89" s="2" t="s">
        <v>253</v>
      </c>
      <c r="F89" s="3">
        <v>-49.716698000000001</v>
      </c>
      <c r="G89" s="3">
        <v>-10.824729</v>
      </c>
      <c r="H89" s="1" t="s">
        <v>223</v>
      </c>
      <c r="I89" s="3">
        <v>123</v>
      </c>
      <c r="J89" s="3">
        <f>IF('[1]Dados brutos'!J29=-1,31,'[1]Dados brutos'!J29)</f>
        <v>31</v>
      </c>
      <c r="K89" s="3">
        <f>IF('[1]Dados brutos'!K29=-1,30,'[1]Dados brutos'!K29-1)</f>
        <v>30</v>
      </c>
      <c r="L89" s="3">
        <f>IF('[1]Dados brutos'!L29=-1,31,'[1]Dados brutos'!L29)</f>
        <v>31</v>
      </c>
      <c r="M89" s="3">
        <f>IF('[1]Dados brutos'!M29=-1,31,'[1]Dados brutos'!M29)</f>
        <v>31</v>
      </c>
      <c r="N89" s="3">
        <f t="shared" si="18"/>
        <v>123</v>
      </c>
      <c r="O89" s="3">
        <f>IF('[1]Dados brutos'!N29=-1,31,'[1]Dados brutos'!N29)</f>
        <v>22</v>
      </c>
      <c r="P89" s="3">
        <f>IF('[1]Dados brutos'!O29=-1,30,'[1]Dados brutos'!O29-1)</f>
        <v>0</v>
      </c>
      <c r="Q89" s="3">
        <f>IF('[1]Dados brutos'!P29=-1,31,'[1]Dados brutos'!P29)</f>
        <v>0</v>
      </c>
      <c r="R89" s="3">
        <f>IF('[1]Dados brutos'!Q29=-1,31,'[1]Dados brutos'!Q29)</f>
        <v>0</v>
      </c>
      <c r="S89" s="3">
        <f t="shared" si="19"/>
        <v>22</v>
      </c>
      <c r="T89" s="3">
        <f>IF('[1]Dados brutos'!R29=-1,31,'[1]Dados brutos'!R29)</f>
        <v>0</v>
      </c>
      <c r="U89" s="3">
        <f>IF('[1]Dados brutos'!S29=-1,30,'[1]Dados brutos'!S29-1)</f>
        <v>0</v>
      </c>
      <c r="V89" s="3">
        <f>IF('[1]Dados brutos'!T29=-1,31,'[1]Dados brutos'!T29)</f>
        <v>0</v>
      </c>
      <c r="W89" s="3">
        <f>IF('[1]Dados brutos'!U29=-1,31,'[1]Dados brutos'!U29)</f>
        <v>2</v>
      </c>
      <c r="X89" s="3">
        <f t="shared" si="20"/>
        <v>2</v>
      </c>
      <c r="Y89" s="3">
        <f>IF('[1]Dados brutos'!V29=-1,31,'[1]Dados brutos'!V29)</f>
        <v>31</v>
      </c>
      <c r="Z89" s="3">
        <f>IF('[1]Dados brutos'!W29=-1,30,'[1]Dados brutos'!W29-1)</f>
        <v>30</v>
      </c>
      <c r="AA89" s="3">
        <f>IF('[1]Dados brutos'!X29=-1,31,'[1]Dados brutos'!X29)</f>
        <v>1</v>
      </c>
      <c r="AB89" s="3">
        <f>IF('[1]Dados brutos'!Y29=-1,31,'[1]Dados brutos'!Y29)</f>
        <v>0</v>
      </c>
      <c r="AC89" s="3">
        <f t="shared" si="21"/>
        <v>62</v>
      </c>
      <c r="AD89" s="3">
        <f>IF('[1]Dados brutos'!Z29=-1,31,'[1]Dados brutos'!Z29)</f>
        <v>0</v>
      </c>
      <c r="AE89" s="3">
        <f>IF('[1]Dados brutos'!AA29=-1,30,'[1]Dados brutos'!AA29-1)</f>
        <v>0</v>
      </c>
      <c r="AF89" s="3">
        <f>IF('[1]Dados brutos'!AB29=-1,31,'[1]Dados brutos'!AB29)</f>
        <v>0</v>
      </c>
      <c r="AG89" s="3">
        <f>IF('[1]Dados brutos'!AC29=-1,31,'[1]Dados brutos'!AC29)</f>
        <v>0</v>
      </c>
      <c r="AH89" s="3">
        <f t="shared" si="22"/>
        <v>0</v>
      </c>
      <c r="AI89" s="1">
        <f t="shared" si="23"/>
        <v>332</v>
      </c>
      <c r="AJ89" s="3">
        <v>250</v>
      </c>
      <c r="AK89" s="8">
        <f t="shared" si="24"/>
        <v>0.44986449864498645</v>
      </c>
      <c r="AL89" s="1">
        <f t="shared" si="25"/>
        <v>209</v>
      </c>
      <c r="AM89" s="8">
        <f t="shared" si="26"/>
        <v>0.33983739837398375</v>
      </c>
      <c r="AN89" s="1">
        <f t="shared" si="27"/>
        <v>86</v>
      </c>
      <c r="AO89" s="8">
        <f t="shared" si="28"/>
        <v>0.17479674796747968</v>
      </c>
      <c r="AP89" s="1">
        <f t="shared" si="29"/>
        <v>64</v>
      </c>
      <c r="AQ89" s="8">
        <f t="shared" si="30"/>
        <v>0.17344173441734417</v>
      </c>
      <c r="AR89" s="9">
        <f t="shared" si="31"/>
        <v>0.17344173441734417</v>
      </c>
      <c r="AS89" s="8"/>
      <c r="AT89" s="10"/>
      <c r="AU89" s="10"/>
      <c r="AV89" s="10">
        <f t="shared" si="32"/>
        <v>0.17344173441734417</v>
      </c>
      <c r="AW89" s="3" t="b">
        <f t="shared" si="33"/>
        <v>1</v>
      </c>
      <c r="AX89" s="3" t="b">
        <f t="shared" si="34"/>
        <v>1</v>
      </c>
      <c r="AY89" s="3" t="str">
        <f t="shared" si="35"/>
        <v>CP</v>
      </c>
    </row>
    <row r="90" spans="1:51" ht="15.6" x14ac:dyDescent="0.3">
      <c r="A90" s="3">
        <v>110</v>
      </c>
      <c r="B90" s="1" t="s">
        <v>89</v>
      </c>
      <c r="C90" s="2" t="s">
        <v>152</v>
      </c>
      <c r="D90" s="1" t="s">
        <v>212</v>
      </c>
      <c r="E90" s="2" t="s">
        <v>254</v>
      </c>
      <c r="F90" s="3">
        <v>-49.72786</v>
      </c>
      <c r="G90" s="3">
        <v>-10.819728</v>
      </c>
      <c r="H90" s="1" t="s">
        <v>219</v>
      </c>
      <c r="I90" s="3">
        <v>123</v>
      </c>
      <c r="J90" s="3">
        <f>IF('[1]Dados brutos'!J91=-1,31,'[1]Dados brutos'!J91)</f>
        <v>31</v>
      </c>
      <c r="K90" s="3">
        <f>IF('[1]Dados brutos'!K91=-1,30,'[1]Dados brutos'!K91-1)</f>
        <v>30</v>
      </c>
      <c r="L90" s="3">
        <f>IF('[1]Dados brutos'!L91=-1,31,'[1]Dados brutos'!L91)</f>
        <v>31</v>
      </c>
      <c r="M90" s="3">
        <f>IF('[1]Dados brutos'!M91=-1,31,'[1]Dados brutos'!M91)</f>
        <v>31</v>
      </c>
      <c r="N90" s="3">
        <f t="shared" si="18"/>
        <v>123</v>
      </c>
      <c r="O90" s="3">
        <f>IF('[1]Dados brutos'!N91=-1,31,'[1]Dados brutos'!N91)</f>
        <v>31</v>
      </c>
      <c r="P90" s="3">
        <f>IF('[1]Dados brutos'!O91=-1,30,'[1]Dados brutos'!O91-1)</f>
        <v>30</v>
      </c>
      <c r="Q90" s="3">
        <f>IF('[1]Dados brutos'!P91=-1,31,'[1]Dados brutos'!P91)</f>
        <v>31</v>
      </c>
      <c r="R90" s="3">
        <f>IF('[1]Dados brutos'!Q91=-1,31,'[1]Dados brutos'!Q91)</f>
        <v>31</v>
      </c>
      <c r="S90" s="3">
        <f t="shared" si="19"/>
        <v>123</v>
      </c>
      <c r="T90" s="3">
        <f>IF('[1]Dados brutos'!R91=-1,31,'[1]Dados brutos'!R91)</f>
        <v>31</v>
      </c>
      <c r="U90" s="3">
        <f>IF('[1]Dados brutos'!S91=-1,30,'[1]Dados brutos'!S91-1)</f>
        <v>30</v>
      </c>
      <c r="V90" s="3">
        <f>IF('[1]Dados brutos'!T91=-1,31,'[1]Dados brutos'!T91)</f>
        <v>31</v>
      </c>
      <c r="W90" s="3">
        <f>IF('[1]Dados brutos'!U91=-1,31,'[1]Dados brutos'!U91)</f>
        <v>31</v>
      </c>
      <c r="X90" s="3">
        <f t="shared" si="20"/>
        <v>123</v>
      </c>
      <c r="Y90" s="3">
        <f>IF('[1]Dados brutos'!V91=-1,31,'[1]Dados brutos'!V91)</f>
        <v>31</v>
      </c>
      <c r="Z90" s="3">
        <f>IF('[1]Dados brutos'!W91=-1,30,'[1]Dados brutos'!W91-1)</f>
        <v>30</v>
      </c>
      <c r="AA90" s="3">
        <f>IF('[1]Dados brutos'!X91=-1,31,'[1]Dados brutos'!X91)</f>
        <v>31</v>
      </c>
      <c r="AB90" s="3">
        <f>IF('[1]Dados brutos'!Y91=-1,31,'[1]Dados brutos'!Y91)</f>
        <v>1</v>
      </c>
      <c r="AC90" s="3">
        <f t="shared" si="21"/>
        <v>93</v>
      </c>
      <c r="AD90" s="3">
        <f>IF('[1]Dados brutos'!Z91=-1,31,'[1]Dados brutos'!Z91)</f>
        <v>29</v>
      </c>
      <c r="AE90" s="3">
        <f>IF('[1]Dados brutos'!AA91=-1,30,'[1]Dados brutos'!AA91-1)</f>
        <v>0</v>
      </c>
      <c r="AF90" s="3">
        <f>IF('[1]Dados brutos'!AB91=-1,31,'[1]Dados brutos'!AB91)</f>
        <v>0</v>
      </c>
      <c r="AG90" s="3">
        <f>IF('[1]Dados brutos'!AC91=-1,31,'[1]Dados brutos'!AC91)</f>
        <v>0</v>
      </c>
      <c r="AH90" s="3">
        <f t="shared" si="22"/>
        <v>29</v>
      </c>
      <c r="AI90" s="1">
        <f t="shared" si="23"/>
        <v>614</v>
      </c>
      <c r="AJ90" s="3">
        <v>240</v>
      </c>
      <c r="AK90" s="8">
        <f t="shared" si="24"/>
        <v>0.83197831978319781</v>
      </c>
      <c r="AL90" s="1">
        <f t="shared" si="25"/>
        <v>491</v>
      </c>
      <c r="AM90" s="8">
        <f t="shared" si="26"/>
        <v>0.79837398373983737</v>
      </c>
      <c r="AN90" s="1">
        <f t="shared" si="27"/>
        <v>368</v>
      </c>
      <c r="AO90" s="8">
        <f t="shared" si="28"/>
        <v>0.74796747967479671</v>
      </c>
      <c r="AP90" s="1">
        <f t="shared" si="29"/>
        <v>245</v>
      </c>
      <c r="AQ90" s="8">
        <f t="shared" si="30"/>
        <v>0.66395663956639561</v>
      </c>
      <c r="AR90" s="9">
        <f t="shared" si="31"/>
        <v>0.66395663956639561</v>
      </c>
      <c r="AS90" s="8"/>
      <c r="AT90" s="10"/>
      <c r="AU90" s="10"/>
      <c r="AV90" s="10">
        <f t="shared" si="32"/>
        <v>0.66395663956639561</v>
      </c>
      <c r="AW90" s="3" t="b">
        <f t="shared" si="33"/>
        <v>0</v>
      </c>
      <c r="AX90" s="3" t="b">
        <f t="shared" si="34"/>
        <v>1</v>
      </c>
      <c r="AY90" s="3" t="str">
        <f t="shared" si="35"/>
        <v>NC</v>
      </c>
    </row>
    <row r="91" spans="1:51" ht="15.6" x14ac:dyDescent="0.3">
      <c r="A91" s="3">
        <v>111</v>
      </c>
      <c r="B91" s="1" t="s">
        <v>90</v>
      </c>
      <c r="C91" s="2" t="s">
        <v>153</v>
      </c>
      <c r="D91" s="1" t="s">
        <v>212</v>
      </c>
      <c r="E91" s="2" t="s">
        <v>254</v>
      </c>
      <c r="F91" s="3">
        <v>-49.730643999999998</v>
      </c>
      <c r="G91" s="3">
        <v>-10.820335</v>
      </c>
      <c r="H91" s="1" t="s">
        <v>219</v>
      </c>
      <c r="I91" s="3">
        <v>123</v>
      </c>
      <c r="J91" s="3">
        <f>IF('[1]Dados brutos'!J88=-1,31,'[1]Dados brutos'!J88)</f>
        <v>31</v>
      </c>
      <c r="K91" s="3">
        <f>IF('[1]Dados brutos'!K88=-1,30,'[1]Dados brutos'!K88-1)</f>
        <v>30</v>
      </c>
      <c r="L91" s="3">
        <f>IF('[1]Dados brutos'!L88=-1,31,'[1]Dados brutos'!L88)</f>
        <v>31</v>
      </c>
      <c r="M91" s="3">
        <f>IF('[1]Dados brutos'!M88=-1,31,'[1]Dados brutos'!M88)</f>
        <v>31</v>
      </c>
      <c r="N91" s="3">
        <f t="shared" si="18"/>
        <v>123</v>
      </c>
      <c r="O91" s="3">
        <f>IF('[1]Dados brutos'!N88=-1,31,'[1]Dados brutos'!N88)</f>
        <v>22</v>
      </c>
      <c r="P91" s="3">
        <f>IF('[1]Dados brutos'!O88=-1,30,'[1]Dados brutos'!O88-1)</f>
        <v>0</v>
      </c>
      <c r="Q91" s="3">
        <f>IF('[1]Dados brutos'!P88=-1,31,'[1]Dados brutos'!P88)</f>
        <v>0</v>
      </c>
      <c r="R91" s="3">
        <f>IF('[1]Dados brutos'!Q88=-1,31,'[1]Dados brutos'!Q88)</f>
        <v>0</v>
      </c>
      <c r="S91" s="3">
        <f t="shared" si="19"/>
        <v>22</v>
      </c>
      <c r="T91" s="3">
        <f>IF('[1]Dados brutos'!R88=-1,31,'[1]Dados brutos'!R88)</f>
        <v>0</v>
      </c>
      <c r="U91" s="3">
        <f>IF('[1]Dados brutos'!S88=-1,30,'[1]Dados brutos'!S88-1)</f>
        <v>0</v>
      </c>
      <c r="V91" s="3">
        <f>IF('[1]Dados brutos'!T88=-1,31,'[1]Dados brutos'!T88)</f>
        <v>16</v>
      </c>
      <c r="W91" s="3">
        <f>IF('[1]Dados brutos'!U88=-1,31,'[1]Dados brutos'!U88)</f>
        <v>31</v>
      </c>
      <c r="X91" s="3">
        <f t="shared" si="20"/>
        <v>47</v>
      </c>
      <c r="Y91" s="3">
        <f>IF('[1]Dados brutos'!V88=-1,31,'[1]Dados brutos'!V88)</f>
        <v>31</v>
      </c>
      <c r="Z91" s="3">
        <f>IF('[1]Dados brutos'!W88=-1,30,'[1]Dados brutos'!W88-1)</f>
        <v>30</v>
      </c>
      <c r="AA91" s="3">
        <f>IF('[1]Dados brutos'!X88=-1,31,'[1]Dados brutos'!X88)</f>
        <v>31</v>
      </c>
      <c r="AB91" s="3">
        <f>IF('[1]Dados brutos'!Y88=-1,31,'[1]Dados brutos'!Y88)</f>
        <v>2</v>
      </c>
      <c r="AC91" s="3">
        <f t="shared" si="21"/>
        <v>94</v>
      </c>
      <c r="AD91" s="3">
        <f>IF('[1]Dados brutos'!Z88=-1,31,'[1]Dados brutos'!Z88)</f>
        <v>25</v>
      </c>
      <c r="AE91" s="3">
        <f>IF('[1]Dados brutos'!AA88=-1,30,'[1]Dados brutos'!AA88-1)</f>
        <v>0</v>
      </c>
      <c r="AF91" s="3">
        <f>IF('[1]Dados brutos'!AB88=-1,31,'[1]Dados brutos'!AB88)</f>
        <v>0</v>
      </c>
      <c r="AG91" s="3">
        <f>IF('[1]Dados brutos'!AC88=-1,31,'[1]Dados brutos'!AC88)</f>
        <v>0</v>
      </c>
      <c r="AH91" s="3">
        <f t="shared" si="22"/>
        <v>25</v>
      </c>
      <c r="AI91" s="1">
        <f t="shared" si="23"/>
        <v>434</v>
      </c>
      <c r="AJ91" s="3">
        <v>169</v>
      </c>
      <c r="AK91" s="8">
        <f t="shared" si="24"/>
        <v>0.58807588075880757</v>
      </c>
      <c r="AL91" s="1">
        <f t="shared" si="25"/>
        <v>311</v>
      </c>
      <c r="AM91" s="8">
        <f t="shared" si="26"/>
        <v>0.50569105691056915</v>
      </c>
      <c r="AN91" s="1">
        <f t="shared" si="27"/>
        <v>188</v>
      </c>
      <c r="AO91" s="8">
        <f t="shared" si="28"/>
        <v>0.38211382113821141</v>
      </c>
      <c r="AP91" s="1">
        <f t="shared" si="29"/>
        <v>166</v>
      </c>
      <c r="AQ91" s="8">
        <f t="shared" si="30"/>
        <v>0.44986449864498645</v>
      </c>
      <c r="AR91" s="9">
        <f t="shared" si="31"/>
        <v>0.44986449864498645</v>
      </c>
      <c r="AS91" s="8"/>
      <c r="AT91" s="10"/>
      <c r="AU91" s="10"/>
      <c r="AV91" s="10">
        <f t="shared" si="32"/>
        <v>0.44986449864498645</v>
      </c>
      <c r="AW91" s="3" t="b">
        <f t="shared" si="33"/>
        <v>0</v>
      </c>
      <c r="AX91" s="3" t="b">
        <f t="shared" si="34"/>
        <v>1</v>
      </c>
      <c r="AY91" s="3" t="str">
        <f t="shared" si="35"/>
        <v>NC</v>
      </c>
    </row>
    <row r="92" spans="1:51" ht="15.6" x14ac:dyDescent="0.3">
      <c r="A92" s="3">
        <v>124</v>
      </c>
      <c r="B92" s="1" t="s">
        <v>91</v>
      </c>
      <c r="C92" s="2" t="s">
        <v>154</v>
      </c>
      <c r="D92" s="1" t="s">
        <v>212</v>
      </c>
      <c r="E92" s="2" t="s">
        <v>255</v>
      </c>
      <c r="F92" s="3">
        <v>-49.746474999999997</v>
      </c>
      <c r="G92" s="3">
        <v>-10.808552000000001</v>
      </c>
      <c r="H92" s="1" t="s">
        <v>214</v>
      </c>
      <c r="I92" s="3">
        <v>123</v>
      </c>
      <c r="J92" s="3">
        <f>IF('[1]Dados brutos'!J97=-1,31,'[1]Dados brutos'!J97)</f>
        <v>31</v>
      </c>
      <c r="K92" s="3">
        <f>IF('[1]Dados brutos'!K97=-1,30,'[1]Dados brutos'!K97-1)</f>
        <v>30</v>
      </c>
      <c r="L92" s="3">
        <f>IF('[1]Dados brutos'!L97=-1,31,'[1]Dados brutos'!L97)</f>
        <v>31</v>
      </c>
      <c r="M92" s="3">
        <f>IF('[1]Dados brutos'!M97=-1,31,'[1]Dados brutos'!M97)</f>
        <v>31</v>
      </c>
      <c r="N92" s="3">
        <f t="shared" si="18"/>
        <v>123</v>
      </c>
      <c r="O92" s="3">
        <f>IF('[1]Dados brutos'!N97=-1,31,'[1]Dados brutos'!N97)</f>
        <v>31</v>
      </c>
      <c r="P92" s="3">
        <f>IF('[1]Dados brutos'!O97=-1,30,'[1]Dados brutos'!O97-1)</f>
        <v>22</v>
      </c>
      <c r="Q92" s="3">
        <f>IF('[1]Dados brutos'!P97=-1,31,'[1]Dados brutos'!P97)</f>
        <v>0</v>
      </c>
      <c r="R92" s="3">
        <f>IF('[1]Dados brutos'!Q97=-1,31,'[1]Dados brutos'!Q97)</f>
        <v>6</v>
      </c>
      <c r="S92" s="3">
        <f t="shared" si="19"/>
        <v>59</v>
      </c>
      <c r="T92" s="3">
        <f>IF('[1]Dados brutos'!R97=-1,31,'[1]Dados brutos'!R97)</f>
        <v>0</v>
      </c>
      <c r="U92" s="3">
        <f>IF('[1]Dados brutos'!S97=-1,30,'[1]Dados brutos'!S97-1)</f>
        <v>0</v>
      </c>
      <c r="V92" s="3">
        <f>IF('[1]Dados brutos'!T97=-1,31,'[1]Dados brutos'!T97)</f>
        <v>0</v>
      </c>
      <c r="W92" s="3">
        <f>IF('[1]Dados brutos'!U97=-1,31,'[1]Dados brutos'!U97)</f>
        <v>2</v>
      </c>
      <c r="X92" s="3">
        <f t="shared" si="20"/>
        <v>2</v>
      </c>
      <c r="Y92" s="3">
        <f>IF('[1]Dados brutos'!V97=-1,31,'[1]Dados brutos'!V97)</f>
        <v>0</v>
      </c>
      <c r="Z92" s="3">
        <f>IF('[1]Dados brutos'!W97=-1,30,'[1]Dados brutos'!W97-1)</f>
        <v>0</v>
      </c>
      <c r="AA92" s="3">
        <f>IF('[1]Dados brutos'!X97=-1,31,'[1]Dados brutos'!X97)</f>
        <v>17</v>
      </c>
      <c r="AB92" s="3">
        <f>IF('[1]Dados brutos'!Y97=-1,31,'[1]Dados brutos'!Y97)</f>
        <v>10</v>
      </c>
      <c r="AC92" s="3">
        <f t="shared" si="21"/>
        <v>27</v>
      </c>
      <c r="AD92" s="3">
        <f>IF('[1]Dados brutos'!Z97=-1,31,'[1]Dados brutos'!Z97)</f>
        <v>0</v>
      </c>
      <c r="AE92" s="3">
        <f>IF('[1]Dados brutos'!AA97=-1,30,'[1]Dados brutos'!AA97-1)</f>
        <v>6</v>
      </c>
      <c r="AF92" s="3">
        <f>IF('[1]Dados brutos'!AB97=-1,31,'[1]Dados brutos'!AB97)</f>
        <v>10</v>
      </c>
      <c r="AG92" s="3">
        <f>IF('[1]Dados brutos'!AC97=-1,31,'[1]Dados brutos'!AC97)</f>
        <v>0</v>
      </c>
      <c r="AH92" s="3">
        <f t="shared" si="22"/>
        <v>16</v>
      </c>
      <c r="AI92" s="1">
        <f t="shared" si="23"/>
        <v>350</v>
      </c>
      <c r="AJ92" s="3">
        <v>0</v>
      </c>
      <c r="AK92" s="8">
        <f t="shared" si="24"/>
        <v>0.4742547425474255</v>
      </c>
      <c r="AL92" s="1">
        <f t="shared" si="25"/>
        <v>227</v>
      </c>
      <c r="AM92" s="8">
        <f t="shared" si="26"/>
        <v>0.36910569105691055</v>
      </c>
      <c r="AN92" s="1">
        <f t="shared" si="27"/>
        <v>104</v>
      </c>
      <c r="AO92" s="8">
        <f t="shared" si="28"/>
        <v>0.21138211382113822</v>
      </c>
      <c r="AP92" s="1">
        <f t="shared" si="29"/>
        <v>45</v>
      </c>
      <c r="AQ92" s="8">
        <f t="shared" si="30"/>
        <v>0.12195121951219512</v>
      </c>
      <c r="AR92" s="11">
        <f t="shared" si="31"/>
        <v>0.12195121951219512</v>
      </c>
      <c r="AS92" s="8"/>
      <c r="AT92" s="10"/>
      <c r="AU92" s="10"/>
      <c r="AV92" s="10">
        <f t="shared" si="32"/>
        <v>0.12195121951219512</v>
      </c>
      <c r="AW92" s="3" t="b">
        <f t="shared" si="33"/>
        <v>0</v>
      </c>
      <c r="AX92" s="1" t="b">
        <f t="shared" si="34"/>
        <v>0</v>
      </c>
      <c r="AY92" s="3" t="str">
        <f t="shared" si="35"/>
        <v>C</v>
      </c>
    </row>
    <row r="93" spans="1:51" ht="15.6" x14ac:dyDescent="0.3">
      <c r="A93" s="3">
        <v>61</v>
      </c>
      <c r="B93" s="1" t="s">
        <v>92</v>
      </c>
      <c r="C93" s="2" t="s">
        <v>123</v>
      </c>
      <c r="D93" s="1" t="s">
        <v>220</v>
      </c>
      <c r="E93" s="2" t="s">
        <v>232</v>
      </c>
      <c r="F93" s="3">
        <v>-49.746464000000003</v>
      </c>
      <c r="G93" s="3">
        <v>-10.808526000000001</v>
      </c>
      <c r="H93" s="1" t="s">
        <v>214</v>
      </c>
      <c r="I93" s="3">
        <v>123</v>
      </c>
      <c r="J93" s="3">
        <f>IF('[1]Dados brutos'!J24=-1,31,'[1]Dados brutos'!J24)</f>
        <v>31</v>
      </c>
      <c r="K93" s="3">
        <f>IF('[1]Dados brutos'!K24=-1,30,'[1]Dados brutos'!K24-1)</f>
        <v>30</v>
      </c>
      <c r="L93" s="3">
        <f>IF('[1]Dados brutos'!L24=-1,31,'[1]Dados brutos'!L24)</f>
        <v>31</v>
      </c>
      <c r="M93" s="3">
        <f>IF('[1]Dados brutos'!M24=-1,31,'[1]Dados brutos'!M24)</f>
        <v>31</v>
      </c>
      <c r="N93" s="3">
        <f t="shared" si="18"/>
        <v>123</v>
      </c>
      <c r="O93" s="3">
        <f>IF('[1]Dados brutos'!N24=-1,31,'[1]Dados brutos'!N24)</f>
        <v>0</v>
      </c>
      <c r="P93" s="3">
        <f>IF('[1]Dados brutos'!O24=-1,30,'[1]Dados brutos'!O24-1)</f>
        <v>0</v>
      </c>
      <c r="Q93" s="3">
        <f>IF('[1]Dados brutos'!P24=-1,31,'[1]Dados brutos'!P24)</f>
        <v>0</v>
      </c>
      <c r="R93" s="3">
        <f>IF('[1]Dados brutos'!Q24=-1,31,'[1]Dados brutos'!Q24)</f>
        <v>1</v>
      </c>
      <c r="S93" s="3">
        <f t="shared" si="19"/>
        <v>1</v>
      </c>
      <c r="T93" s="3">
        <f>IF('[1]Dados brutos'!R24=-1,31,'[1]Dados brutos'!R24)</f>
        <v>0</v>
      </c>
      <c r="U93" s="3">
        <f>IF('[1]Dados brutos'!S24=-1,30,'[1]Dados brutos'!S24-1)</f>
        <v>0</v>
      </c>
      <c r="V93" s="3">
        <f>IF('[1]Dados brutos'!T24=-1,31,'[1]Dados brutos'!T24)</f>
        <v>0</v>
      </c>
      <c r="W93" s="3">
        <f>IF('[1]Dados brutos'!U24=-1,31,'[1]Dados brutos'!U24)</f>
        <v>2</v>
      </c>
      <c r="X93" s="3">
        <f t="shared" si="20"/>
        <v>2</v>
      </c>
      <c r="Y93" s="3">
        <f>IF('[1]Dados brutos'!V24=-1,31,'[1]Dados brutos'!V24)</f>
        <v>0</v>
      </c>
      <c r="Z93" s="3">
        <f>IF('[1]Dados brutos'!W24=-1,30,'[1]Dados brutos'!W24-1)</f>
        <v>0</v>
      </c>
      <c r="AA93" s="3">
        <f>IF('[1]Dados brutos'!X24=-1,31,'[1]Dados brutos'!X24)</f>
        <v>24</v>
      </c>
      <c r="AB93" s="3">
        <f>IF('[1]Dados brutos'!Y24=-1,31,'[1]Dados brutos'!Y24)</f>
        <v>31</v>
      </c>
      <c r="AC93" s="3">
        <f t="shared" si="21"/>
        <v>55</v>
      </c>
      <c r="AD93" s="3">
        <f>IF('[1]Dados brutos'!Z24=-1,31,'[1]Dados brutos'!Z24)</f>
        <v>17</v>
      </c>
      <c r="AE93" s="3">
        <f>IF('[1]Dados brutos'!AA24=-1,30,'[1]Dados brutos'!AA24-1)</f>
        <v>0</v>
      </c>
      <c r="AF93" s="3">
        <f>IF('[1]Dados brutos'!AB24=-1,31,'[1]Dados brutos'!AB24)</f>
        <v>0</v>
      </c>
      <c r="AG93" s="3">
        <f>IF('[1]Dados brutos'!AC24=-1,31,'[1]Dados brutos'!AC24)</f>
        <v>0</v>
      </c>
      <c r="AH93" s="3">
        <f t="shared" si="22"/>
        <v>17</v>
      </c>
      <c r="AI93" s="1">
        <f t="shared" si="23"/>
        <v>321</v>
      </c>
      <c r="AJ93" s="3">
        <v>3200</v>
      </c>
      <c r="AK93" s="8">
        <f t="shared" si="24"/>
        <v>0.43495934959349591</v>
      </c>
      <c r="AL93" s="1">
        <f t="shared" si="25"/>
        <v>198</v>
      </c>
      <c r="AM93" s="8">
        <f t="shared" si="26"/>
        <v>0.32195121951219513</v>
      </c>
      <c r="AN93" s="1">
        <f t="shared" si="27"/>
        <v>75</v>
      </c>
      <c r="AO93" s="8">
        <f t="shared" si="28"/>
        <v>0.1524390243902439</v>
      </c>
      <c r="AP93" s="1">
        <f t="shared" si="29"/>
        <v>74</v>
      </c>
      <c r="AQ93" s="8">
        <f t="shared" si="30"/>
        <v>0.20054200542005421</v>
      </c>
      <c r="AR93" s="9">
        <f t="shared" si="31"/>
        <v>0.20054200542005421</v>
      </c>
      <c r="AS93" s="8"/>
      <c r="AT93" s="10"/>
      <c r="AU93" s="10"/>
      <c r="AV93" s="10">
        <f t="shared" si="32"/>
        <v>0.20054200542005421</v>
      </c>
      <c r="AW93" s="3" t="b">
        <f t="shared" si="33"/>
        <v>1</v>
      </c>
      <c r="AX93" s="3" t="b">
        <f t="shared" si="34"/>
        <v>1</v>
      </c>
      <c r="AY93" s="3" t="str">
        <f t="shared" si="35"/>
        <v>CP</v>
      </c>
    </row>
    <row r="94" spans="1:51" ht="15.6" x14ac:dyDescent="0.3">
      <c r="A94" s="3">
        <v>62</v>
      </c>
      <c r="B94" s="1" t="s">
        <v>93</v>
      </c>
      <c r="C94" s="2" t="s">
        <v>123</v>
      </c>
      <c r="D94" s="1" t="s">
        <v>220</v>
      </c>
      <c r="E94" s="2" t="s">
        <v>232</v>
      </c>
      <c r="F94" s="3">
        <v>-49.746450000000003</v>
      </c>
      <c r="G94" s="3">
        <v>-10.808519</v>
      </c>
      <c r="H94" s="1" t="s">
        <v>214</v>
      </c>
      <c r="I94" s="3">
        <v>123</v>
      </c>
      <c r="J94" s="3">
        <f>IF('[1]Dados brutos'!J58=-1,31,'[1]Dados brutos'!J58)</f>
        <v>31</v>
      </c>
      <c r="K94" s="3">
        <f>IF('[1]Dados brutos'!K58=-1,30,'[1]Dados brutos'!K58-1)</f>
        <v>30</v>
      </c>
      <c r="L94" s="3">
        <f>IF('[1]Dados brutos'!L58=-1,31,'[1]Dados brutos'!L58)</f>
        <v>31</v>
      </c>
      <c r="M94" s="3">
        <f>IF('[1]Dados brutos'!M58=-1,31,'[1]Dados brutos'!M58)</f>
        <v>31</v>
      </c>
      <c r="N94" s="3">
        <f t="shared" si="18"/>
        <v>123</v>
      </c>
      <c r="O94" s="3">
        <f>IF('[1]Dados brutos'!N58=-1,31,'[1]Dados brutos'!N58)</f>
        <v>0</v>
      </c>
      <c r="P94" s="3">
        <f>IF('[1]Dados brutos'!O58=-1,30,'[1]Dados brutos'!O58-1)</f>
        <v>0</v>
      </c>
      <c r="Q94" s="3">
        <f>IF('[1]Dados brutos'!P58=-1,31,'[1]Dados brutos'!P58)</f>
        <v>0</v>
      </c>
      <c r="R94" s="3">
        <f>IF('[1]Dados brutos'!Q58=-1,31,'[1]Dados brutos'!Q58)</f>
        <v>1</v>
      </c>
      <c r="S94" s="3">
        <f t="shared" si="19"/>
        <v>1</v>
      </c>
      <c r="T94" s="3">
        <f>IF('[1]Dados brutos'!R58=-1,31,'[1]Dados brutos'!R58)</f>
        <v>0</v>
      </c>
      <c r="U94" s="3">
        <f>IF('[1]Dados brutos'!S58=-1,30,'[1]Dados brutos'!S58-1)</f>
        <v>0</v>
      </c>
      <c r="V94" s="3">
        <f>IF('[1]Dados brutos'!T58=-1,31,'[1]Dados brutos'!T58)</f>
        <v>0</v>
      </c>
      <c r="W94" s="3">
        <f>IF('[1]Dados brutos'!U58=-1,31,'[1]Dados brutos'!U58)</f>
        <v>2</v>
      </c>
      <c r="X94" s="3">
        <f t="shared" si="20"/>
        <v>2</v>
      </c>
      <c r="Y94" s="3">
        <f>IF('[1]Dados brutos'!V58=-1,31,'[1]Dados brutos'!V58)</f>
        <v>0</v>
      </c>
      <c r="Z94" s="3">
        <f>IF('[1]Dados brutos'!W58=-1,30,'[1]Dados brutos'!W58-1)</f>
        <v>0</v>
      </c>
      <c r="AA94" s="3">
        <f>IF('[1]Dados brutos'!X58=-1,31,'[1]Dados brutos'!X58)</f>
        <v>26</v>
      </c>
      <c r="AB94" s="3">
        <f>IF('[1]Dados brutos'!Y58=-1,31,'[1]Dados brutos'!Y58)</f>
        <v>31</v>
      </c>
      <c r="AC94" s="3">
        <f t="shared" si="21"/>
        <v>57</v>
      </c>
      <c r="AD94" s="3">
        <f>IF('[1]Dados brutos'!Z58=-1,31,'[1]Dados brutos'!Z58)</f>
        <v>17</v>
      </c>
      <c r="AE94" s="3">
        <f>IF('[1]Dados brutos'!AA58=-1,30,'[1]Dados brutos'!AA58-1)</f>
        <v>0</v>
      </c>
      <c r="AF94" s="3">
        <f>IF('[1]Dados brutos'!AB58=-1,31,'[1]Dados brutos'!AB58)</f>
        <v>0</v>
      </c>
      <c r="AG94" s="3">
        <f>IF('[1]Dados brutos'!AC58=-1,31,'[1]Dados brutos'!AC58)</f>
        <v>0</v>
      </c>
      <c r="AH94" s="3">
        <f t="shared" si="22"/>
        <v>17</v>
      </c>
      <c r="AI94" s="1">
        <f t="shared" si="23"/>
        <v>323</v>
      </c>
      <c r="AJ94" s="3">
        <v>3200</v>
      </c>
      <c r="AK94" s="8">
        <f t="shared" si="24"/>
        <v>0.43766937669376693</v>
      </c>
      <c r="AL94" s="1">
        <f t="shared" si="25"/>
        <v>200</v>
      </c>
      <c r="AM94" s="8">
        <f t="shared" si="26"/>
        <v>0.32520325203252032</v>
      </c>
      <c r="AN94" s="1">
        <f t="shared" si="27"/>
        <v>77</v>
      </c>
      <c r="AO94" s="8">
        <f t="shared" si="28"/>
        <v>0.1565040650406504</v>
      </c>
      <c r="AP94" s="1">
        <f t="shared" si="29"/>
        <v>76</v>
      </c>
      <c r="AQ94" s="8">
        <f t="shared" si="30"/>
        <v>0.20596205962059622</v>
      </c>
      <c r="AR94" s="9">
        <f t="shared" si="31"/>
        <v>0.20596205962059622</v>
      </c>
      <c r="AS94" s="8"/>
      <c r="AT94" s="10"/>
      <c r="AU94" s="10"/>
      <c r="AV94" s="10">
        <f t="shared" si="32"/>
        <v>0.20596205962059622</v>
      </c>
      <c r="AW94" s="3" t="b">
        <f t="shared" si="33"/>
        <v>1</v>
      </c>
      <c r="AX94" s="3" t="b">
        <f t="shared" si="34"/>
        <v>1</v>
      </c>
      <c r="AY94" s="3" t="str">
        <f t="shared" si="35"/>
        <v>CP</v>
      </c>
    </row>
    <row r="95" spans="1:51" ht="15.6" x14ac:dyDescent="0.3">
      <c r="A95" s="3">
        <v>116</v>
      </c>
      <c r="B95" s="1" t="s">
        <v>94</v>
      </c>
      <c r="C95" s="2" t="s">
        <v>155</v>
      </c>
      <c r="D95" s="1" t="s">
        <v>212</v>
      </c>
      <c r="E95" s="2" t="s">
        <v>232</v>
      </c>
      <c r="F95" s="3">
        <v>-49.747630000000001</v>
      </c>
      <c r="G95" s="3">
        <v>-10.825519</v>
      </c>
      <c r="H95" s="1" t="s">
        <v>214</v>
      </c>
      <c r="I95" s="3">
        <v>123</v>
      </c>
      <c r="J95" s="3">
        <f>IF('[1]Dados brutos'!J89=-1,31,'[1]Dados brutos'!J89)</f>
        <v>31</v>
      </c>
      <c r="K95" s="3">
        <f>IF('[1]Dados brutos'!K89=-1,30,'[1]Dados brutos'!K89-1)</f>
        <v>30</v>
      </c>
      <c r="L95" s="3">
        <f>IF('[1]Dados brutos'!L89=-1,31,'[1]Dados brutos'!L89)</f>
        <v>31</v>
      </c>
      <c r="M95" s="3">
        <f>IF('[1]Dados brutos'!M89=-1,31,'[1]Dados brutos'!M89)</f>
        <v>31</v>
      </c>
      <c r="N95" s="3">
        <f t="shared" si="18"/>
        <v>123</v>
      </c>
      <c r="O95" s="3">
        <f>IF('[1]Dados brutos'!N89=-1,31,'[1]Dados brutos'!N89)</f>
        <v>31</v>
      </c>
      <c r="P95" s="3">
        <f>IF('[1]Dados brutos'!O89=-1,30,'[1]Dados brutos'!O89-1)</f>
        <v>21</v>
      </c>
      <c r="Q95" s="3">
        <f>IF('[1]Dados brutos'!P89=-1,31,'[1]Dados brutos'!P89)</f>
        <v>0</v>
      </c>
      <c r="R95" s="3">
        <f>IF('[1]Dados brutos'!Q89=-1,31,'[1]Dados brutos'!Q89)</f>
        <v>0</v>
      </c>
      <c r="S95" s="3">
        <f t="shared" si="19"/>
        <v>52</v>
      </c>
      <c r="T95" s="3">
        <f>IF('[1]Dados brutos'!R89=-1,31,'[1]Dados brutos'!R89)</f>
        <v>31</v>
      </c>
      <c r="U95" s="3">
        <f>IF('[1]Dados brutos'!S89=-1,30,'[1]Dados brutos'!S89-1)</f>
        <v>30</v>
      </c>
      <c r="V95" s="3">
        <f>IF('[1]Dados brutos'!T89=-1,31,'[1]Dados brutos'!T89)</f>
        <v>31</v>
      </c>
      <c r="W95" s="3">
        <f>IF('[1]Dados brutos'!U89=-1,31,'[1]Dados brutos'!U89)</f>
        <v>31</v>
      </c>
      <c r="X95" s="3">
        <f t="shared" si="20"/>
        <v>123</v>
      </c>
      <c r="Y95" s="3">
        <f>IF('[1]Dados brutos'!V89=-1,31,'[1]Dados brutos'!V89)</f>
        <v>31</v>
      </c>
      <c r="Z95" s="3">
        <f>IF('[1]Dados brutos'!W89=-1,30,'[1]Dados brutos'!W89-1)</f>
        <v>30</v>
      </c>
      <c r="AA95" s="3">
        <f>IF('[1]Dados brutos'!X89=-1,31,'[1]Dados brutos'!X89)</f>
        <v>31</v>
      </c>
      <c r="AB95" s="3">
        <f>IF('[1]Dados brutos'!Y89=-1,31,'[1]Dados brutos'!Y89)</f>
        <v>31</v>
      </c>
      <c r="AC95" s="3">
        <f t="shared" si="21"/>
        <v>123</v>
      </c>
      <c r="AD95" s="3">
        <f>IF('[1]Dados brutos'!Z89=-1,31,'[1]Dados brutos'!Z89)</f>
        <v>16</v>
      </c>
      <c r="AE95" s="3">
        <f>IF('[1]Dados brutos'!AA89=-1,30,'[1]Dados brutos'!AA89-1)</f>
        <v>0</v>
      </c>
      <c r="AF95" s="3">
        <f>IF('[1]Dados brutos'!AB89=-1,31,'[1]Dados brutos'!AB89)</f>
        <v>0</v>
      </c>
      <c r="AG95" s="3">
        <f>IF('[1]Dados brutos'!AC89=-1,31,'[1]Dados brutos'!AC89)</f>
        <v>0</v>
      </c>
      <c r="AH95" s="3">
        <f t="shared" si="22"/>
        <v>16</v>
      </c>
      <c r="AI95" s="1">
        <f t="shared" si="23"/>
        <v>560</v>
      </c>
      <c r="AJ95" s="3">
        <v>450</v>
      </c>
      <c r="AK95" s="8">
        <f t="shared" si="24"/>
        <v>0.75880758807588078</v>
      </c>
      <c r="AL95" s="1">
        <f t="shared" si="25"/>
        <v>437</v>
      </c>
      <c r="AM95" s="8">
        <f t="shared" si="26"/>
        <v>0.71056910569105691</v>
      </c>
      <c r="AN95" s="1">
        <f t="shared" si="27"/>
        <v>314</v>
      </c>
      <c r="AO95" s="8">
        <f t="shared" si="28"/>
        <v>0.63821138211382111</v>
      </c>
      <c r="AP95" s="1">
        <f t="shared" si="29"/>
        <v>262</v>
      </c>
      <c r="AQ95" s="8">
        <f t="shared" si="30"/>
        <v>0.71002710027100269</v>
      </c>
      <c r="AR95" s="9">
        <f t="shared" si="31"/>
        <v>0.71002710027100269</v>
      </c>
      <c r="AS95" s="8"/>
      <c r="AT95" s="10"/>
      <c r="AU95" s="10"/>
      <c r="AV95" s="10">
        <f t="shared" si="32"/>
        <v>0.71002710027100269</v>
      </c>
      <c r="AW95" s="3" t="b">
        <f t="shared" si="33"/>
        <v>0</v>
      </c>
      <c r="AX95" s="3" t="b">
        <f t="shared" si="34"/>
        <v>1</v>
      </c>
      <c r="AY95" s="3" t="str">
        <f t="shared" si="35"/>
        <v>NC</v>
      </c>
    </row>
    <row r="96" spans="1:51" ht="15.6" x14ac:dyDescent="0.3">
      <c r="A96" s="3">
        <v>56</v>
      </c>
      <c r="B96" s="1" t="s">
        <v>95</v>
      </c>
      <c r="C96" s="2" t="s">
        <v>155</v>
      </c>
      <c r="D96" s="1" t="s">
        <v>212</v>
      </c>
      <c r="E96" s="2" t="s">
        <v>232</v>
      </c>
      <c r="F96" s="3">
        <v>-49.753596999999999</v>
      </c>
      <c r="G96" s="3">
        <v>-10.826273</v>
      </c>
      <c r="H96" s="1" t="s">
        <v>214</v>
      </c>
      <c r="I96" s="3">
        <v>123</v>
      </c>
      <c r="J96" s="3">
        <f>IF('[1]Dados brutos'!J122=-1,31,'[1]Dados brutos'!J122)</f>
        <v>31</v>
      </c>
      <c r="K96" s="3">
        <f>IF('[1]Dados brutos'!K122=-1,30,'[1]Dados brutos'!K122-1)</f>
        <v>30</v>
      </c>
      <c r="L96" s="3">
        <f>IF('[1]Dados brutos'!L122=-1,31,'[1]Dados brutos'!L122)</f>
        <v>31</v>
      </c>
      <c r="M96" s="3">
        <f>IF('[1]Dados brutos'!M122=-1,31,'[1]Dados brutos'!M122)</f>
        <v>31</v>
      </c>
      <c r="N96" s="3">
        <f t="shared" si="18"/>
        <v>123</v>
      </c>
      <c r="O96" s="3">
        <f>IF('[1]Dados brutos'!N122=-1,31,'[1]Dados brutos'!N122)</f>
        <v>22</v>
      </c>
      <c r="P96" s="3">
        <f>IF('[1]Dados brutos'!O122=-1,30,'[1]Dados brutos'!O122-1)</f>
        <v>0</v>
      </c>
      <c r="Q96" s="3">
        <f>IF('[1]Dados brutos'!P122=-1,31,'[1]Dados brutos'!P122)</f>
        <v>0</v>
      </c>
      <c r="R96" s="3">
        <f>IF('[1]Dados brutos'!Q122=-1,31,'[1]Dados brutos'!Q122)</f>
        <v>0</v>
      </c>
      <c r="S96" s="3">
        <f t="shared" si="19"/>
        <v>22</v>
      </c>
      <c r="T96" s="3">
        <f>IF('[1]Dados brutos'!R122=-1,31,'[1]Dados brutos'!R122)</f>
        <v>31</v>
      </c>
      <c r="U96" s="3">
        <f>IF('[1]Dados brutos'!S122=-1,30,'[1]Dados brutos'!S122-1)</f>
        <v>30</v>
      </c>
      <c r="V96" s="3">
        <f>IF('[1]Dados brutos'!T122=-1,31,'[1]Dados brutos'!T122)</f>
        <v>31</v>
      </c>
      <c r="W96" s="3">
        <f>IF('[1]Dados brutos'!U122=-1,31,'[1]Dados brutos'!U122)</f>
        <v>31</v>
      </c>
      <c r="X96" s="3">
        <f t="shared" si="20"/>
        <v>123</v>
      </c>
      <c r="Y96" s="3">
        <f>IF('[1]Dados brutos'!V122=-1,31,'[1]Dados brutos'!V122)</f>
        <v>0</v>
      </c>
      <c r="Z96" s="3">
        <f>IF('[1]Dados brutos'!W122=-1,30,'[1]Dados brutos'!W122-1)</f>
        <v>0</v>
      </c>
      <c r="AA96" s="3">
        <f>IF('[1]Dados brutos'!X122=-1,31,'[1]Dados brutos'!X122)</f>
        <v>8</v>
      </c>
      <c r="AB96" s="3">
        <f>IF('[1]Dados brutos'!Y122=-1,31,'[1]Dados brutos'!Y122)</f>
        <v>0</v>
      </c>
      <c r="AC96" s="3">
        <f t="shared" si="21"/>
        <v>8</v>
      </c>
      <c r="AD96" s="3">
        <f>IF('[1]Dados brutos'!Z122=-1,31,'[1]Dados brutos'!Z122)</f>
        <v>0</v>
      </c>
      <c r="AE96" s="3">
        <f>IF('[1]Dados brutos'!AA122=-1,30,'[1]Dados brutos'!AA122-1)</f>
        <v>0</v>
      </c>
      <c r="AF96" s="3">
        <f>IF('[1]Dados brutos'!AB122=-1,31,'[1]Dados brutos'!AB122)</f>
        <v>0</v>
      </c>
      <c r="AG96" s="3">
        <f>IF('[1]Dados brutos'!AC122=-1,31,'[1]Dados brutos'!AC122)</f>
        <v>0</v>
      </c>
      <c r="AH96" s="3">
        <f t="shared" si="22"/>
        <v>0</v>
      </c>
      <c r="AI96" s="1">
        <f t="shared" si="23"/>
        <v>399</v>
      </c>
      <c r="AJ96" s="3">
        <v>450</v>
      </c>
      <c r="AK96" s="8">
        <f t="shared" si="24"/>
        <v>0.54065040650406504</v>
      </c>
      <c r="AL96" s="1">
        <f t="shared" si="25"/>
        <v>276</v>
      </c>
      <c r="AM96" s="8">
        <f t="shared" si="26"/>
        <v>0.44878048780487806</v>
      </c>
      <c r="AN96" s="1">
        <f t="shared" si="27"/>
        <v>153</v>
      </c>
      <c r="AO96" s="8">
        <f t="shared" si="28"/>
        <v>0.31097560975609756</v>
      </c>
      <c r="AP96" s="1">
        <f t="shared" si="29"/>
        <v>131</v>
      </c>
      <c r="AQ96" s="8">
        <f t="shared" si="30"/>
        <v>0.35501355013550134</v>
      </c>
      <c r="AR96" s="9">
        <f t="shared" si="31"/>
        <v>0.35501355013550134</v>
      </c>
      <c r="AS96" s="8"/>
      <c r="AT96" s="10"/>
      <c r="AU96" s="10"/>
      <c r="AV96" s="10">
        <f t="shared" si="32"/>
        <v>0.35501355013550134</v>
      </c>
      <c r="AW96" s="3" t="b">
        <f t="shared" si="33"/>
        <v>0</v>
      </c>
      <c r="AX96" s="3" t="b">
        <f t="shared" si="34"/>
        <v>1</v>
      </c>
      <c r="AY96" s="3" t="str">
        <f t="shared" si="35"/>
        <v>NC</v>
      </c>
    </row>
    <row r="97" spans="1:51" ht="15.6" x14ac:dyDescent="0.3">
      <c r="A97" s="3">
        <v>58</v>
      </c>
      <c r="B97" s="1" t="s">
        <v>96</v>
      </c>
      <c r="C97" s="2" t="s">
        <v>122</v>
      </c>
      <c r="D97" s="1" t="s">
        <v>212</v>
      </c>
      <c r="E97" s="2" t="s">
        <v>217</v>
      </c>
      <c r="F97" s="3">
        <v>-49.792397000000001</v>
      </c>
      <c r="G97" s="3">
        <v>-10.832636000000001</v>
      </c>
      <c r="H97" s="1" t="s">
        <v>214</v>
      </c>
      <c r="I97" s="3">
        <v>123</v>
      </c>
      <c r="J97" s="3">
        <f>IF('[1]Dados brutos'!J12=-1,31,'[1]Dados brutos'!J12)</f>
        <v>31</v>
      </c>
      <c r="K97" s="3">
        <f>IF('[1]Dados brutos'!K12=-1,30,'[1]Dados brutos'!K12-1)</f>
        <v>30</v>
      </c>
      <c r="L97" s="3">
        <f>IF('[1]Dados brutos'!L12=-1,31,'[1]Dados brutos'!L12)</f>
        <v>31</v>
      </c>
      <c r="M97" s="3">
        <f>IF('[1]Dados brutos'!M12=-1,31,'[1]Dados brutos'!M12)</f>
        <v>31</v>
      </c>
      <c r="N97" s="3">
        <f t="shared" si="18"/>
        <v>123</v>
      </c>
      <c r="O97" s="3">
        <f>IF('[1]Dados brutos'!N12=-1,31,'[1]Dados brutos'!N12)</f>
        <v>22</v>
      </c>
      <c r="P97" s="3">
        <f>IF('[1]Dados brutos'!O12=-1,30,'[1]Dados brutos'!O12-1)</f>
        <v>0</v>
      </c>
      <c r="Q97" s="3">
        <f>IF('[1]Dados brutos'!P12=-1,31,'[1]Dados brutos'!P12)</f>
        <v>0</v>
      </c>
      <c r="R97" s="3">
        <f>IF('[1]Dados brutos'!Q12=-1,31,'[1]Dados brutos'!Q12)</f>
        <v>0</v>
      </c>
      <c r="S97" s="3">
        <f t="shared" si="19"/>
        <v>22</v>
      </c>
      <c r="T97" s="3">
        <f>IF('[1]Dados brutos'!R12=-1,31,'[1]Dados brutos'!R12)</f>
        <v>0</v>
      </c>
      <c r="U97" s="3">
        <f>IF('[1]Dados brutos'!S12=-1,30,'[1]Dados brutos'!S12-1)</f>
        <v>3</v>
      </c>
      <c r="V97" s="3">
        <f>IF('[1]Dados brutos'!T12=-1,31,'[1]Dados brutos'!T12)</f>
        <v>12</v>
      </c>
      <c r="W97" s="3">
        <f>IF('[1]Dados brutos'!U12=-1,31,'[1]Dados brutos'!U12)</f>
        <v>30</v>
      </c>
      <c r="X97" s="3">
        <f t="shared" si="20"/>
        <v>45</v>
      </c>
      <c r="Y97" s="3">
        <f>IF('[1]Dados brutos'!V12=-1,31,'[1]Dados brutos'!V12)</f>
        <v>31</v>
      </c>
      <c r="Z97" s="3">
        <f>IF('[1]Dados brutos'!W12=-1,30,'[1]Dados brutos'!W12-1)</f>
        <v>30</v>
      </c>
      <c r="AA97" s="3">
        <f>IF('[1]Dados brutos'!X12=-1,31,'[1]Dados brutos'!X12)</f>
        <v>11</v>
      </c>
      <c r="AB97" s="3">
        <f>IF('[1]Dados brutos'!Y12=-1,31,'[1]Dados brutos'!Y12)</f>
        <v>0</v>
      </c>
      <c r="AC97" s="3">
        <f t="shared" si="21"/>
        <v>72</v>
      </c>
      <c r="AD97" s="3">
        <f>IF('[1]Dados brutos'!Z12=-1,31,'[1]Dados brutos'!Z12)</f>
        <v>0</v>
      </c>
      <c r="AE97" s="3">
        <f>IF('[1]Dados brutos'!AA12=-1,30,'[1]Dados brutos'!AA12-1)</f>
        <v>0</v>
      </c>
      <c r="AF97" s="3">
        <f>IF('[1]Dados brutos'!AB12=-1,31,'[1]Dados brutos'!AB12)</f>
        <v>0</v>
      </c>
      <c r="AG97" s="3">
        <f>IF('[1]Dados brutos'!AC12=-1,31,'[1]Dados brutos'!AC12)</f>
        <v>0</v>
      </c>
      <c r="AH97" s="3">
        <f t="shared" si="22"/>
        <v>0</v>
      </c>
      <c r="AI97" s="1">
        <f t="shared" si="23"/>
        <v>385</v>
      </c>
      <c r="AJ97" s="3">
        <v>500</v>
      </c>
      <c r="AK97" s="8">
        <f t="shared" si="24"/>
        <v>0.52168021680216803</v>
      </c>
      <c r="AL97" s="1">
        <f t="shared" si="25"/>
        <v>262</v>
      </c>
      <c r="AM97" s="8">
        <f t="shared" si="26"/>
        <v>0.42601626016260163</v>
      </c>
      <c r="AN97" s="1">
        <f t="shared" si="27"/>
        <v>139</v>
      </c>
      <c r="AO97" s="8">
        <f t="shared" si="28"/>
        <v>0.28252032520325204</v>
      </c>
      <c r="AP97" s="1">
        <f t="shared" si="29"/>
        <v>117</v>
      </c>
      <c r="AQ97" s="8">
        <f t="shared" si="30"/>
        <v>0.31707317073170732</v>
      </c>
      <c r="AR97" s="9">
        <f t="shared" si="31"/>
        <v>0.31707317073170732</v>
      </c>
      <c r="AS97" s="8"/>
      <c r="AT97" s="10"/>
      <c r="AU97" s="10"/>
      <c r="AV97" s="10">
        <f t="shared" si="32"/>
        <v>0.31707317073170732</v>
      </c>
      <c r="AW97" s="3" t="b">
        <f t="shared" si="33"/>
        <v>0</v>
      </c>
      <c r="AX97" s="3" t="b">
        <f t="shared" si="34"/>
        <v>1</v>
      </c>
      <c r="AY97" s="3" t="str">
        <f t="shared" si="35"/>
        <v>NC</v>
      </c>
    </row>
    <row r="98" spans="1:51" ht="15.6" x14ac:dyDescent="0.3">
      <c r="A98" s="3">
        <v>59</v>
      </c>
      <c r="B98" s="1" t="s">
        <v>97</v>
      </c>
      <c r="C98" s="2" t="s">
        <v>122</v>
      </c>
      <c r="D98" s="1" t="s">
        <v>212</v>
      </c>
      <c r="E98" s="2" t="s">
        <v>217</v>
      </c>
      <c r="F98" s="3">
        <v>-49.792538</v>
      </c>
      <c r="G98" s="3">
        <v>-10.83259</v>
      </c>
      <c r="H98" s="1" t="s">
        <v>214</v>
      </c>
      <c r="I98" s="3">
        <v>123</v>
      </c>
      <c r="J98" s="3">
        <f>IF('[1]Dados brutos'!J117=-1,31,'[1]Dados brutos'!J117)</f>
        <v>31</v>
      </c>
      <c r="K98" s="3">
        <f>IF('[1]Dados brutos'!K117=-1,30,'[1]Dados brutos'!K117-1)</f>
        <v>30</v>
      </c>
      <c r="L98" s="3">
        <f>IF('[1]Dados brutos'!L117=-1,31,'[1]Dados brutos'!L117)</f>
        <v>31</v>
      </c>
      <c r="M98" s="3">
        <f>IF('[1]Dados brutos'!M117=-1,31,'[1]Dados brutos'!M117)</f>
        <v>31</v>
      </c>
      <c r="N98" s="3">
        <f t="shared" si="18"/>
        <v>123</v>
      </c>
      <c r="O98" s="3">
        <f>IF('[1]Dados brutos'!N117=-1,31,'[1]Dados brutos'!N117)</f>
        <v>31</v>
      </c>
      <c r="P98" s="3">
        <f>IF('[1]Dados brutos'!O117=-1,30,'[1]Dados brutos'!O117-1)</f>
        <v>21</v>
      </c>
      <c r="Q98" s="3">
        <f>IF('[1]Dados brutos'!P117=-1,31,'[1]Dados brutos'!P117)</f>
        <v>0</v>
      </c>
      <c r="R98" s="3">
        <f>IF('[1]Dados brutos'!Q117=-1,31,'[1]Dados brutos'!Q117)</f>
        <v>0</v>
      </c>
      <c r="S98" s="3">
        <f t="shared" si="19"/>
        <v>52</v>
      </c>
      <c r="T98" s="3">
        <f>IF('[1]Dados brutos'!R117=-1,31,'[1]Dados brutos'!R117)</f>
        <v>0</v>
      </c>
      <c r="U98" s="3">
        <f>IF('[1]Dados brutos'!S117=-1,30,'[1]Dados brutos'!S117-1)</f>
        <v>3</v>
      </c>
      <c r="V98" s="3">
        <f>IF('[1]Dados brutos'!T117=-1,31,'[1]Dados brutos'!T117)</f>
        <v>12</v>
      </c>
      <c r="W98" s="3">
        <f>IF('[1]Dados brutos'!U117=-1,31,'[1]Dados brutos'!U117)</f>
        <v>30</v>
      </c>
      <c r="X98" s="3">
        <f t="shared" si="20"/>
        <v>45</v>
      </c>
      <c r="Y98" s="3">
        <f>IF('[1]Dados brutos'!V117=-1,31,'[1]Dados brutos'!V117)</f>
        <v>31</v>
      </c>
      <c r="Z98" s="3">
        <f>IF('[1]Dados brutos'!W117=-1,30,'[1]Dados brutos'!W117-1)</f>
        <v>30</v>
      </c>
      <c r="AA98" s="3">
        <f>IF('[1]Dados brutos'!X117=-1,31,'[1]Dados brutos'!X117)</f>
        <v>11</v>
      </c>
      <c r="AB98" s="3">
        <f>IF('[1]Dados brutos'!Y117=-1,31,'[1]Dados brutos'!Y117)</f>
        <v>0</v>
      </c>
      <c r="AC98" s="3">
        <f t="shared" si="21"/>
        <v>72</v>
      </c>
      <c r="AD98" s="3">
        <f>IF('[1]Dados brutos'!Z117=-1,31,'[1]Dados brutos'!Z117)</f>
        <v>0</v>
      </c>
      <c r="AE98" s="3">
        <f>IF('[1]Dados brutos'!AA117=-1,30,'[1]Dados brutos'!AA117-1)</f>
        <v>0</v>
      </c>
      <c r="AF98" s="3">
        <f>IF('[1]Dados brutos'!AB117=-1,31,'[1]Dados brutos'!AB117)</f>
        <v>0</v>
      </c>
      <c r="AG98" s="3">
        <f>IF('[1]Dados brutos'!AC117=-1,31,'[1]Dados brutos'!AC117)</f>
        <v>0</v>
      </c>
      <c r="AH98" s="3">
        <f t="shared" si="22"/>
        <v>0</v>
      </c>
      <c r="AI98" s="1">
        <f t="shared" si="23"/>
        <v>415</v>
      </c>
      <c r="AJ98" s="3">
        <v>500</v>
      </c>
      <c r="AK98" s="8">
        <f t="shared" si="24"/>
        <v>0.56233062330623307</v>
      </c>
      <c r="AL98" s="1">
        <f t="shared" si="25"/>
        <v>292</v>
      </c>
      <c r="AM98" s="8">
        <f t="shared" si="26"/>
        <v>0.47479674796747967</v>
      </c>
      <c r="AN98" s="1">
        <f t="shared" si="27"/>
        <v>169</v>
      </c>
      <c r="AO98" s="8">
        <f t="shared" si="28"/>
        <v>0.3434959349593496</v>
      </c>
      <c r="AP98" s="1">
        <f t="shared" si="29"/>
        <v>117</v>
      </c>
      <c r="AQ98" s="8">
        <f t="shared" si="30"/>
        <v>0.31707317073170732</v>
      </c>
      <c r="AR98" s="9">
        <f t="shared" si="31"/>
        <v>0.31707317073170732</v>
      </c>
      <c r="AS98" s="8"/>
      <c r="AT98" s="10"/>
      <c r="AU98" s="10"/>
      <c r="AV98" s="10">
        <f t="shared" si="32"/>
        <v>0.31707317073170732</v>
      </c>
      <c r="AW98" s="3" t="b">
        <f t="shared" si="33"/>
        <v>0</v>
      </c>
      <c r="AX98" s="3" t="b">
        <f t="shared" si="34"/>
        <v>1</v>
      </c>
      <c r="AY98" s="3" t="str">
        <f t="shared" si="35"/>
        <v>NC</v>
      </c>
    </row>
    <row r="99" spans="1:51" ht="15.6" x14ac:dyDescent="0.3">
      <c r="A99" s="3">
        <v>57</v>
      </c>
      <c r="B99" s="1" t="s">
        <v>98</v>
      </c>
      <c r="C99" s="2" t="s">
        <v>155</v>
      </c>
      <c r="D99" s="1" t="s">
        <v>220</v>
      </c>
      <c r="E99" s="2" t="s">
        <v>232</v>
      </c>
      <c r="F99" s="3">
        <v>-49.753574</v>
      </c>
      <c r="G99" s="3">
        <v>-10.826344000000001</v>
      </c>
      <c r="H99" s="1" t="s">
        <v>214</v>
      </c>
      <c r="I99" s="3">
        <v>123</v>
      </c>
      <c r="J99" s="3">
        <f>IF('[1]Dados brutos'!J66=-1,31,'[1]Dados brutos'!J66)</f>
        <v>31</v>
      </c>
      <c r="K99" s="3">
        <f>IF('[1]Dados brutos'!K66=-1,30,'[1]Dados brutos'!K66-1)</f>
        <v>30</v>
      </c>
      <c r="L99" s="3">
        <f>IF('[1]Dados brutos'!L66=-1,31,'[1]Dados brutos'!L66)</f>
        <v>31</v>
      </c>
      <c r="M99" s="3">
        <f>IF('[1]Dados brutos'!M66=-1,31,'[1]Dados brutos'!M66)</f>
        <v>31</v>
      </c>
      <c r="N99" s="3">
        <f t="shared" si="18"/>
        <v>123</v>
      </c>
      <c r="O99" s="3">
        <f>IF('[1]Dados brutos'!N66=-1,31,'[1]Dados brutos'!N66)</f>
        <v>22</v>
      </c>
      <c r="P99" s="3">
        <f>IF('[1]Dados brutos'!O66=-1,30,'[1]Dados brutos'!O66-1)</f>
        <v>0</v>
      </c>
      <c r="Q99" s="3">
        <f>IF('[1]Dados brutos'!P66=-1,31,'[1]Dados brutos'!P66)</f>
        <v>0</v>
      </c>
      <c r="R99" s="3">
        <f>IF('[1]Dados brutos'!Q66=-1,31,'[1]Dados brutos'!Q66)</f>
        <v>0</v>
      </c>
      <c r="S99" s="3">
        <f t="shared" si="19"/>
        <v>22</v>
      </c>
      <c r="T99" s="3">
        <f>IF('[1]Dados brutos'!R66=-1,31,'[1]Dados brutos'!R66)</f>
        <v>31</v>
      </c>
      <c r="U99" s="3">
        <f>IF('[1]Dados brutos'!S66=-1,30,'[1]Dados brutos'!S66-1)</f>
        <v>30</v>
      </c>
      <c r="V99" s="3">
        <f>IF('[1]Dados brutos'!T66=-1,31,'[1]Dados brutos'!T66)</f>
        <v>31</v>
      </c>
      <c r="W99" s="3">
        <f>IF('[1]Dados brutos'!U66=-1,31,'[1]Dados brutos'!U66)</f>
        <v>31</v>
      </c>
      <c r="X99" s="3">
        <f t="shared" si="20"/>
        <v>123</v>
      </c>
      <c r="Y99" s="3">
        <f>IF('[1]Dados brutos'!V66=-1,31,'[1]Dados brutos'!V66)</f>
        <v>0</v>
      </c>
      <c r="Z99" s="3">
        <f>IF('[1]Dados brutos'!W66=-1,30,'[1]Dados brutos'!W66-1)</f>
        <v>0</v>
      </c>
      <c r="AA99" s="3">
        <f>IF('[1]Dados brutos'!X66=-1,31,'[1]Dados brutos'!X66)</f>
        <v>8</v>
      </c>
      <c r="AB99" s="3">
        <f>IF('[1]Dados brutos'!Y66=-1,31,'[1]Dados brutos'!Y66)</f>
        <v>0</v>
      </c>
      <c r="AC99" s="3">
        <f t="shared" si="21"/>
        <v>8</v>
      </c>
      <c r="AD99" s="3">
        <f>IF('[1]Dados brutos'!Z66=-1,31,'[1]Dados brutos'!Z66)</f>
        <v>0</v>
      </c>
      <c r="AE99" s="3">
        <f>IF('[1]Dados brutos'!AA66=-1,30,'[1]Dados brutos'!AA66-1)</f>
        <v>0</v>
      </c>
      <c r="AF99" s="3">
        <f>IF('[1]Dados brutos'!AB66=-1,31,'[1]Dados brutos'!AB66)</f>
        <v>0</v>
      </c>
      <c r="AG99" s="3">
        <f>IF('[1]Dados brutos'!AC66=-1,31,'[1]Dados brutos'!AC66)</f>
        <v>0</v>
      </c>
      <c r="AH99" s="3">
        <f t="shared" si="22"/>
        <v>0</v>
      </c>
      <c r="AI99" s="1">
        <f t="shared" si="23"/>
        <v>399</v>
      </c>
      <c r="AJ99" s="3">
        <v>450</v>
      </c>
      <c r="AK99" s="8">
        <f t="shared" si="24"/>
        <v>0.54065040650406504</v>
      </c>
      <c r="AL99" s="1">
        <f t="shared" si="25"/>
        <v>276</v>
      </c>
      <c r="AM99" s="8">
        <f t="shared" si="26"/>
        <v>0.44878048780487806</v>
      </c>
      <c r="AN99" s="1">
        <f t="shared" si="27"/>
        <v>153</v>
      </c>
      <c r="AO99" s="8">
        <f t="shared" si="28"/>
        <v>0.31097560975609756</v>
      </c>
      <c r="AP99" s="1">
        <f t="shared" si="29"/>
        <v>131</v>
      </c>
      <c r="AQ99" s="8">
        <f t="shared" si="30"/>
        <v>0.35501355013550134</v>
      </c>
      <c r="AR99" s="11">
        <f t="shared" si="31"/>
        <v>0.35501355013550134</v>
      </c>
      <c r="AS99" s="8"/>
      <c r="AT99" s="10"/>
      <c r="AU99" s="10"/>
      <c r="AV99" s="10">
        <f t="shared" si="32"/>
        <v>0.35501355013550134</v>
      </c>
      <c r="AW99" s="3" t="b">
        <f t="shared" si="33"/>
        <v>0</v>
      </c>
      <c r="AX99" s="1" t="b">
        <f t="shared" si="34"/>
        <v>0</v>
      </c>
      <c r="AY99" s="3" t="str">
        <f t="shared" si="35"/>
        <v>CI</v>
      </c>
    </row>
    <row r="100" spans="1:51" ht="15.6" x14ac:dyDescent="0.3">
      <c r="A100" s="3">
        <v>136</v>
      </c>
      <c r="B100" s="1" t="s">
        <v>99</v>
      </c>
      <c r="C100" s="2" t="s">
        <v>156</v>
      </c>
      <c r="D100" s="1" t="s">
        <v>220</v>
      </c>
      <c r="E100" s="2" t="s">
        <v>256</v>
      </c>
      <c r="F100" s="3">
        <v>-49.426110000000001</v>
      </c>
      <c r="G100" s="3">
        <v>-10.78303</v>
      </c>
      <c r="H100" s="1" t="s">
        <v>223</v>
      </c>
      <c r="I100" s="3">
        <v>123</v>
      </c>
      <c r="J100" s="3">
        <f>IF('[1]Dados brutos'!J45=-1,31,'[1]Dados brutos'!J45)</f>
        <v>31</v>
      </c>
      <c r="K100" s="3">
        <f>IF('[1]Dados brutos'!K45=-1,30,'[1]Dados brutos'!K45-1)</f>
        <v>30</v>
      </c>
      <c r="L100" s="3">
        <f>IF('[1]Dados brutos'!L45=-1,31,'[1]Dados brutos'!L45)</f>
        <v>31</v>
      </c>
      <c r="M100" s="3">
        <f>IF('[1]Dados brutos'!M45=-1,31,'[1]Dados brutos'!M45)</f>
        <v>31</v>
      </c>
      <c r="N100" s="3">
        <f t="shared" si="18"/>
        <v>123</v>
      </c>
      <c r="O100" s="3">
        <f>IF('[1]Dados brutos'!N45=-1,31,'[1]Dados brutos'!N45)</f>
        <v>31</v>
      </c>
      <c r="P100" s="3">
        <f>IF('[1]Dados brutos'!O45=-1,30,'[1]Dados brutos'!O45-1)</f>
        <v>30</v>
      </c>
      <c r="Q100" s="3">
        <f>IF('[1]Dados brutos'!P45=-1,31,'[1]Dados brutos'!P45)</f>
        <v>31</v>
      </c>
      <c r="R100" s="3">
        <f>IF('[1]Dados brutos'!Q45=-1,31,'[1]Dados brutos'!Q45)</f>
        <v>31</v>
      </c>
      <c r="S100" s="3">
        <f t="shared" si="19"/>
        <v>123</v>
      </c>
      <c r="T100" s="3">
        <f>IF('[1]Dados brutos'!R45=-1,31,'[1]Dados brutos'!R45)</f>
        <v>31</v>
      </c>
      <c r="U100" s="3">
        <f>IF('[1]Dados brutos'!S45=-1,30,'[1]Dados brutos'!S45-1)</f>
        <v>30</v>
      </c>
      <c r="V100" s="3">
        <f>IF('[1]Dados brutos'!T45=-1,31,'[1]Dados brutos'!T45)</f>
        <v>31</v>
      </c>
      <c r="W100" s="3">
        <f>IF('[1]Dados brutos'!U45=-1,31,'[1]Dados brutos'!U45)</f>
        <v>31</v>
      </c>
      <c r="X100" s="3">
        <f t="shared" si="20"/>
        <v>123</v>
      </c>
      <c r="Y100" s="3">
        <f>IF('[1]Dados brutos'!V45=-1,31,'[1]Dados brutos'!V45)</f>
        <v>31</v>
      </c>
      <c r="Z100" s="3">
        <f>IF('[1]Dados brutos'!W45=-1,30,'[1]Dados brutos'!W45-1)</f>
        <v>30</v>
      </c>
      <c r="AA100" s="3">
        <f>IF('[1]Dados brutos'!X45=-1,31,'[1]Dados brutos'!X45)</f>
        <v>31</v>
      </c>
      <c r="AB100" s="3">
        <f>IF('[1]Dados brutos'!Y45=-1,31,'[1]Dados brutos'!Y45)</f>
        <v>9</v>
      </c>
      <c r="AC100" s="3">
        <f t="shared" si="21"/>
        <v>101</v>
      </c>
      <c r="AD100" s="3">
        <f>IF('[1]Dados brutos'!Z45=-1,31,'[1]Dados brutos'!Z45)</f>
        <v>31</v>
      </c>
      <c r="AE100" s="3">
        <f>IF('[1]Dados brutos'!AA45=-1,30,'[1]Dados brutos'!AA45-1)</f>
        <v>30</v>
      </c>
      <c r="AF100" s="3">
        <f>IF('[1]Dados brutos'!AB45=-1,31,'[1]Dados brutos'!AB45)</f>
        <v>28</v>
      </c>
      <c r="AG100" s="3">
        <f>IF('[1]Dados brutos'!AC45=-1,31,'[1]Dados brutos'!AC45)</f>
        <v>0</v>
      </c>
      <c r="AH100" s="3">
        <f t="shared" si="22"/>
        <v>89</v>
      </c>
      <c r="AI100" s="1">
        <f t="shared" si="23"/>
        <v>682</v>
      </c>
      <c r="AJ100" s="3">
        <v>400</v>
      </c>
      <c r="AK100" s="8">
        <f t="shared" si="24"/>
        <v>0.92411924119241196</v>
      </c>
      <c r="AL100" s="1">
        <f t="shared" si="25"/>
        <v>559</v>
      </c>
      <c r="AM100" s="8">
        <f t="shared" si="26"/>
        <v>0.9089430894308943</v>
      </c>
      <c r="AN100" s="1">
        <f t="shared" si="27"/>
        <v>436</v>
      </c>
      <c r="AO100" s="8">
        <f t="shared" si="28"/>
        <v>0.88617886178861793</v>
      </c>
      <c r="AP100" s="1">
        <f t="shared" si="29"/>
        <v>313</v>
      </c>
      <c r="AQ100" s="8">
        <f t="shared" si="30"/>
        <v>0.8482384823848238</v>
      </c>
      <c r="AR100" s="11">
        <f t="shared" si="31"/>
        <v>0.8482384823848238</v>
      </c>
      <c r="AS100" s="8"/>
      <c r="AT100" s="10"/>
      <c r="AU100" s="10"/>
      <c r="AV100" s="10">
        <f t="shared" si="32"/>
        <v>0.8482384823848238</v>
      </c>
      <c r="AW100" s="3" t="b">
        <f t="shared" si="33"/>
        <v>0</v>
      </c>
      <c r="AX100" s="1" t="b">
        <f t="shared" si="34"/>
        <v>0</v>
      </c>
      <c r="AY100" s="3" t="str">
        <f t="shared" si="35"/>
        <v>CI</v>
      </c>
    </row>
    <row r="101" spans="1:51" ht="15.6" x14ac:dyDescent="0.3">
      <c r="A101" s="3">
        <v>163</v>
      </c>
      <c r="B101" s="1" t="s">
        <v>100</v>
      </c>
      <c r="C101" s="2" t="s">
        <v>157</v>
      </c>
      <c r="D101" s="1" t="s">
        <v>212</v>
      </c>
      <c r="E101" s="2" t="s">
        <v>254</v>
      </c>
      <c r="F101" s="3">
        <v>-49.730612999999998</v>
      </c>
      <c r="G101" s="3">
        <v>-10.820501</v>
      </c>
      <c r="H101" s="1" t="s">
        <v>219</v>
      </c>
      <c r="I101" s="3">
        <v>123</v>
      </c>
      <c r="J101" s="3">
        <f>IF('[1]Dados brutos'!J94=-1,31,'[1]Dados brutos'!J94)</f>
        <v>31</v>
      </c>
      <c r="K101" s="3">
        <f>IF('[1]Dados brutos'!K94=-1,30,'[1]Dados brutos'!K94-1)</f>
        <v>30</v>
      </c>
      <c r="L101" s="3">
        <f>IF('[1]Dados brutos'!L94=-1,31,'[1]Dados brutos'!L94)</f>
        <v>31</v>
      </c>
      <c r="M101" s="3">
        <f>IF('[1]Dados brutos'!M94=-1,31,'[1]Dados brutos'!M94)</f>
        <v>31</v>
      </c>
      <c r="N101" s="3">
        <f t="shared" si="18"/>
        <v>123</v>
      </c>
      <c r="O101" s="3">
        <f>IF('[1]Dados brutos'!N94=-1,31,'[1]Dados brutos'!N94)</f>
        <v>31</v>
      </c>
      <c r="P101" s="3">
        <f>IF('[1]Dados brutos'!O94=-1,30,'[1]Dados brutos'!O94-1)</f>
        <v>30</v>
      </c>
      <c r="Q101" s="3">
        <f>IF('[1]Dados brutos'!P94=-1,31,'[1]Dados brutos'!P94)</f>
        <v>31</v>
      </c>
      <c r="R101" s="3">
        <f>IF('[1]Dados brutos'!Q94=-1,31,'[1]Dados brutos'!Q94)</f>
        <v>31</v>
      </c>
      <c r="S101" s="3">
        <f t="shared" si="19"/>
        <v>123</v>
      </c>
      <c r="T101" s="3">
        <f>IF('[1]Dados brutos'!R94=-1,31,'[1]Dados brutos'!R94)</f>
        <v>31</v>
      </c>
      <c r="U101" s="3">
        <f>IF('[1]Dados brutos'!S94=-1,30,'[1]Dados brutos'!S94-1)</f>
        <v>30</v>
      </c>
      <c r="V101" s="3">
        <f>IF('[1]Dados brutos'!T94=-1,31,'[1]Dados brutos'!T94)</f>
        <v>31</v>
      </c>
      <c r="W101" s="3">
        <f>IF('[1]Dados brutos'!U94=-1,31,'[1]Dados brutos'!U94)</f>
        <v>31</v>
      </c>
      <c r="X101" s="3">
        <f t="shared" si="20"/>
        <v>123</v>
      </c>
      <c r="Y101" s="3">
        <f>IF('[1]Dados brutos'!V94=-1,31,'[1]Dados brutos'!V94)</f>
        <v>31</v>
      </c>
      <c r="Z101" s="3">
        <f>IF('[1]Dados brutos'!W94=-1,30,'[1]Dados brutos'!W94-1)</f>
        <v>30</v>
      </c>
      <c r="AA101" s="3">
        <f>IF('[1]Dados brutos'!X94=-1,31,'[1]Dados brutos'!X94)</f>
        <v>31</v>
      </c>
      <c r="AB101" s="3">
        <f>IF('[1]Dados brutos'!Y94=-1,31,'[1]Dados brutos'!Y94)</f>
        <v>31</v>
      </c>
      <c r="AC101" s="3">
        <f t="shared" si="21"/>
        <v>123</v>
      </c>
      <c r="AD101" s="3">
        <f>IF('[1]Dados brutos'!Z94=-1,31,'[1]Dados brutos'!Z94)</f>
        <v>1</v>
      </c>
      <c r="AE101" s="3">
        <f>IF('[1]Dados brutos'!AA94=-1,30,'[1]Dados brutos'!AA94-1)</f>
        <v>0</v>
      </c>
      <c r="AF101" s="3">
        <f>IF('[1]Dados brutos'!AB94=-1,31,'[1]Dados brutos'!AB94)</f>
        <v>0</v>
      </c>
      <c r="AG101" s="3">
        <f>IF('[1]Dados brutos'!AC94=-1,31,'[1]Dados brutos'!AC94)</f>
        <v>0</v>
      </c>
      <c r="AH101" s="3">
        <f t="shared" si="22"/>
        <v>1</v>
      </c>
      <c r="AI101" s="1">
        <f t="shared" si="23"/>
        <v>616</v>
      </c>
      <c r="AJ101" s="3">
        <v>0</v>
      </c>
      <c r="AK101" s="8">
        <f t="shared" si="24"/>
        <v>0.83468834688346882</v>
      </c>
      <c r="AL101" s="1">
        <f t="shared" si="25"/>
        <v>493</v>
      </c>
      <c r="AM101" s="8">
        <f t="shared" si="26"/>
        <v>0.80162601626016261</v>
      </c>
      <c r="AN101" s="1">
        <f t="shared" si="27"/>
        <v>370</v>
      </c>
      <c r="AO101" s="8">
        <f t="shared" si="28"/>
        <v>0.75203252032520329</v>
      </c>
      <c r="AP101" s="1">
        <f t="shared" si="29"/>
        <v>247</v>
      </c>
      <c r="AQ101" s="8">
        <f t="shared" si="30"/>
        <v>0.66937669376693765</v>
      </c>
      <c r="AR101" s="9">
        <f t="shared" si="31"/>
        <v>0.66937669376693765</v>
      </c>
      <c r="AS101" s="8"/>
      <c r="AT101" s="10"/>
      <c r="AU101" s="10"/>
      <c r="AV101" s="10">
        <f t="shared" si="32"/>
        <v>0.66937669376693765</v>
      </c>
      <c r="AW101" s="3" t="b">
        <f t="shared" si="33"/>
        <v>0</v>
      </c>
      <c r="AX101" s="3" t="b">
        <f t="shared" si="34"/>
        <v>1</v>
      </c>
      <c r="AY101" s="3" t="str">
        <f t="shared" si="35"/>
        <v>NC</v>
      </c>
    </row>
    <row r="102" spans="1:51" ht="15.6" x14ac:dyDescent="0.3">
      <c r="A102" s="3">
        <v>195</v>
      </c>
      <c r="B102" s="1" t="s">
        <v>101</v>
      </c>
      <c r="C102" s="2" t="s">
        <v>147</v>
      </c>
      <c r="D102" s="1" t="s">
        <v>220</v>
      </c>
      <c r="E102" s="2" t="s">
        <v>249</v>
      </c>
      <c r="F102" s="3">
        <v>-49.676115000000003</v>
      </c>
      <c r="G102" s="3">
        <v>-10.863916</v>
      </c>
      <c r="H102" s="1" t="s">
        <v>223</v>
      </c>
      <c r="I102" s="3">
        <v>123</v>
      </c>
      <c r="J102" s="3">
        <f>IF('[1]Dados brutos'!J26=-1,31,'[1]Dados brutos'!J26)</f>
        <v>31</v>
      </c>
      <c r="K102" s="3">
        <f>IF('[1]Dados brutos'!K26=-1,30,'[1]Dados brutos'!K26-1)</f>
        <v>30</v>
      </c>
      <c r="L102" s="3">
        <f>IF('[1]Dados brutos'!L26=-1,31,'[1]Dados brutos'!L26)</f>
        <v>31</v>
      </c>
      <c r="M102" s="3">
        <f>IF('[1]Dados brutos'!M26=-1,31,'[1]Dados brutos'!M26)</f>
        <v>31</v>
      </c>
      <c r="N102" s="3">
        <f t="shared" si="18"/>
        <v>123</v>
      </c>
      <c r="O102" s="3">
        <f>IF('[1]Dados brutos'!N26=-1,31,'[1]Dados brutos'!N26)</f>
        <v>31</v>
      </c>
      <c r="P102" s="3">
        <f>IF('[1]Dados brutos'!O26=-1,30,'[1]Dados brutos'!O26-1)</f>
        <v>30</v>
      </c>
      <c r="Q102" s="3">
        <f>IF('[1]Dados brutos'!P26=-1,31,'[1]Dados brutos'!P26)</f>
        <v>31</v>
      </c>
      <c r="R102" s="3">
        <f>IF('[1]Dados brutos'!Q26=-1,31,'[1]Dados brutos'!Q26)</f>
        <v>31</v>
      </c>
      <c r="S102" s="3">
        <f t="shared" si="19"/>
        <v>123</v>
      </c>
      <c r="T102" s="3">
        <f>IF('[1]Dados brutos'!R26=-1,31,'[1]Dados brutos'!R26)</f>
        <v>31</v>
      </c>
      <c r="U102" s="3">
        <f>IF('[1]Dados brutos'!S26=-1,30,'[1]Dados brutos'!S26-1)</f>
        <v>30</v>
      </c>
      <c r="V102" s="3">
        <f>IF('[1]Dados brutos'!T26=-1,31,'[1]Dados brutos'!T26)</f>
        <v>31</v>
      </c>
      <c r="W102" s="3">
        <f>IF('[1]Dados brutos'!U26=-1,31,'[1]Dados brutos'!U26)</f>
        <v>31</v>
      </c>
      <c r="X102" s="3">
        <f t="shared" si="20"/>
        <v>123</v>
      </c>
      <c r="Y102" s="3">
        <f>IF('[1]Dados brutos'!V26=-1,31,'[1]Dados brutos'!V26)</f>
        <v>31</v>
      </c>
      <c r="Z102" s="3">
        <f>IF('[1]Dados brutos'!W26=-1,30,'[1]Dados brutos'!W26-1)</f>
        <v>30</v>
      </c>
      <c r="AA102" s="3">
        <f>IF('[1]Dados brutos'!X26=-1,31,'[1]Dados brutos'!X26)</f>
        <v>31</v>
      </c>
      <c r="AB102" s="3">
        <f>IF('[1]Dados brutos'!Y26=-1,31,'[1]Dados brutos'!Y26)</f>
        <v>31</v>
      </c>
      <c r="AC102" s="3">
        <f t="shared" si="21"/>
        <v>123</v>
      </c>
      <c r="AD102" s="3">
        <f>IF('[1]Dados brutos'!Z26=-1,31,'[1]Dados brutos'!Z26)</f>
        <v>22</v>
      </c>
      <c r="AE102" s="3">
        <f>IF('[1]Dados brutos'!AA26=-1,30,'[1]Dados brutos'!AA26-1)</f>
        <v>0</v>
      </c>
      <c r="AF102" s="3">
        <f>IF('[1]Dados brutos'!AB26=-1,31,'[1]Dados brutos'!AB26)</f>
        <v>0</v>
      </c>
      <c r="AG102" s="3">
        <f>IF('[1]Dados brutos'!AC26=-1,31,'[1]Dados brutos'!AC26)</f>
        <v>0</v>
      </c>
      <c r="AH102" s="3">
        <f t="shared" si="22"/>
        <v>22</v>
      </c>
      <c r="AI102" s="1">
        <f t="shared" si="23"/>
        <v>637</v>
      </c>
      <c r="AJ102" s="3">
        <v>350</v>
      </c>
      <c r="AK102" s="8">
        <f t="shared" si="24"/>
        <v>0.86314363143631434</v>
      </c>
      <c r="AL102" s="1">
        <f t="shared" si="25"/>
        <v>514</v>
      </c>
      <c r="AM102" s="8">
        <f t="shared" si="26"/>
        <v>0.83577235772357727</v>
      </c>
      <c r="AN102" s="1">
        <f t="shared" si="27"/>
        <v>391</v>
      </c>
      <c r="AO102" s="8">
        <f t="shared" si="28"/>
        <v>0.79471544715447151</v>
      </c>
      <c r="AP102" s="1">
        <f t="shared" si="29"/>
        <v>268</v>
      </c>
      <c r="AQ102" s="8">
        <f t="shared" si="30"/>
        <v>0.72628726287262868</v>
      </c>
      <c r="AR102" s="11">
        <f t="shared" si="31"/>
        <v>0.72628726287262868</v>
      </c>
      <c r="AS102" s="8"/>
      <c r="AT102" s="10"/>
      <c r="AU102" s="10"/>
      <c r="AV102" s="10">
        <f t="shared" si="32"/>
        <v>0.72628726287262868</v>
      </c>
      <c r="AW102" s="3" t="b">
        <f t="shared" si="33"/>
        <v>0</v>
      </c>
      <c r="AX102" s="1" t="b">
        <f t="shared" si="34"/>
        <v>0</v>
      </c>
      <c r="AY102" s="3" t="str">
        <f t="shared" si="35"/>
        <v>CI</v>
      </c>
    </row>
    <row r="103" spans="1:51" ht="15.6" x14ac:dyDescent="0.3">
      <c r="A103" s="3">
        <v>269</v>
      </c>
      <c r="B103" s="1" t="s">
        <v>102</v>
      </c>
      <c r="C103" s="2" t="s">
        <v>158</v>
      </c>
      <c r="D103" s="1" t="s">
        <v>212</v>
      </c>
      <c r="E103" s="2" t="s">
        <v>257</v>
      </c>
      <c r="F103" s="3">
        <v>-49.463299999999997</v>
      </c>
      <c r="G103" s="3">
        <v>-10.8149</v>
      </c>
      <c r="H103" s="1" t="s">
        <v>223</v>
      </c>
      <c r="I103" s="3">
        <v>123</v>
      </c>
      <c r="J103" s="3">
        <f>IF('[1]Dados brutos'!J104=-1,31,'[1]Dados brutos'!J104)</f>
        <v>31</v>
      </c>
      <c r="K103" s="3">
        <f>IF('[1]Dados brutos'!K104=-1,30,'[1]Dados brutos'!K104-1)</f>
        <v>30</v>
      </c>
      <c r="L103" s="3">
        <f>IF('[1]Dados brutos'!L104=-1,31,'[1]Dados brutos'!L104)</f>
        <v>31</v>
      </c>
      <c r="M103" s="3">
        <f>IF('[1]Dados brutos'!M104=-1,31,'[1]Dados brutos'!M104)</f>
        <v>31</v>
      </c>
      <c r="N103" s="3">
        <f t="shared" si="18"/>
        <v>123</v>
      </c>
      <c r="O103" s="3">
        <f>IF('[1]Dados brutos'!N104=-1,31,'[1]Dados brutos'!N104)</f>
        <v>31</v>
      </c>
      <c r="P103" s="3">
        <f>IF('[1]Dados brutos'!O104=-1,30,'[1]Dados brutos'!O104-1)</f>
        <v>30</v>
      </c>
      <c r="Q103" s="3">
        <f>IF('[1]Dados brutos'!P104=-1,31,'[1]Dados brutos'!P104)</f>
        <v>31</v>
      </c>
      <c r="R103" s="3">
        <f>IF('[1]Dados brutos'!Q104=-1,31,'[1]Dados brutos'!Q104)</f>
        <v>31</v>
      </c>
      <c r="S103" s="3">
        <f t="shared" si="19"/>
        <v>123</v>
      </c>
      <c r="T103" s="3">
        <f>IF('[1]Dados brutos'!R104=-1,31,'[1]Dados brutos'!R104)</f>
        <v>31</v>
      </c>
      <c r="U103" s="3">
        <f>IF('[1]Dados brutos'!S104=-1,30,'[1]Dados brutos'!S104-1)</f>
        <v>30</v>
      </c>
      <c r="V103" s="3">
        <f>IF('[1]Dados brutos'!T104=-1,31,'[1]Dados brutos'!T104)</f>
        <v>31</v>
      </c>
      <c r="W103" s="3">
        <f>IF('[1]Dados brutos'!U104=-1,31,'[1]Dados brutos'!U104)</f>
        <v>31</v>
      </c>
      <c r="X103" s="3">
        <f t="shared" si="20"/>
        <v>123</v>
      </c>
      <c r="Y103" s="3">
        <f>IF('[1]Dados brutos'!V104=-1,31,'[1]Dados brutos'!V104)</f>
        <v>31</v>
      </c>
      <c r="Z103" s="3">
        <f>IF('[1]Dados brutos'!W104=-1,30,'[1]Dados brutos'!W104-1)</f>
        <v>30</v>
      </c>
      <c r="AA103" s="3">
        <f>IF('[1]Dados brutos'!X104=-1,31,'[1]Dados brutos'!X104)</f>
        <v>31</v>
      </c>
      <c r="AB103" s="3">
        <f>IF('[1]Dados brutos'!Y104=-1,31,'[1]Dados brutos'!Y104)</f>
        <v>31</v>
      </c>
      <c r="AC103" s="3">
        <f t="shared" si="21"/>
        <v>123</v>
      </c>
      <c r="AD103" s="3">
        <f>IF('[1]Dados brutos'!Z104=-1,31,'[1]Dados brutos'!Z104)</f>
        <v>31</v>
      </c>
      <c r="AE103" s="3">
        <f>IF('[1]Dados brutos'!AA104=-1,30,'[1]Dados brutos'!AA104-1)</f>
        <v>30</v>
      </c>
      <c r="AF103" s="3">
        <f>IF('[1]Dados brutos'!AB104=-1,31,'[1]Dados brutos'!AB104)</f>
        <v>12</v>
      </c>
      <c r="AG103" s="3">
        <f>IF('[1]Dados brutos'!AC104=-1,31,'[1]Dados brutos'!AC104)</f>
        <v>0</v>
      </c>
      <c r="AH103" s="3">
        <f t="shared" si="22"/>
        <v>73</v>
      </c>
      <c r="AI103" s="1">
        <f t="shared" si="23"/>
        <v>688</v>
      </c>
      <c r="AJ103" s="3">
        <v>0</v>
      </c>
      <c r="AK103" s="8">
        <f t="shared" si="24"/>
        <v>0.9322493224932249</v>
      </c>
      <c r="AL103" s="1">
        <f t="shared" si="25"/>
        <v>565</v>
      </c>
      <c r="AM103" s="8">
        <f t="shared" si="26"/>
        <v>0.91869918699186992</v>
      </c>
      <c r="AN103" s="1">
        <f t="shared" si="27"/>
        <v>442</v>
      </c>
      <c r="AO103" s="8">
        <f t="shared" si="28"/>
        <v>0.89837398373983735</v>
      </c>
      <c r="AP103" s="1">
        <f t="shared" si="29"/>
        <v>319</v>
      </c>
      <c r="AQ103" s="8">
        <f t="shared" si="30"/>
        <v>0.8644986449864499</v>
      </c>
      <c r="AR103" s="9">
        <f t="shared" si="31"/>
        <v>0.8644986449864499</v>
      </c>
      <c r="AS103" s="8"/>
      <c r="AT103" s="10"/>
      <c r="AU103" s="10"/>
      <c r="AV103" s="10">
        <f t="shared" si="32"/>
        <v>0.8644986449864499</v>
      </c>
      <c r="AW103" s="3" t="b">
        <f t="shared" si="33"/>
        <v>1</v>
      </c>
      <c r="AX103" s="3" t="b">
        <f t="shared" si="34"/>
        <v>1</v>
      </c>
      <c r="AY103" s="3" t="str">
        <f t="shared" si="35"/>
        <v>NC</v>
      </c>
    </row>
    <row r="104" spans="1:51" ht="15.6" x14ac:dyDescent="0.3">
      <c r="A104" s="3">
        <v>40</v>
      </c>
      <c r="B104" s="1" t="s">
        <v>103</v>
      </c>
      <c r="C104" s="2" t="s">
        <v>137</v>
      </c>
      <c r="D104" s="1" t="s">
        <v>212</v>
      </c>
      <c r="E104" s="2" t="s">
        <v>240</v>
      </c>
      <c r="F104" s="3">
        <v>-49.515946</v>
      </c>
      <c r="G104" s="3">
        <v>-10.841825999999999</v>
      </c>
      <c r="H104" s="1" t="s">
        <v>223</v>
      </c>
      <c r="I104" s="3">
        <v>123</v>
      </c>
      <c r="J104" s="3">
        <f>IF('[1]Dados brutos'!J48=-1,31,'[1]Dados brutos'!J48)</f>
        <v>31</v>
      </c>
      <c r="K104" s="3">
        <f>IF('[1]Dados brutos'!K48=-1,30,'[1]Dados brutos'!K48-1)</f>
        <v>30</v>
      </c>
      <c r="L104" s="3">
        <f>IF('[1]Dados brutos'!L48=-1,31,'[1]Dados brutos'!L48)</f>
        <v>31</v>
      </c>
      <c r="M104" s="3">
        <f>IF('[1]Dados brutos'!M48=-1,31,'[1]Dados brutos'!M48)</f>
        <v>31</v>
      </c>
      <c r="N104" s="3">
        <f t="shared" si="18"/>
        <v>123</v>
      </c>
      <c r="O104" s="3">
        <f>IF('[1]Dados brutos'!N48=-1,31,'[1]Dados brutos'!N48)</f>
        <v>31</v>
      </c>
      <c r="P104" s="3">
        <f>IF('[1]Dados brutos'!O48=-1,30,'[1]Dados brutos'!O48-1)</f>
        <v>30</v>
      </c>
      <c r="Q104" s="3">
        <f>IF('[1]Dados brutos'!P48=-1,31,'[1]Dados brutos'!P48)</f>
        <v>31</v>
      </c>
      <c r="R104" s="3">
        <f>IF('[1]Dados brutos'!Q48=-1,31,'[1]Dados brutos'!Q48)</f>
        <v>31</v>
      </c>
      <c r="S104" s="3">
        <f t="shared" si="19"/>
        <v>123</v>
      </c>
      <c r="T104" s="3">
        <f>IF('[1]Dados brutos'!R48=-1,31,'[1]Dados brutos'!R48)</f>
        <v>31</v>
      </c>
      <c r="U104" s="3">
        <f>IF('[1]Dados brutos'!S48=-1,30,'[1]Dados brutos'!S48-1)</f>
        <v>30</v>
      </c>
      <c r="V104" s="3">
        <f>IF('[1]Dados brutos'!T48=-1,31,'[1]Dados brutos'!T48)</f>
        <v>31</v>
      </c>
      <c r="W104" s="3">
        <f>IF('[1]Dados brutos'!U48=-1,31,'[1]Dados brutos'!U48)</f>
        <v>31</v>
      </c>
      <c r="X104" s="3">
        <f t="shared" si="20"/>
        <v>123</v>
      </c>
      <c r="Y104" s="3">
        <f>IF('[1]Dados brutos'!V48=-1,31,'[1]Dados brutos'!V48)</f>
        <v>31</v>
      </c>
      <c r="Z104" s="3">
        <f>IF('[1]Dados brutos'!W48=-1,30,'[1]Dados brutos'!W48-1)</f>
        <v>30</v>
      </c>
      <c r="AA104" s="3">
        <f>IF('[1]Dados brutos'!X48=-1,31,'[1]Dados brutos'!X48)</f>
        <v>31</v>
      </c>
      <c r="AB104" s="3">
        <f>IF('[1]Dados brutos'!Y48=-1,31,'[1]Dados brutos'!Y48)</f>
        <v>21</v>
      </c>
      <c r="AC104" s="3">
        <f t="shared" si="21"/>
        <v>113</v>
      </c>
      <c r="AD104" s="3">
        <f>IF('[1]Dados brutos'!Z48=-1,31,'[1]Dados brutos'!Z48)</f>
        <v>31</v>
      </c>
      <c r="AE104" s="3">
        <f>IF('[1]Dados brutos'!AA48=-1,30,'[1]Dados brutos'!AA48-1)</f>
        <v>30</v>
      </c>
      <c r="AF104" s="3">
        <f>IF('[1]Dados brutos'!AB48=-1,31,'[1]Dados brutos'!AB48)</f>
        <v>29</v>
      </c>
      <c r="AG104" s="3">
        <f>IF('[1]Dados brutos'!AC48=-1,31,'[1]Dados brutos'!AC48)</f>
        <v>3</v>
      </c>
      <c r="AH104" s="3">
        <f t="shared" si="22"/>
        <v>93</v>
      </c>
      <c r="AI104" s="1">
        <f t="shared" si="23"/>
        <v>698</v>
      </c>
      <c r="AJ104" s="3">
        <v>900</v>
      </c>
      <c r="AK104" s="8">
        <f t="shared" si="24"/>
        <v>0.94579945799457998</v>
      </c>
      <c r="AL104" s="1">
        <f t="shared" si="25"/>
        <v>575</v>
      </c>
      <c r="AM104" s="8">
        <f t="shared" si="26"/>
        <v>0.93495934959349591</v>
      </c>
      <c r="AN104" s="1">
        <f t="shared" si="27"/>
        <v>452</v>
      </c>
      <c r="AO104" s="8">
        <f t="shared" si="28"/>
        <v>0.91869918699186992</v>
      </c>
      <c r="AP104" s="1">
        <f t="shared" si="29"/>
        <v>329</v>
      </c>
      <c r="AQ104" s="8">
        <f t="shared" si="30"/>
        <v>0.89159891598915986</v>
      </c>
      <c r="AR104" s="9">
        <f t="shared" si="31"/>
        <v>0.89159891598915986</v>
      </c>
      <c r="AS104" s="8"/>
      <c r="AT104" s="10"/>
      <c r="AU104" s="10"/>
      <c r="AV104" s="10">
        <f t="shared" si="32"/>
        <v>0.89159891598915986</v>
      </c>
      <c r="AW104" s="3" t="b">
        <f t="shared" si="33"/>
        <v>1</v>
      </c>
      <c r="AX104" s="3" t="b">
        <f t="shared" si="34"/>
        <v>1</v>
      </c>
      <c r="AY104" s="3" t="str">
        <f t="shared" si="35"/>
        <v>NC</v>
      </c>
    </row>
    <row r="105" spans="1:51" ht="15.6" x14ac:dyDescent="0.3">
      <c r="A105" s="3">
        <v>83</v>
      </c>
      <c r="B105" s="1" t="s">
        <v>104</v>
      </c>
      <c r="C105" s="2" t="s">
        <v>117</v>
      </c>
      <c r="D105" s="1" t="s">
        <v>220</v>
      </c>
      <c r="E105" s="2" t="s">
        <v>227</v>
      </c>
      <c r="F105" s="3">
        <v>-49.632570000000001</v>
      </c>
      <c r="G105" s="3">
        <v>-11.383505</v>
      </c>
      <c r="H105" s="1" t="s">
        <v>214</v>
      </c>
      <c r="I105" s="3">
        <v>123</v>
      </c>
      <c r="J105" s="3">
        <f>IF('[1]Dados brutos'!J10=-1,31,'[1]Dados brutos'!J10)</f>
        <v>31</v>
      </c>
      <c r="K105" s="3">
        <f>IF('[1]Dados brutos'!K10=-1,30,'[1]Dados brutos'!K10-1)</f>
        <v>30</v>
      </c>
      <c r="L105" s="3">
        <f>IF('[1]Dados brutos'!L10=-1,31,'[1]Dados brutos'!L10)</f>
        <v>31</v>
      </c>
      <c r="M105" s="3">
        <f>IF('[1]Dados brutos'!M10=-1,31,'[1]Dados brutos'!M10)</f>
        <v>31</v>
      </c>
      <c r="N105" s="3">
        <f t="shared" si="18"/>
        <v>123</v>
      </c>
      <c r="O105" s="3">
        <f>IF('[1]Dados brutos'!N10=-1,31,'[1]Dados brutos'!N10)</f>
        <v>31</v>
      </c>
      <c r="P105" s="3">
        <f>IF('[1]Dados brutos'!O10=-1,30,'[1]Dados brutos'!O10-1)</f>
        <v>30</v>
      </c>
      <c r="Q105" s="3">
        <f>IF('[1]Dados brutos'!P10=-1,31,'[1]Dados brutos'!P10)</f>
        <v>31</v>
      </c>
      <c r="R105" s="3">
        <f>IF('[1]Dados brutos'!Q10=-1,31,'[1]Dados brutos'!Q10)</f>
        <v>31</v>
      </c>
      <c r="S105" s="3">
        <f t="shared" si="19"/>
        <v>123</v>
      </c>
      <c r="T105" s="3">
        <f>IF('[1]Dados brutos'!R10=-1,31,'[1]Dados brutos'!R10)</f>
        <v>31</v>
      </c>
      <c r="U105" s="3">
        <f>IF('[1]Dados brutos'!S10=-1,30,'[1]Dados brutos'!S10-1)</f>
        <v>30</v>
      </c>
      <c r="V105" s="3">
        <f>IF('[1]Dados brutos'!T10=-1,31,'[1]Dados brutos'!T10)</f>
        <v>31</v>
      </c>
      <c r="W105" s="3">
        <f>IF('[1]Dados brutos'!U10=-1,31,'[1]Dados brutos'!U10)</f>
        <v>31</v>
      </c>
      <c r="X105" s="3">
        <f t="shared" si="20"/>
        <v>123</v>
      </c>
      <c r="Y105" s="3">
        <f>IF('[1]Dados brutos'!V10=-1,31,'[1]Dados brutos'!V10)</f>
        <v>31</v>
      </c>
      <c r="Z105" s="3">
        <f>IF('[1]Dados brutos'!W10=-1,30,'[1]Dados brutos'!W10-1)</f>
        <v>30</v>
      </c>
      <c r="AA105" s="3">
        <f>IF('[1]Dados brutos'!X10=-1,31,'[1]Dados brutos'!X10)</f>
        <v>31</v>
      </c>
      <c r="AB105" s="3">
        <f>IF('[1]Dados brutos'!Y10=-1,31,'[1]Dados brutos'!Y10)</f>
        <v>20</v>
      </c>
      <c r="AC105" s="3">
        <f t="shared" si="21"/>
        <v>112</v>
      </c>
      <c r="AD105" s="3">
        <f>IF('[1]Dados brutos'!Z10=-1,31,'[1]Dados brutos'!Z10)</f>
        <v>31</v>
      </c>
      <c r="AE105" s="3">
        <f>IF('[1]Dados brutos'!AA10=-1,30,'[1]Dados brutos'!AA10-1)</f>
        <v>30</v>
      </c>
      <c r="AF105" s="3">
        <f>IF('[1]Dados brutos'!AB10=-1,31,'[1]Dados brutos'!AB10)</f>
        <v>14</v>
      </c>
      <c r="AG105" s="3">
        <f>IF('[1]Dados brutos'!AC10=-1,31,'[1]Dados brutos'!AC10)</f>
        <v>0</v>
      </c>
      <c r="AH105" s="3">
        <f t="shared" si="22"/>
        <v>75</v>
      </c>
      <c r="AI105" s="1">
        <f t="shared" si="23"/>
        <v>679</v>
      </c>
      <c r="AJ105" s="3">
        <v>2600</v>
      </c>
      <c r="AK105" s="8">
        <f t="shared" si="24"/>
        <v>0.92005420054200537</v>
      </c>
      <c r="AL105" s="1">
        <f t="shared" si="25"/>
        <v>556</v>
      </c>
      <c r="AM105" s="8">
        <f t="shared" si="26"/>
        <v>0.90406504065040649</v>
      </c>
      <c r="AN105" s="1">
        <f t="shared" si="27"/>
        <v>433</v>
      </c>
      <c r="AO105" s="8">
        <f t="shared" si="28"/>
        <v>0.88008130081300817</v>
      </c>
      <c r="AP105" s="1">
        <f t="shared" si="29"/>
        <v>310</v>
      </c>
      <c r="AQ105" s="8">
        <f t="shared" si="30"/>
        <v>0.84010840108401086</v>
      </c>
      <c r="AR105" s="11">
        <f t="shared" si="31"/>
        <v>0.84010840108401086</v>
      </c>
      <c r="AS105" s="8"/>
      <c r="AT105" s="10"/>
      <c r="AU105" s="10"/>
      <c r="AV105" s="10">
        <f t="shared" si="32"/>
        <v>0.84010840108401086</v>
      </c>
      <c r="AW105" s="3" t="b">
        <f t="shared" si="33"/>
        <v>0</v>
      </c>
      <c r="AX105" s="1" t="b">
        <f t="shared" si="34"/>
        <v>0</v>
      </c>
      <c r="AY105" s="3" t="str">
        <f t="shared" si="35"/>
        <v>CI</v>
      </c>
    </row>
    <row r="106" spans="1:51" ht="15.6" x14ac:dyDescent="0.3">
      <c r="A106" s="3">
        <v>82</v>
      </c>
      <c r="B106" s="1" t="s">
        <v>105</v>
      </c>
      <c r="C106" s="2" t="s">
        <v>117</v>
      </c>
      <c r="D106" s="1" t="s">
        <v>220</v>
      </c>
      <c r="E106" s="2" t="s">
        <v>227</v>
      </c>
      <c r="F106" s="3">
        <v>-49.632683</v>
      </c>
      <c r="G106" s="3">
        <v>-11.383647</v>
      </c>
      <c r="H106" s="1" t="s">
        <v>214</v>
      </c>
      <c r="I106" s="3">
        <v>123</v>
      </c>
      <c r="J106" s="3">
        <f>IF('[1]Dados brutos'!J21=-1,31,'[1]Dados brutos'!J21)</f>
        <v>31</v>
      </c>
      <c r="K106" s="3">
        <f>IF('[1]Dados brutos'!K21=-1,30,'[1]Dados brutos'!K21-1)</f>
        <v>30</v>
      </c>
      <c r="L106" s="3">
        <f>IF('[1]Dados brutos'!L21=-1,31,'[1]Dados brutos'!L21)</f>
        <v>31</v>
      </c>
      <c r="M106" s="3">
        <f>IF('[1]Dados brutos'!M21=-1,31,'[1]Dados brutos'!M21)</f>
        <v>31</v>
      </c>
      <c r="N106" s="3">
        <f t="shared" si="18"/>
        <v>123</v>
      </c>
      <c r="O106" s="3">
        <f>IF('[1]Dados brutos'!N21=-1,31,'[1]Dados brutos'!N21)</f>
        <v>31</v>
      </c>
      <c r="P106" s="3">
        <f>IF('[1]Dados brutos'!O21=-1,30,'[1]Dados brutos'!O21-1)</f>
        <v>30</v>
      </c>
      <c r="Q106" s="3">
        <f>IF('[1]Dados brutos'!P21=-1,31,'[1]Dados brutos'!P21)</f>
        <v>31</v>
      </c>
      <c r="R106" s="3">
        <f>IF('[1]Dados brutos'!Q21=-1,31,'[1]Dados brutos'!Q21)</f>
        <v>31</v>
      </c>
      <c r="S106" s="3">
        <f t="shared" si="19"/>
        <v>123</v>
      </c>
      <c r="T106" s="3">
        <f>IF('[1]Dados brutos'!R21=-1,31,'[1]Dados brutos'!R21)</f>
        <v>31</v>
      </c>
      <c r="U106" s="3">
        <f>IF('[1]Dados brutos'!S21=-1,30,'[1]Dados brutos'!S21-1)</f>
        <v>30</v>
      </c>
      <c r="V106" s="3">
        <f>IF('[1]Dados brutos'!T21=-1,31,'[1]Dados brutos'!T21)</f>
        <v>31</v>
      </c>
      <c r="W106" s="3">
        <f>IF('[1]Dados brutos'!U21=-1,31,'[1]Dados brutos'!U21)</f>
        <v>31</v>
      </c>
      <c r="X106" s="3">
        <f t="shared" si="20"/>
        <v>123</v>
      </c>
      <c r="Y106" s="3">
        <f>IF('[1]Dados brutos'!V21=-1,31,'[1]Dados brutos'!V21)</f>
        <v>31</v>
      </c>
      <c r="Z106" s="3">
        <f>IF('[1]Dados brutos'!W21=-1,30,'[1]Dados brutos'!W21-1)</f>
        <v>30</v>
      </c>
      <c r="AA106" s="3">
        <f>IF('[1]Dados brutos'!X21=-1,31,'[1]Dados brutos'!X21)</f>
        <v>31</v>
      </c>
      <c r="AB106" s="3">
        <f>IF('[1]Dados brutos'!Y21=-1,31,'[1]Dados brutos'!Y21)</f>
        <v>20</v>
      </c>
      <c r="AC106" s="3">
        <f t="shared" si="21"/>
        <v>112</v>
      </c>
      <c r="AD106" s="3">
        <f>IF('[1]Dados brutos'!Z21=-1,31,'[1]Dados brutos'!Z21)</f>
        <v>31</v>
      </c>
      <c r="AE106" s="3">
        <f>IF('[1]Dados brutos'!AA21=-1,30,'[1]Dados brutos'!AA21-1)</f>
        <v>30</v>
      </c>
      <c r="AF106" s="3">
        <f>IF('[1]Dados brutos'!AB21=-1,31,'[1]Dados brutos'!AB21)</f>
        <v>14</v>
      </c>
      <c r="AG106" s="3">
        <f>IF('[1]Dados brutos'!AC21=-1,31,'[1]Dados brutos'!AC21)</f>
        <v>0</v>
      </c>
      <c r="AH106" s="3">
        <f t="shared" si="22"/>
        <v>75</v>
      </c>
      <c r="AI106" s="1">
        <f t="shared" si="23"/>
        <v>679</v>
      </c>
      <c r="AJ106" s="3">
        <v>2600</v>
      </c>
      <c r="AK106" s="8">
        <f t="shared" si="24"/>
        <v>0.92005420054200537</v>
      </c>
      <c r="AL106" s="1">
        <f t="shared" si="25"/>
        <v>556</v>
      </c>
      <c r="AM106" s="8">
        <f t="shared" si="26"/>
        <v>0.90406504065040649</v>
      </c>
      <c r="AN106" s="1">
        <f t="shared" si="27"/>
        <v>433</v>
      </c>
      <c r="AO106" s="8">
        <f t="shared" si="28"/>
        <v>0.88008130081300817</v>
      </c>
      <c r="AP106" s="1">
        <f t="shared" si="29"/>
        <v>310</v>
      </c>
      <c r="AQ106" s="8">
        <f t="shared" si="30"/>
        <v>0.84010840108401086</v>
      </c>
      <c r="AR106" s="11">
        <f t="shared" si="31"/>
        <v>0.84010840108401086</v>
      </c>
      <c r="AS106" s="8"/>
      <c r="AT106" s="10"/>
      <c r="AU106" s="10"/>
      <c r="AV106" s="10">
        <f t="shared" si="32"/>
        <v>0.84010840108401086</v>
      </c>
      <c r="AW106" s="3" t="b">
        <f t="shared" si="33"/>
        <v>0</v>
      </c>
      <c r="AX106" s="1" t="b">
        <f t="shared" si="34"/>
        <v>0</v>
      </c>
      <c r="AY106" s="3" t="str">
        <f t="shared" si="35"/>
        <v>CI</v>
      </c>
    </row>
    <row r="108" spans="1:51" x14ac:dyDescent="0.3">
      <c r="AP108" s="3" t="s">
        <v>258</v>
      </c>
    </row>
    <row r="110" spans="1:51" x14ac:dyDescent="0.3">
      <c r="AQ110" s="14"/>
      <c r="AR110" s="14"/>
      <c r="AS110" s="14"/>
      <c r="AT110" s="14"/>
      <c r="AU110" s="14"/>
      <c r="AV110" s="14"/>
    </row>
    <row r="111" spans="1:51" x14ac:dyDescent="0.3">
      <c r="AQ111" s="14"/>
      <c r="AR111" s="14"/>
      <c r="AS111" s="14"/>
      <c r="AT111" s="14"/>
      <c r="AU111" s="14"/>
      <c r="AV111" s="14"/>
    </row>
  </sheetData>
  <autoFilter ref="A1:BB106" xr:uid="{00000000-0009-0000-0000-000000000000}">
    <sortState xmlns:xlrd2="http://schemas.microsoft.com/office/spreadsheetml/2017/richdata2" ref="A2:BB106">
      <sortCondition ref="B1:B106"/>
    </sortState>
  </autoFilter>
  <conditionalFormatting sqref="I174:AH1048576 I1:AH106">
    <cfRule type="cellIs" dxfId="6" priority="3" operator="equal">
      <formula>0</formula>
    </cfRule>
    <cfRule type="cellIs" dxfId="5" priority="4" operator="equal">
      <formula>-1</formula>
    </cfRule>
  </conditionalFormatting>
  <conditionalFormatting sqref="AW2:AX106">
    <cfRule type="cellIs" dxfId="4" priority="1" operator="equal">
      <formula>FALSE</formula>
    </cfRule>
    <cfRule type="cellIs" dxfId="3" priority="2" operator="equal">
      <formula>TRUE</formula>
    </cfRule>
  </conditionalFormatting>
  <conditionalFormatting sqref="I2:AH106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max"/>
        <color rgb="FF00B050"/>
        <color rgb="FFFF0000"/>
      </colorScale>
    </cfRule>
  </conditionalFormatting>
  <conditionalFormatting sqref="AN2:AN106">
    <cfRule type="colorScale" priority="7">
      <colorScale>
        <cfvo type="min"/>
        <cfvo type="max"/>
        <color rgb="FFFCFCFF"/>
        <color rgb="FFF8696B"/>
      </colorScale>
    </cfRule>
  </conditionalFormatting>
  <conditionalFormatting sqref="AL2:AL106">
    <cfRule type="colorScale" priority="8">
      <colorScale>
        <cfvo type="min"/>
        <cfvo type="max"/>
        <color rgb="FFFCFCFF"/>
        <color rgb="FFF8696B"/>
      </colorScale>
    </cfRule>
  </conditionalFormatting>
  <conditionalFormatting sqref="AM2:AM106">
    <cfRule type="colorScale" priority="9">
      <colorScale>
        <cfvo type="min"/>
        <cfvo type="max"/>
        <color rgb="FFFCFCFF"/>
        <color rgb="FFF8696B"/>
      </colorScale>
    </cfRule>
  </conditionalFormatting>
  <conditionalFormatting sqref="AO2:AO106">
    <cfRule type="colorScale" priority="10">
      <colorScale>
        <cfvo type="min"/>
        <cfvo type="max"/>
        <color rgb="FFFCFCFF"/>
        <color rgb="FFF8696B"/>
      </colorScale>
    </cfRule>
  </conditionalFormatting>
  <conditionalFormatting sqref="AK2:AO106 AQ2:AQ106">
    <cfRule type="cellIs" dxfId="2" priority="11" operator="lessThan">
      <formula>0.5</formula>
    </cfRule>
    <cfRule type="cellIs" dxfId="1" priority="12" operator="greaterThan">
      <formula>0.5</formula>
    </cfRule>
    <cfRule type="cellIs" dxfId="0" priority="13" operator="greaterThan">
      <formula>50</formula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AK2:AK106 AI2:AI106 H2:H106">
    <cfRule type="colorScale" priority="16">
      <colorScale>
        <cfvo type="min"/>
        <cfvo type="max"/>
        <color rgb="FFFCFCFF"/>
        <color rgb="FFF8696B"/>
      </colorScale>
    </cfRule>
  </conditionalFormatting>
  <conditionalFormatting sqref="AV2:AV106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16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7124081E9A974B89A502C16CCBE5EB" ma:contentTypeVersion="13" ma:contentTypeDescription="Crie um novo documento." ma:contentTypeScope="" ma:versionID="bc2ac6ad1b505f5255d79ef2446d8bae">
  <xsd:schema xmlns:xsd="http://www.w3.org/2001/XMLSchema" xmlns:xs="http://www.w3.org/2001/XMLSchema" xmlns:p="http://schemas.microsoft.com/office/2006/metadata/properties" xmlns:ns3="86b73730-d92c-48a4-b648-7de72e0b0d2c" xmlns:ns4="d8125cc6-598b-4fb6-868b-1615d340bf12" targetNamespace="http://schemas.microsoft.com/office/2006/metadata/properties" ma:root="true" ma:fieldsID="1923e9ab1a5ea76f4df631bb6d19de05" ns3:_="" ns4:_="">
    <xsd:import namespace="86b73730-d92c-48a4-b648-7de72e0b0d2c"/>
    <xsd:import namespace="d8125cc6-598b-4fb6-868b-1615d340bf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73730-d92c-48a4-b648-7de72e0b0d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25cc6-598b-4fb6-868b-1615d340bf1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F11292-2565-432E-9AF3-41139532B7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b73730-d92c-48a4-b648-7de72e0b0d2c"/>
    <ds:schemaRef ds:uri="d8125cc6-598b-4fb6-868b-1615d340bf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10AD55-727E-41FD-ABEE-EE4169CC8B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89FB5C-F78A-430B-901F-309EDE3092DC}">
  <ds:schemaRefs>
    <ds:schemaRef ds:uri="http://schemas.microsoft.com/office/2006/metadata/properties"/>
    <ds:schemaRef ds:uri="http://schemas.microsoft.com/office/2006/documentManagement/types"/>
    <ds:schemaRef ds:uri="86b73730-d92c-48a4-b648-7de72e0b0d2c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8125cc6-598b-4fb6-868b-1615d340bf1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bombas ajustada</vt:lpstr>
      <vt:lpstr>bombas sem ajuste</vt:lpstr>
      <vt:lpstr>Irrigantes original e ajustado</vt:lpstr>
      <vt:lpstr>Análise original - 3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Déborah Santos de Sousa</dc:creator>
  <cp:lastModifiedBy>Déborah Santos de Sousa</cp:lastModifiedBy>
  <dcterms:created xsi:type="dcterms:W3CDTF">2022-12-21T12:33:00Z</dcterms:created>
  <dcterms:modified xsi:type="dcterms:W3CDTF">2023-01-11T14:58:39Z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0x010100417124081E9A974B89A502C16CCBE5EB</vt:lpwstr>
  </property>
</Properties>
</file>