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jroy\Documents\"/>
    </mc:Choice>
  </mc:AlternateContent>
  <bookViews>
    <workbookView xWindow="0" yWindow="0" windowWidth="14385" windowHeight="3743"/>
  </bookViews>
  <sheets>
    <sheet name="Expenditure" sheetId="1" r:id="rId1"/>
  </sheets>
  <definedNames>
    <definedName name="_xlnm._FilterDatabase" localSheetId="0" hidden="1">Expenditure!$C$12:$C$55</definedName>
    <definedName name="Amount">Expenditure!$D$12:$D$56</definedName>
    <definedName name="_xlnm.Criteria" localSheetId="0">Expenditure!$J$12:$J$55</definedName>
    <definedName name="_xlnm.Extract" localSheetId="0">Expenditure!$J$12:$J$55</definedName>
    <definedName name="Payer">Expenditure!$C$12:$C$56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7" i="1" s="1"/>
  <c r="F7" i="1"/>
  <c r="F8" i="1"/>
  <c r="G2" i="1" l="1"/>
  <c r="G12" i="1" s="1"/>
  <c r="H4" i="1"/>
  <c r="H12" i="1"/>
  <c r="I12" i="1" l="1"/>
  <c r="C5" i="1" s="1"/>
  <c r="E5" i="1" s="1"/>
  <c r="F5" i="1" s="1"/>
  <c r="C3" i="1" l="1"/>
  <c r="E3" i="1" s="1"/>
  <c r="F3" i="1" s="1"/>
  <c r="C6" i="1"/>
  <c r="E6" i="1" s="1"/>
  <c r="F6" i="1" s="1"/>
  <c r="C8" i="1"/>
  <c r="E8" i="1" s="1"/>
  <c r="C4" i="1"/>
  <c r="E4" i="1" s="1"/>
  <c r="F4" i="1" s="1"/>
  <c r="C2" i="1"/>
  <c r="E2" i="1" s="1"/>
  <c r="F2" i="1" s="1"/>
  <c r="H2" i="1" l="1"/>
  <c r="H6" i="1" s="1"/>
</calcChain>
</file>

<file path=xl/comments1.xml><?xml version="1.0" encoding="utf-8"?>
<comments xmlns="http://schemas.openxmlformats.org/spreadsheetml/2006/main">
  <authors>
    <author>ROY,DEBOJYOTI (K-Americas,ex1)</author>
  </authors>
  <commentList>
    <comment ref="E18" authorId="0" shapeId="0">
      <text>
        <r>
          <rPr>
            <sz val="9"/>
            <color indexed="81"/>
            <rFont val="Tahoma"/>
            <charset val="1"/>
          </rPr>
          <t xml:space="preserve">JamaiDa should return cancellation charges.
</t>
        </r>
      </text>
    </comment>
    <comment ref="E19" authorId="0" shapeId="0">
      <text>
        <r>
          <rPr>
            <sz val="9"/>
            <color indexed="81"/>
            <rFont val="Tahoma"/>
            <charset val="1"/>
          </rPr>
          <t xml:space="preserve">JamaiDa should return the cancellation charges.
</t>
        </r>
      </text>
    </comment>
  </commentList>
</comments>
</file>

<file path=xl/sharedStrings.xml><?xml version="1.0" encoding="utf-8"?>
<sst xmlns="http://schemas.openxmlformats.org/spreadsheetml/2006/main" count="44" uniqueCount="33">
  <si>
    <t>Amount</t>
  </si>
  <si>
    <t>Journey-28-12-2018 Ticket 1</t>
  </si>
  <si>
    <t>Journey-28-12-2018 Ticket 2</t>
  </si>
  <si>
    <t>Journey-28-12-2018 Ticket 3</t>
  </si>
  <si>
    <t>Total Amount</t>
  </si>
  <si>
    <t>Payer</t>
  </si>
  <si>
    <t>Journey-01-01-2019 Ticket 1</t>
  </si>
  <si>
    <t>Journey-01-01-2019 Ticket 2</t>
  </si>
  <si>
    <t>Journey-01-01-2019 Ticket 3</t>
  </si>
  <si>
    <t>Per Head Cost</t>
  </si>
  <si>
    <t>Journey-28-12-2018 Ticket 4</t>
  </si>
  <si>
    <t>Journey-01-01-2019 Ticket 4</t>
  </si>
  <si>
    <t># of Heads</t>
  </si>
  <si>
    <t>Items</t>
  </si>
  <si>
    <t>Subhash Roy</t>
  </si>
  <si>
    <t>Bivash Roy</t>
  </si>
  <si>
    <t>Barun Roy</t>
  </si>
  <si>
    <t>Tarun Roy</t>
  </si>
  <si>
    <t>Avik Roy</t>
  </si>
  <si>
    <t>Pradyut Sarkar</t>
  </si>
  <si>
    <t>Family</t>
  </si>
  <si>
    <t># Member</t>
  </si>
  <si>
    <t>Per family cost</t>
  </si>
  <si>
    <t>Total Expenditure</t>
  </si>
  <si>
    <t>Excess Amount</t>
  </si>
  <si>
    <t>Deposited</t>
  </si>
  <si>
    <t>Date</t>
  </si>
  <si>
    <t>Total Deposited</t>
  </si>
  <si>
    <t>Total Excess Amount</t>
  </si>
  <si>
    <t>Personal Expenses</t>
  </si>
  <si>
    <t>Uday Inn - advance payment</t>
  </si>
  <si>
    <t>PerHead Excess Amount</t>
  </si>
  <si>
    <t>Gautam Chakrabarty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</si>
</sst>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14" fontId="0" fillId="0" borderId="0" xfId="0" applyNumberFormat="1"/>
    <xf numFmtId="0" fontId="1" fillId="0" borderId="0" xfId="0" applyFont="1" applyFill="1" applyBorder="1"/>
    <xf numFmtId="0" fontId="0" fillId="3" borderId="0" xfId="0" applyFill="1" applyBorder="1"/>
    <xf numFmtId="14" fontId="0" fillId="3" borderId="0" xfId="0" applyNumberForma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F18" sqref="F18"/>
    </sheetView>
  </sheetViews>
  <sheetFormatPr defaultRowHeight="14.25" x14ac:dyDescent="0.45"/>
  <cols>
    <col min="1" max="1" width="23.3984375" bestFit="1" customWidth="1"/>
    <col min="2" max="2" width="9.1328125" bestFit="1" customWidth="1"/>
    <col min="3" max="4" width="12.6640625" bestFit="1" customWidth="1"/>
    <col min="5" max="5" width="15.796875" bestFit="1" customWidth="1"/>
    <col min="6" max="6" width="20.53125" bestFit="1" customWidth="1"/>
    <col min="7" max="7" width="12.86328125" bestFit="1" customWidth="1"/>
    <col min="8" max="8" width="17.73046875" bestFit="1" customWidth="1"/>
    <col min="9" max="9" width="11.9296875" bestFit="1" customWidth="1"/>
    <col min="10" max="10" width="17.1328125" bestFit="1" customWidth="1"/>
    <col min="11" max="11" width="15.19921875" bestFit="1" customWidth="1"/>
    <col min="16" max="16" width="12.33203125" bestFit="1" customWidth="1"/>
  </cols>
  <sheetData>
    <row r="1" spans="1:14" x14ac:dyDescent="0.45">
      <c r="A1" s="1" t="s">
        <v>20</v>
      </c>
      <c r="B1" s="1" t="s">
        <v>21</v>
      </c>
      <c r="C1" s="1" t="s">
        <v>22</v>
      </c>
      <c r="D1" s="1" t="s">
        <v>25</v>
      </c>
      <c r="E1" s="1" t="s">
        <v>24</v>
      </c>
      <c r="F1" s="1" t="s">
        <v>31</v>
      </c>
      <c r="G1" s="1" t="s">
        <v>12</v>
      </c>
      <c r="H1" s="1" t="s">
        <v>23</v>
      </c>
      <c r="J1" s="2"/>
    </row>
    <row r="2" spans="1:14" x14ac:dyDescent="0.45">
      <c r="A2" t="s">
        <v>16</v>
      </c>
      <c r="B2">
        <v>3</v>
      </c>
      <c r="C2">
        <f>Expenditure!$I$12*B2</f>
        <v>7080.6666666666661</v>
      </c>
      <c r="D2">
        <v>12000</v>
      </c>
      <c r="E2">
        <f t="shared" ref="E2:E8" si="0">D2-C2</f>
        <v>4919.3333333333339</v>
      </c>
      <c r="F2">
        <f>IF(B2=0,0,E2/B2)</f>
        <v>1639.7777777777781</v>
      </c>
      <c r="G2">
        <f>SUM(B2:B8)</f>
        <v>18</v>
      </c>
      <c r="H2">
        <f>SUM(C2:C8)</f>
        <v>42483.999999999993</v>
      </c>
      <c r="J2" s="3"/>
    </row>
    <row r="3" spans="1:14" x14ac:dyDescent="0.45">
      <c r="A3" t="s">
        <v>17</v>
      </c>
      <c r="B3">
        <v>4</v>
      </c>
      <c r="C3">
        <f>Expenditure!$I$12*B3</f>
        <v>9440.8888888888887</v>
      </c>
      <c r="D3">
        <v>16000</v>
      </c>
      <c r="E3">
        <f t="shared" si="0"/>
        <v>6559.1111111111113</v>
      </c>
      <c r="F3">
        <f t="shared" ref="F3:F6" si="1">IF(B3=0,0,E3/B3)</f>
        <v>1639.7777777777778</v>
      </c>
      <c r="H3" s="1" t="s">
        <v>27</v>
      </c>
      <c r="J3" s="3"/>
    </row>
    <row r="4" spans="1:14" x14ac:dyDescent="0.45">
      <c r="A4" t="s">
        <v>14</v>
      </c>
      <c r="B4">
        <v>3</v>
      </c>
      <c r="C4">
        <f>Expenditure!$I$12*B4</f>
        <v>7080.6666666666661</v>
      </c>
      <c r="D4">
        <v>0</v>
      </c>
      <c r="E4">
        <f t="shared" si="0"/>
        <v>-7080.6666666666661</v>
      </c>
      <c r="F4">
        <f t="shared" si="1"/>
        <v>-2360.2222222222222</v>
      </c>
      <c r="H4">
        <f>SUM(D2:D8)</f>
        <v>60000</v>
      </c>
      <c r="J4" s="3"/>
    </row>
    <row r="5" spans="1:14" x14ac:dyDescent="0.45">
      <c r="A5" t="s">
        <v>15</v>
      </c>
      <c r="B5">
        <v>3</v>
      </c>
      <c r="C5">
        <f>Expenditure!$I$12*B5</f>
        <v>7080.6666666666661</v>
      </c>
      <c r="D5">
        <v>12000</v>
      </c>
      <c r="E5">
        <f t="shared" si="0"/>
        <v>4919.3333333333339</v>
      </c>
      <c r="F5">
        <f t="shared" si="1"/>
        <v>1639.7777777777781</v>
      </c>
      <c r="H5" s="1" t="s">
        <v>28</v>
      </c>
      <c r="J5" s="3"/>
    </row>
    <row r="6" spans="1:14" x14ac:dyDescent="0.45">
      <c r="A6" t="s">
        <v>18</v>
      </c>
      <c r="B6">
        <v>5</v>
      </c>
      <c r="C6">
        <f>Expenditure!$I$12*B6</f>
        <v>11801.111111111111</v>
      </c>
      <c r="D6">
        <v>20000</v>
      </c>
      <c r="E6">
        <f t="shared" si="0"/>
        <v>8198.8888888888887</v>
      </c>
      <c r="F6">
        <f t="shared" si="1"/>
        <v>1639.7777777777778</v>
      </c>
      <c r="H6">
        <f>H4-H2</f>
        <v>17516.000000000007</v>
      </c>
      <c r="J6" s="3"/>
    </row>
    <row r="7" spans="1:14" x14ac:dyDescent="0.45">
      <c r="A7" t="s">
        <v>32</v>
      </c>
      <c r="B7">
        <v>0</v>
      </c>
      <c r="C7">
        <f>Expenditure!$I$12*B7</f>
        <v>0</v>
      </c>
      <c r="D7">
        <v>0</v>
      </c>
      <c r="E7">
        <f t="shared" ref="E7" si="2">D7-C7</f>
        <v>0</v>
      </c>
      <c r="F7">
        <f t="shared" ref="F7" si="3">IF(B7=0,0,E7/B7)</f>
        <v>0</v>
      </c>
      <c r="J7" s="3"/>
    </row>
    <row r="8" spans="1:14" x14ac:dyDescent="0.45">
      <c r="A8" t="s">
        <v>19</v>
      </c>
      <c r="B8">
        <v>0</v>
      </c>
      <c r="C8">
        <f>Expenditure!$I$12*B8</f>
        <v>0</v>
      </c>
      <c r="D8">
        <v>0</v>
      </c>
      <c r="E8">
        <f t="shared" si="0"/>
        <v>0</v>
      </c>
      <c r="F8">
        <f>IF(B8=0,0,E8/B8)</f>
        <v>0</v>
      </c>
      <c r="J8" s="3"/>
    </row>
    <row r="9" spans="1:14" x14ac:dyDescent="0.4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/>
      <c r="M9" s="5"/>
      <c r="N9" s="5"/>
    </row>
    <row r="10" spans="1:14" x14ac:dyDescent="0.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5"/>
      <c r="N10" s="5"/>
    </row>
    <row r="11" spans="1:14" x14ac:dyDescent="0.45">
      <c r="A11" s="2" t="s">
        <v>13</v>
      </c>
      <c r="B11" s="1" t="s">
        <v>26</v>
      </c>
      <c r="C11" s="2" t="s">
        <v>5</v>
      </c>
      <c r="D11" s="2" t="s">
        <v>0</v>
      </c>
      <c r="E11" s="8" t="s">
        <v>29</v>
      </c>
      <c r="F11" s="2" t="s">
        <v>0</v>
      </c>
      <c r="G11" s="2" t="s">
        <v>12</v>
      </c>
      <c r="H11" s="2" t="s">
        <v>4</v>
      </c>
      <c r="I11" s="2" t="s">
        <v>9</v>
      </c>
      <c r="K11" s="2"/>
      <c r="L11" s="3"/>
    </row>
    <row r="12" spans="1:14" x14ac:dyDescent="0.45">
      <c r="A12" s="3" t="s">
        <v>1</v>
      </c>
      <c r="B12" s="7">
        <v>43345</v>
      </c>
      <c r="C12" s="3" t="s">
        <v>16</v>
      </c>
      <c r="D12" s="3">
        <v>6560</v>
      </c>
      <c r="E12" s="3"/>
      <c r="F12" s="3"/>
      <c r="G12" s="3">
        <f>Expenditure!G2</f>
        <v>18</v>
      </c>
      <c r="H12" s="3">
        <f>SUM(Amount)</f>
        <v>42484</v>
      </c>
      <c r="I12" s="3">
        <f>H12/G12</f>
        <v>2360.2222222222222</v>
      </c>
      <c r="K12" s="3"/>
      <c r="L12" s="3"/>
    </row>
    <row r="13" spans="1:14" x14ac:dyDescent="0.45">
      <c r="A13" s="3" t="s">
        <v>2</v>
      </c>
      <c r="B13" s="7">
        <v>43345</v>
      </c>
      <c r="C13" s="3" t="s">
        <v>18</v>
      </c>
      <c r="D13" s="3">
        <v>7710</v>
      </c>
      <c r="E13" s="3"/>
      <c r="F13" s="3"/>
      <c r="G13" s="3"/>
      <c r="H13" s="3"/>
      <c r="I13" s="3"/>
      <c r="J13" s="3"/>
      <c r="K13" s="3"/>
    </row>
    <row r="14" spans="1:14" x14ac:dyDescent="0.45">
      <c r="A14" s="3" t="s">
        <v>3</v>
      </c>
      <c r="B14" s="7">
        <v>43345</v>
      </c>
      <c r="C14" s="3" t="s">
        <v>16</v>
      </c>
      <c r="D14" s="3">
        <v>8220</v>
      </c>
      <c r="E14" s="3"/>
      <c r="F14" s="3"/>
      <c r="G14" s="3"/>
      <c r="H14" s="3"/>
      <c r="I14" s="3"/>
      <c r="J14" s="3"/>
      <c r="K14" s="3"/>
    </row>
    <row r="15" spans="1:14" x14ac:dyDescent="0.45">
      <c r="A15" s="3" t="s">
        <v>10</v>
      </c>
      <c r="B15" s="7">
        <v>43352</v>
      </c>
      <c r="C15" s="3" t="s">
        <v>18</v>
      </c>
      <c r="D15" s="3">
        <v>2790</v>
      </c>
      <c r="E15" s="3"/>
      <c r="F15" s="3"/>
      <c r="G15" s="3"/>
      <c r="H15" s="3"/>
      <c r="I15" s="3"/>
      <c r="J15" s="3"/>
      <c r="K15" s="3"/>
    </row>
    <row r="16" spans="1:14" x14ac:dyDescent="0.45">
      <c r="A16" s="3" t="s">
        <v>6</v>
      </c>
      <c r="B16" s="7">
        <v>43346</v>
      </c>
      <c r="C16" s="3" t="s">
        <v>16</v>
      </c>
      <c r="D16" s="3">
        <v>4604</v>
      </c>
      <c r="E16" s="3"/>
      <c r="F16" s="3"/>
      <c r="G16" s="3"/>
      <c r="H16" s="3"/>
      <c r="I16" s="3"/>
      <c r="J16" s="3"/>
      <c r="K16" s="3"/>
    </row>
    <row r="17" spans="1:11" x14ac:dyDescent="0.45">
      <c r="A17" s="3" t="s">
        <v>7</v>
      </c>
      <c r="B17" s="7">
        <v>43346</v>
      </c>
      <c r="C17" s="3" t="s">
        <v>17</v>
      </c>
      <c r="D17" s="3">
        <v>4600</v>
      </c>
      <c r="E17" s="3"/>
      <c r="F17" s="3"/>
      <c r="G17" s="3"/>
      <c r="H17" s="3"/>
      <c r="I17" s="3"/>
      <c r="J17" s="3"/>
      <c r="K17" s="3"/>
    </row>
    <row r="18" spans="1:11" x14ac:dyDescent="0.45">
      <c r="A18" s="9" t="s">
        <v>8</v>
      </c>
      <c r="B18" s="10">
        <v>43346</v>
      </c>
      <c r="C18" s="9" t="s">
        <v>18</v>
      </c>
      <c r="D18" s="9">
        <v>0</v>
      </c>
      <c r="E18" s="3">
        <v>4240</v>
      </c>
      <c r="F18" s="3"/>
      <c r="G18" s="3"/>
      <c r="H18" s="3"/>
      <c r="I18" s="3"/>
      <c r="J18" s="3"/>
      <c r="K18" s="3"/>
    </row>
    <row r="19" spans="1:11" x14ac:dyDescent="0.45">
      <c r="A19" s="9" t="s">
        <v>11</v>
      </c>
      <c r="B19" s="10">
        <v>43352</v>
      </c>
      <c r="C19" s="9" t="s">
        <v>18</v>
      </c>
      <c r="D19" s="9">
        <v>0</v>
      </c>
      <c r="E19" s="3">
        <v>1680</v>
      </c>
      <c r="F19" s="3"/>
      <c r="G19" s="3"/>
      <c r="H19" s="3"/>
      <c r="I19" s="3"/>
      <c r="J19" s="3"/>
      <c r="K19" s="3"/>
    </row>
    <row r="20" spans="1:11" x14ac:dyDescent="0.45">
      <c r="A20" s="4" t="s">
        <v>30</v>
      </c>
      <c r="B20" s="7">
        <v>43381</v>
      </c>
      <c r="C20" s="4" t="s">
        <v>18</v>
      </c>
      <c r="D20" s="4">
        <v>8000</v>
      </c>
    </row>
  </sheetData>
  <dataConsolidate link="1">
    <dataRefs count="1">
      <dataRef ref="B2:C12" sheet="Expenditure"/>
    </dataRefs>
  </dataConsolidate>
  <conditionalFormatting sqref="E2:E8">
    <cfRule type="colorScale" priority="1">
      <colorScale>
        <cfvo type="num" val="0"/>
        <cfvo type="num" val="0"/>
        <color theme="5" tint="0.39997558519241921"/>
        <color theme="9" tint="0.39997558519241921"/>
      </colorScale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Expenditure</vt:lpstr>
      <vt:lpstr>Amount</vt:lpstr>
      <vt:lpstr>Expenditure!Criteria</vt:lpstr>
      <vt:lpstr>Expenditure!Extract</vt:lpstr>
      <vt:lpstr>Payer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ROY,DEBOJYOTI (K-Americas,ex1)</dc:creator>
  <cp:lastModifiedBy>ROY,DEBOJYOTI (K-Americas,ex1)</cp:lastModifiedBy>
  <dcterms:created xsi:type="dcterms:W3CDTF">2018-09-02T14:46:41Z</dcterms:created>
  <dcterms:modified xsi:type="dcterms:W3CDTF">2018-10-13T16:20:07Z</dcterms:modified>
</cp:coreProperties>
</file>