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5560" yWindow="0" windowWidth="24560" windowHeight="17480" tabRatio="500" activeTab="2"/>
  </bookViews>
  <sheets>
    <sheet name="cumulative-14.csv" sheetId="1" r:id="rId1"/>
    <sheet name="Sheet1" sheetId="2" r:id="rId2"/>
    <sheet name="GR-precession_vs_e-decay" sheetId="3" r:id="rId3"/>
  </sheets>
  <definedNames>
    <definedName name="bigG">4*PI()*PI()</definedName>
    <definedName name="bigG_cgs">0.0000000667384</definedName>
    <definedName name="days_to_seconds">60*60*24</definedName>
    <definedName name="delta_t">5</definedName>
    <definedName name="epsilon">0.1</definedName>
    <definedName name="Lopez_radius_exp">0.25</definedName>
    <definedName name="MEarth_to_g">5.972E+27</definedName>
    <definedName name="MEarth_to_MSun">5.972E+24/1.989E+30</definedName>
    <definedName name="prad_low_limit">1.8</definedName>
    <definedName name="Qp">100</definedName>
    <definedName name="REarth_to_AU">6371/149600000</definedName>
    <definedName name="REarth_to_cm">640000000</definedName>
    <definedName name="Roche_limit_factor">2.44</definedName>
    <definedName name="speed_of_light">63197.8</definedName>
    <definedName name="years_to_s">60*60*24*365.242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2" l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2" i="2"/>
  <c r="G3" i="2"/>
  <c r="I3" i="2"/>
  <c r="J3" i="2"/>
  <c r="K3" i="2"/>
  <c r="G4" i="2"/>
  <c r="I4" i="2"/>
  <c r="J4" i="2"/>
  <c r="K4" i="2"/>
  <c r="G5" i="2"/>
  <c r="I5" i="2"/>
  <c r="J5" i="2"/>
  <c r="K5" i="2"/>
  <c r="G6" i="2"/>
  <c r="I6" i="2"/>
  <c r="J6" i="2"/>
  <c r="K6" i="2"/>
  <c r="G7" i="2"/>
  <c r="I7" i="2"/>
  <c r="J7" i="2"/>
  <c r="K7" i="2"/>
  <c r="G8" i="2"/>
  <c r="I8" i="2"/>
  <c r="J8" i="2"/>
  <c r="K8" i="2"/>
  <c r="G9" i="2"/>
  <c r="I9" i="2"/>
  <c r="J9" i="2"/>
  <c r="K9" i="2"/>
  <c r="G10" i="2"/>
  <c r="I10" i="2"/>
  <c r="J10" i="2"/>
  <c r="K10" i="2"/>
  <c r="G11" i="2"/>
  <c r="I11" i="2"/>
  <c r="J11" i="2"/>
  <c r="K11" i="2"/>
  <c r="G12" i="2"/>
  <c r="I12" i="2"/>
  <c r="J12" i="2"/>
  <c r="K12" i="2"/>
  <c r="G13" i="2"/>
  <c r="I13" i="2"/>
  <c r="J13" i="2"/>
  <c r="K13" i="2"/>
  <c r="G14" i="2"/>
  <c r="I14" i="2"/>
  <c r="J14" i="2"/>
  <c r="K14" i="2"/>
  <c r="G15" i="2"/>
  <c r="I15" i="2"/>
  <c r="J15" i="2"/>
  <c r="K15" i="2"/>
  <c r="G16" i="2"/>
  <c r="I16" i="2"/>
  <c r="J16" i="2"/>
  <c r="K16" i="2"/>
  <c r="G17" i="2"/>
  <c r="I17" i="2"/>
  <c r="J17" i="2"/>
  <c r="K17" i="2"/>
  <c r="G18" i="2"/>
  <c r="I18" i="2"/>
  <c r="J18" i="2"/>
  <c r="K18" i="2"/>
  <c r="G19" i="2"/>
  <c r="I19" i="2"/>
  <c r="J19" i="2"/>
  <c r="K19" i="2"/>
  <c r="G20" i="2"/>
  <c r="I20" i="2"/>
  <c r="J20" i="2"/>
  <c r="K20" i="2"/>
  <c r="G21" i="2"/>
  <c r="I21" i="2"/>
  <c r="J21" i="2"/>
  <c r="K21" i="2"/>
  <c r="G22" i="2"/>
  <c r="I22" i="2"/>
  <c r="J22" i="2"/>
  <c r="K22" i="2"/>
  <c r="G23" i="2"/>
  <c r="I23" i="2"/>
  <c r="J23" i="2"/>
  <c r="K23" i="2"/>
  <c r="G24" i="2"/>
  <c r="I24" i="2"/>
  <c r="J24" i="2"/>
  <c r="K24" i="2"/>
  <c r="G25" i="2"/>
  <c r="I25" i="2"/>
  <c r="J25" i="2"/>
  <c r="K25" i="2"/>
  <c r="G26" i="2"/>
  <c r="I26" i="2"/>
  <c r="J26" i="2"/>
  <c r="K26" i="2"/>
  <c r="G27" i="2"/>
  <c r="I27" i="2"/>
  <c r="J27" i="2"/>
  <c r="K27" i="2"/>
  <c r="G28" i="2"/>
  <c r="I28" i="2"/>
  <c r="J28" i="2"/>
  <c r="K28" i="2"/>
  <c r="G29" i="2"/>
  <c r="I29" i="2"/>
  <c r="J29" i="2"/>
  <c r="K29" i="2"/>
  <c r="G30" i="2"/>
  <c r="I30" i="2"/>
  <c r="J30" i="2"/>
  <c r="K30" i="2"/>
  <c r="G31" i="2"/>
  <c r="I31" i="2"/>
  <c r="J31" i="2"/>
  <c r="K31" i="2"/>
  <c r="G32" i="2"/>
  <c r="I32" i="2"/>
  <c r="J32" i="2"/>
  <c r="K32" i="2"/>
  <c r="G33" i="2"/>
  <c r="I33" i="2"/>
  <c r="J33" i="2"/>
  <c r="K33" i="2"/>
  <c r="G34" i="2"/>
  <c r="I34" i="2"/>
  <c r="J34" i="2"/>
  <c r="K34" i="2"/>
  <c r="G35" i="2"/>
  <c r="I35" i="2"/>
  <c r="J35" i="2"/>
  <c r="K35" i="2"/>
  <c r="G36" i="2"/>
  <c r="I36" i="2"/>
  <c r="J36" i="2"/>
  <c r="K36" i="2"/>
  <c r="G37" i="2"/>
  <c r="I37" i="2"/>
  <c r="J37" i="2"/>
  <c r="K37" i="2"/>
  <c r="G38" i="2"/>
  <c r="I38" i="2"/>
  <c r="J38" i="2"/>
  <c r="K38" i="2"/>
  <c r="G39" i="2"/>
  <c r="I39" i="2"/>
  <c r="J39" i="2"/>
  <c r="K39" i="2"/>
  <c r="G40" i="2"/>
  <c r="I40" i="2"/>
  <c r="J40" i="2"/>
  <c r="K40" i="2"/>
  <c r="G41" i="2"/>
  <c r="I41" i="2"/>
  <c r="J41" i="2"/>
  <c r="K41" i="2"/>
  <c r="G42" i="2"/>
  <c r="I42" i="2"/>
  <c r="J42" i="2"/>
  <c r="K42" i="2"/>
  <c r="G43" i="2"/>
  <c r="I43" i="2"/>
  <c r="J43" i="2"/>
  <c r="K43" i="2"/>
  <c r="G44" i="2"/>
  <c r="I44" i="2"/>
  <c r="J44" i="2"/>
  <c r="K44" i="2"/>
  <c r="G45" i="2"/>
  <c r="I45" i="2"/>
  <c r="J45" i="2"/>
  <c r="K45" i="2"/>
  <c r="G46" i="2"/>
  <c r="I46" i="2"/>
  <c r="J46" i="2"/>
  <c r="K46" i="2"/>
  <c r="G47" i="2"/>
  <c r="I47" i="2"/>
  <c r="J47" i="2"/>
  <c r="K47" i="2"/>
  <c r="G48" i="2"/>
  <c r="I48" i="2"/>
  <c r="J48" i="2"/>
  <c r="K48" i="2"/>
  <c r="G49" i="2"/>
  <c r="I49" i="2"/>
  <c r="J49" i="2"/>
  <c r="K49" i="2"/>
  <c r="G50" i="2"/>
  <c r="I50" i="2"/>
  <c r="J50" i="2"/>
  <c r="K50" i="2"/>
  <c r="G51" i="2"/>
  <c r="I51" i="2"/>
  <c r="J51" i="2"/>
  <c r="K51" i="2"/>
  <c r="G52" i="2"/>
  <c r="I52" i="2"/>
  <c r="J52" i="2"/>
  <c r="K52" i="2"/>
  <c r="G53" i="2"/>
  <c r="I53" i="2"/>
  <c r="J53" i="2"/>
  <c r="K53" i="2"/>
  <c r="G54" i="2"/>
  <c r="I54" i="2"/>
  <c r="J54" i="2"/>
  <c r="K54" i="2"/>
  <c r="G55" i="2"/>
  <c r="I55" i="2"/>
  <c r="J55" i="2"/>
  <c r="K55" i="2"/>
  <c r="G56" i="2"/>
  <c r="I56" i="2"/>
  <c r="J56" i="2"/>
  <c r="K56" i="2"/>
  <c r="G57" i="2"/>
  <c r="I57" i="2"/>
  <c r="J57" i="2"/>
  <c r="K57" i="2"/>
  <c r="G58" i="2"/>
  <c r="I58" i="2"/>
  <c r="J58" i="2"/>
  <c r="K58" i="2"/>
  <c r="G59" i="2"/>
  <c r="I59" i="2"/>
  <c r="J59" i="2"/>
  <c r="K59" i="2"/>
  <c r="G60" i="2"/>
  <c r="I60" i="2"/>
  <c r="J60" i="2"/>
  <c r="K60" i="2"/>
  <c r="G61" i="2"/>
  <c r="I61" i="2"/>
  <c r="J61" i="2"/>
  <c r="K61" i="2"/>
  <c r="G62" i="2"/>
  <c r="I62" i="2"/>
  <c r="J62" i="2"/>
  <c r="K62" i="2"/>
  <c r="G63" i="2"/>
  <c r="I63" i="2"/>
  <c r="J63" i="2"/>
  <c r="K63" i="2"/>
  <c r="G64" i="2"/>
  <c r="I64" i="2"/>
  <c r="J64" i="2"/>
  <c r="K64" i="2"/>
  <c r="G65" i="2"/>
  <c r="I65" i="2"/>
  <c r="J65" i="2"/>
  <c r="K65" i="2"/>
  <c r="G66" i="2"/>
  <c r="I66" i="2"/>
  <c r="J66" i="2"/>
  <c r="K66" i="2"/>
  <c r="G67" i="2"/>
  <c r="I67" i="2"/>
  <c r="J67" i="2"/>
  <c r="K67" i="2"/>
  <c r="G68" i="2"/>
  <c r="I68" i="2"/>
  <c r="J68" i="2"/>
  <c r="K68" i="2"/>
  <c r="G69" i="2"/>
  <c r="I69" i="2"/>
  <c r="J69" i="2"/>
  <c r="K69" i="2"/>
  <c r="G70" i="2"/>
  <c r="I70" i="2"/>
  <c r="J70" i="2"/>
  <c r="K70" i="2"/>
  <c r="G71" i="2"/>
  <c r="I71" i="2"/>
  <c r="J71" i="2"/>
  <c r="K71" i="2"/>
  <c r="G72" i="2"/>
  <c r="I72" i="2"/>
  <c r="J72" i="2"/>
  <c r="K72" i="2"/>
  <c r="G73" i="2"/>
  <c r="I73" i="2"/>
  <c r="J73" i="2"/>
  <c r="K73" i="2"/>
  <c r="G74" i="2"/>
  <c r="I74" i="2"/>
  <c r="J74" i="2"/>
  <c r="K74" i="2"/>
  <c r="G75" i="2"/>
  <c r="I75" i="2"/>
  <c r="J75" i="2"/>
  <c r="K75" i="2"/>
  <c r="G76" i="2"/>
  <c r="I76" i="2"/>
  <c r="J76" i="2"/>
  <c r="K76" i="2"/>
  <c r="G77" i="2"/>
  <c r="I77" i="2"/>
  <c r="J77" i="2"/>
  <c r="K77" i="2"/>
  <c r="G78" i="2"/>
  <c r="I78" i="2"/>
  <c r="J78" i="2"/>
  <c r="K78" i="2"/>
  <c r="G79" i="2"/>
  <c r="I79" i="2"/>
  <c r="J79" i="2"/>
  <c r="K79" i="2"/>
  <c r="G80" i="2"/>
  <c r="I80" i="2"/>
  <c r="J80" i="2"/>
  <c r="K80" i="2"/>
  <c r="G81" i="2"/>
  <c r="I81" i="2"/>
  <c r="J81" i="2"/>
  <c r="K81" i="2"/>
  <c r="G82" i="2"/>
  <c r="I82" i="2"/>
  <c r="J82" i="2"/>
  <c r="K82" i="2"/>
  <c r="G83" i="2"/>
  <c r="I83" i="2"/>
  <c r="J83" i="2"/>
  <c r="K83" i="2"/>
  <c r="G84" i="2"/>
  <c r="I84" i="2"/>
  <c r="J84" i="2"/>
  <c r="K84" i="2"/>
  <c r="G85" i="2"/>
  <c r="I85" i="2"/>
  <c r="J85" i="2"/>
  <c r="K85" i="2"/>
  <c r="G86" i="2"/>
  <c r="I86" i="2"/>
  <c r="J86" i="2"/>
  <c r="K86" i="2"/>
  <c r="G87" i="2"/>
  <c r="I87" i="2"/>
  <c r="J87" i="2"/>
  <c r="K87" i="2"/>
  <c r="G88" i="2"/>
  <c r="I88" i="2"/>
  <c r="J88" i="2"/>
  <c r="K88" i="2"/>
  <c r="G89" i="2"/>
  <c r="I89" i="2"/>
  <c r="J89" i="2"/>
  <c r="K89" i="2"/>
  <c r="G90" i="2"/>
  <c r="I90" i="2"/>
  <c r="J90" i="2"/>
  <c r="K90" i="2"/>
  <c r="G91" i="2"/>
  <c r="I91" i="2"/>
  <c r="J91" i="2"/>
  <c r="K91" i="2"/>
  <c r="G92" i="2"/>
  <c r="I92" i="2"/>
  <c r="J92" i="2"/>
  <c r="K92" i="2"/>
  <c r="G93" i="2"/>
  <c r="I93" i="2"/>
  <c r="J93" i="2"/>
  <c r="K93" i="2"/>
  <c r="G94" i="2"/>
  <c r="I94" i="2"/>
  <c r="J94" i="2"/>
  <c r="K94" i="2"/>
  <c r="G95" i="2"/>
  <c r="I95" i="2"/>
  <c r="J95" i="2"/>
  <c r="K95" i="2"/>
  <c r="G96" i="2"/>
  <c r="I96" i="2"/>
  <c r="J96" i="2"/>
  <c r="K96" i="2"/>
  <c r="G97" i="2"/>
  <c r="I97" i="2"/>
  <c r="J97" i="2"/>
  <c r="K97" i="2"/>
  <c r="G98" i="2"/>
  <c r="I98" i="2"/>
  <c r="J98" i="2"/>
  <c r="K98" i="2"/>
  <c r="G99" i="2"/>
  <c r="I99" i="2"/>
  <c r="J99" i="2"/>
  <c r="K99" i="2"/>
  <c r="G100" i="2"/>
  <c r="I100" i="2"/>
  <c r="J100" i="2"/>
  <c r="K100" i="2"/>
  <c r="G101" i="2"/>
  <c r="I101" i="2"/>
  <c r="J101" i="2"/>
  <c r="K101" i="2"/>
  <c r="G102" i="2"/>
  <c r="I102" i="2"/>
  <c r="J102" i="2"/>
  <c r="K102" i="2"/>
  <c r="H103" i="2"/>
  <c r="I103" i="2"/>
  <c r="J103" i="2"/>
  <c r="K103" i="2"/>
  <c r="H104" i="2"/>
  <c r="I104" i="2"/>
  <c r="J104" i="2"/>
  <c r="K104" i="2"/>
  <c r="H105" i="2"/>
  <c r="I105" i="2"/>
  <c r="J105" i="2"/>
  <c r="K105" i="2"/>
  <c r="H106" i="2"/>
  <c r="I106" i="2"/>
  <c r="J106" i="2"/>
  <c r="K106" i="2"/>
  <c r="H107" i="2"/>
  <c r="I107" i="2"/>
  <c r="J107" i="2"/>
  <c r="K107" i="2"/>
  <c r="H108" i="2"/>
  <c r="I108" i="2"/>
  <c r="J108" i="2"/>
  <c r="K108" i="2"/>
  <c r="H109" i="2"/>
  <c r="I109" i="2"/>
  <c r="J109" i="2"/>
  <c r="K109" i="2"/>
  <c r="H110" i="2"/>
  <c r="I110" i="2"/>
  <c r="J110" i="2"/>
  <c r="K110" i="2"/>
  <c r="H111" i="2"/>
  <c r="I111" i="2"/>
  <c r="J111" i="2"/>
  <c r="K111" i="2"/>
  <c r="H112" i="2"/>
  <c r="I112" i="2"/>
  <c r="J112" i="2"/>
  <c r="K112" i="2"/>
  <c r="H113" i="2"/>
  <c r="I113" i="2"/>
  <c r="J113" i="2"/>
  <c r="K113" i="2"/>
  <c r="H114" i="2"/>
  <c r="I114" i="2"/>
  <c r="J114" i="2"/>
  <c r="K114" i="2"/>
  <c r="H115" i="2"/>
  <c r="I115" i="2"/>
  <c r="J115" i="2"/>
  <c r="K115" i="2"/>
  <c r="H116" i="2"/>
  <c r="I116" i="2"/>
  <c r="J116" i="2"/>
  <c r="K116" i="2"/>
  <c r="H118" i="2"/>
  <c r="I118" i="2"/>
  <c r="J118" i="2"/>
  <c r="K118" i="2"/>
  <c r="H119" i="2"/>
  <c r="I119" i="2"/>
  <c r="J119" i="2"/>
  <c r="K119" i="2"/>
  <c r="H120" i="2"/>
  <c r="I120" i="2"/>
  <c r="J120" i="2"/>
  <c r="K120" i="2"/>
  <c r="H121" i="2"/>
  <c r="I121" i="2"/>
  <c r="J121" i="2"/>
  <c r="K121" i="2"/>
  <c r="H122" i="2"/>
  <c r="I122" i="2"/>
  <c r="J122" i="2"/>
  <c r="K122" i="2"/>
  <c r="H123" i="2"/>
  <c r="I123" i="2"/>
  <c r="J123" i="2"/>
  <c r="K123" i="2"/>
  <c r="H124" i="2"/>
  <c r="I124" i="2"/>
  <c r="J124" i="2"/>
  <c r="K124" i="2"/>
  <c r="H125" i="2"/>
  <c r="I125" i="2"/>
  <c r="J125" i="2"/>
  <c r="K125" i="2"/>
  <c r="H126" i="2"/>
  <c r="I126" i="2"/>
  <c r="J126" i="2"/>
  <c r="K126" i="2"/>
  <c r="H127" i="2"/>
  <c r="I127" i="2"/>
  <c r="J127" i="2"/>
  <c r="K127" i="2"/>
  <c r="H128" i="2"/>
  <c r="I128" i="2"/>
  <c r="J128" i="2"/>
  <c r="K128" i="2"/>
  <c r="H129" i="2"/>
  <c r="I129" i="2"/>
  <c r="J129" i="2"/>
  <c r="K129" i="2"/>
  <c r="H130" i="2"/>
  <c r="I130" i="2"/>
  <c r="J130" i="2"/>
  <c r="K130" i="2"/>
  <c r="H131" i="2"/>
  <c r="I131" i="2"/>
  <c r="J131" i="2"/>
  <c r="K131" i="2"/>
  <c r="H132" i="2"/>
  <c r="I132" i="2"/>
  <c r="J132" i="2"/>
  <c r="K132" i="2"/>
  <c r="H133" i="2"/>
  <c r="I133" i="2"/>
  <c r="J133" i="2"/>
  <c r="K133" i="2"/>
  <c r="H134" i="2"/>
  <c r="I134" i="2"/>
  <c r="J134" i="2"/>
  <c r="K134" i="2"/>
  <c r="H135" i="2"/>
  <c r="I135" i="2"/>
  <c r="J135" i="2"/>
  <c r="K135" i="2"/>
  <c r="H136" i="2"/>
  <c r="I136" i="2"/>
  <c r="J136" i="2"/>
  <c r="K136" i="2"/>
  <c r="H137" i="2"/>
  <c r="I137" i="2"/>
  <c r="J137" i="2"/>
  <c r="K137" i="2"/>
  <c r="G138" i="2"/>
  <c r="I138" i="2"/>
  <c r="J138" i="2"/>
  <c r="K138" i="2"/>
  <c r="G139" i="2"/>
  <c r="I139" i="2"/>
  <c r="J139" i="2"/>
  <c r="K139" i="2"/>
  <c r="G2" i="2"/>
  <c r="I2" i="2"/>
  <c r="J2" i="2"/>
  <c r="K2" i="2"/>
  <c r="H3" i="2"/>
  <c r="L3" i="2"/>
  <c r="H4" i="2"/>
  <c r="L4" i="2"/>
  <c r="H5" i="2"/>
  <c r="L5" i="2"/>
  <c r="H6" i="2"/>
  <c r="L6" i="2"/>
  <c r="H7" i="2"/>
  <c r="L7" i="2"/>
  <c r="H8" i="2"/>
  <c r="L8" i="2"/>
  <c r="H9" i="2"/>
  <c r="L9" i="2"/>
  <c r="H10" i="2"/>
  <c r="L10" i="2"/>
  <c r="H11" i="2"/>
  <c r="L11" i="2"/>
  <c r="H12" i="2"/>
  <c r="L12" i="2"/>
  <c r="H13" i="2"/>
  <c r="L13" i="2"/>
  <c r="H14" i="2"/>
  <c r="L14" i="2"/>
  <c r="H15" i="2"/>
  <c r="L15" i="2"/>
  <c r="H16" i="2"/>
  <c r="L16" i="2"/>
  <c r="H17" i="2"/>
  <c r="L17" i="2"/>
  <c r="H18" i="2"/>
  <c r="L18" i="2"/>
  <c r="H19" i="2"/>
  <c r="L19" i="2"/>
  <c r="H20" i="2"/>
  <c r="L20" i="2"/>
  <c r="H21" i="2"/>
  <c r="L21" i="2"/>
  <c r="H22" i="2"/>
  <c r="L22" i="2"/>
  <c r="H23" i="2"/>
  <c r="L23" i="2"/>
  <c r="H24" i="2"/>
  <c r="L24" i="2"/>
  <c r="H25" i="2"/>
  <c r="L25" i="2"/>
  <c r="H26" i="2"/>
  <c r="L26" i="2"/>
  <c r="H27" i="2"/>
  <c r="L27" i="2"/>
  <c r="H28" i="2"/>
  <c r="L28" i="2"/>
  <c r="H29" i="2"/>
  <c r="L29" i="2"/>
  <c r="H30" i="2"/>
  <c r="L30" i="2"/>
  <c r="H31" i="2"/>
  <c r="L31" i="2"/>
  <c r="H32" i="2"/>
  <c r="L32" i="2"/>
  <c r="H33" i="2"/>
  <c r="L33" i="2"/>
  <c r="H34" i="2"/>
  <c r="L34" i="2"/>
  <c r="H35" i="2"/>
  <c r="L35" i="2"/>
  <c r="H36" i="2"/>
  <c r="L36" i="2"/>
  <c r="H37" i="2"/>
  <c r="L37" i="2"/>
  <c r="H38" i="2"/>
  <c r="L38" i="2"/>
  <c r="H39" i="2"/>
  <c r="L39" i="2"/>
  <c r="H40" i="2"/>
  <c r="L40" i="2"/>
  <c r="H41" i="2"/>
  <c r="L41" i="2"/>
  <c r="H42" i="2"/>
  <c r="L42" i="2"/>
  <c r="H43" i="2"/>
  <c r="L43" i="2"/>
  <c r="H44" i="2"/>
  <c r="L44" i="2"/>
  <c r="H45" i="2"/>
  <c r="L45" i="2"/>
  <c r="H46" i="2"/>
  <c r="L46" i="2"/>
  <c r="H47" i="2"/>
  <c r="L47" i="2"/>
  <c r="H48" i="2"/>
  <c r="L48" i="2"/>
  <c r="H49" i="2"/>
  <c r="L49" i="2"/>
  <c r="H50" i="2"/>
  <c r="L50" i="2"/>
  <c r="H51" i="2"/>
  <c r="L51" i="2"/>
  <c r="H52" i="2"/>
  <c r="L52" i="2"/>
  <c r="H53" i="2"/>
  <c r="L53" i="2"/>
  <c r="H54" i="2"/>
  <c r="L54" i="2"/>
  <c r="H55" i="2"/>
  <c r="L55" i="2"/>
  <c r="H56" i="2"/>
  <c r="L56" i="2"/>
  <c r="H57" i="2"/>
  <c r="L57" i="2"/>
  <c r="H58" i="2"/>
  <c r="L58" i="2"/>
  <c r="H59" i="2"/>
  <c r="L59" i="2"/>
  <c r="H60" i="2"/>
  <c r="L60" i="2"/>
  <c r="H61" i="2"/>
  <c r="L61" i="2"/>
  <c r="H62" i="2"/>
  <c r="L62" i="2"/>
  <c r="H63" i="2"/>
  <c r="L63" i="2"/>
  <c r="H64" i="2"/>
  <c r="L64" i="2"/>
  <c r="H65" i="2"/>
  <c r="L65" i="2"/>
  <c r="H66" i="2"/>
  <c r="L66" i="2"/>
  <c r="H67" i="2"/>
  <c r="L67" i="2"/>
  <c r="H68" i="2"/>
  <c r="L68" i="2"/>
  <c r="H69" i="2"/>
  <c r="L69" i="2"/>
  <c r="H70" i="2"/>
  <c r="L70" i="2"/>
  <c r="H71" i="2"/>
  <c r="L71" i="2"/>
  <c r="H72" i="2"/>
  <c r="L72" i="2"/>
  <c r="H73" i="2"/>
  <c r="L73" i="2"/>
  <c r="H74" i="2"/>
  <c r="L74" i="2"/>
  <c r="H75" i="2"/>
  <c r="L75" i="2"/>
  <c r="H76" i="2"/>
  <c r="L76" i="2"/>
  <c r="H77" i="2"/>
  <c r="L77" i="2"/>
  <c r="H78" i="2"/>
  <c r="L78" i="2"/>
  <c r="H79" i="2"/>
  <c r="L79" i="2"/>
  <c r="H80" i="2"/>
  <c r="L80" i="2"/>
  <c r="H81" i="2"/>
  <c r="L81" i="2"/>
  <c r="H82" i="2"/>
  <c r="L82" i="2"/>
  <c r="H83" i="2"/>
  <c r="L83" i="2"/>
  <c r="H84" i="2"/>
  <c r="L84" i="2"/>
  <c r="H85" i="2"/>
  <c r="L85" i="2"/>
  <c r="H86" i="2"/>
  <c r="L86" i="2"/>
  <c r="H87" i="2"/>
  <c r="L87" i="2"/>
  <c r="H88" i="2"/>
  <c r="L88" i="2"/>
  <c r="H89" i="2"/>
  <c r="L89" i="2"/>
  <c r="H90" i="2"/>
  <c r="L90" i="2"/>
  <c r="H91" i="2"/>
  <c r="L91" i="2"/>
  <c r="H92" i="2"/>
  <c r="L92" i="2"/>
  <c r="H93" i="2"/>
  <c r="L93" i="2"/>
  <c r="H94" i="2"/>
  <c r="L94" i="2"/>
  <c r="H95" i="2"/>
  <c r="L95" i="2"/>
  <c r="H96" i="2"/>
  <c r="L96" i="2"/>
  <c r="H97" i="2"/>
  <c r="L97" i="2"/>
  <c r="H98" i="2"/>
  <c r="L98" i="2"/>
  <c r="H99" i="2"/>
  <c r="L99" i="2"/>
  <c r="H100" i="2"/>
  <c r="L100" i="2"/>
  <c r="H101" i="2"/>
  <c r="L101" i="2"/>
  <c r="H102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H138" i="2"/>
  <c r="L138" i="2"/>
  <c r="H139" i="2"/>
  <c r="L139" i="2"/>
  <c r="L2" i="2"/>
  <c r="H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</calcChain>
</file>

<file path=xl/sharedStrings.xml><?xml version="1.0" encoding="utf-8"?>
<sst xmlns="http://schemas.openxmlformats.org/spreadsheetml/2006/main" count="877" uniqueCount="260">
  <si>
    <t>rowid</t>
  </si>
  <si>
    <t>kepid</t>
  </si>
  <si>
    <t>kepoi_name</t>
  </si>
  <si>
    <t>kepler_name</t>
  </si>
  <si>
    <t>koi_disposition</t>
  </si>
  <si>
    <t>koi_pdisposition</t>
  </si>
  <si>
    <t>koi_score</t>
  </si>
  <si>
    <t>koi_fpflag_nt</t>
  </si>
  <si>
    <t>koi_fpflag_ss</t>
  </si>
  <si>
    <t>koi_fpflag_co</t>
  </si>
  <si>
    <t>koi_fpflag_ec</t>
  </si>
  <si>
    <t>koi_period</t>
  </si>
  <si>
    <t>koi_time0bk</t>
  </si>
  <si>
    <t>koi_eccen</t>
  </si>
  <si>
    <t>koi_impact</t>
  </si>
  <si>
    <t>koi_duration</t>
  </si>
  <si>
    <t>koi_depth</t>
  </si>
  <si>
    <t>koi_prad</t>
  </si>
  <si>
    <t>koi_sma</t>
  </si>
  <si>
    <t>koi_teq</t>
  </si>
  <si>
    <t>koi_insol</t>
  </si>
  <si>
    <t>koi_model_snr</t>
  </si>
  <si>
    <t>koi_tce_plnt_num</t>
  </si>
  <si>
    <t>koi_tce_delivname</t>
  </si>
  <si>
    <t>koi_steff</t>
  </si>
  <si>
    <t>koi_slogg</t>
  </si>
  <si>
    <t>koi_srad</t>
  </si>
  <si>
    <t>koi_smass</t>
  </si>
  <si>
    <t>ra</t>
  </si>
  <si>
    <t>dec</t>
  </si>
  <si>
    <t>koi_kepmag</t>
  </si>
  <si>
    <t>FALSE POSITIVE</t>
  </si>
  <si>
    <t>q1_q17_dr25_tce</t>
  </si>
  <si>
    <t>K02874.01</t>
  </si>
  <si>
    <t>CANDIDATE</t>
  </si>
  <si>
    <t>K04844.01</t>
  </si>
  <si>
    <t>q1_q17_dr24_tce</t>
  </si>
  <si>
    <t>K00961.02</t>
  </si>
  <si>
    <t>Kepler-42 c</t>
  </si>
  <si>
    <t>CONFIRMED</t>
  </si>
  <si>
    <t>K07865.01</t>
  </si>
  <si>
    <t>K04419.01</t>
  </si>
  <si>
    <t>K05016.01</t>
  </si>
  <si>
    <t>K04002.01</t>
  </si>
  <si>
    <t>K02783.01</t>
  </si>
  <si>
    <t>K06635.01</t>
  </si>
  <si>
    <t>K00971.01</t>
  </si>
  <si>
    <t>K02796.01</t>
  </si>
  <si>
    <t>K01875.02</t>
  </si>
  <si>
    <t>Kepler-990 c</t>
  </si>
  <si>
    <t>K04199.01</t>
  </si>
  <si>
    <t>Kepler-1566 b</t>
  </si>
  <si>
    <t>K01140.01</t>
  </si>
  <si>
    <t>K02735.01</t>
  </si>
  <si>
    <t>K07489.01</t>
  </si>
  <si>
    <t>K01367.01</t>
  </si>
  <si>
    <t>Kepler-828 b</t>
  </si>
  <si>
    <t>K02699.01</t>
  </si>
  <si>
    <t>Kepler-1317 b</t>
  </si>
  <si>
    <t>K02119.01</t>
  </si>
  <si>
    <t>Kepler-1107 b</t>
  </si>
  <si>
    <t>K03204.01</t>
  </si>
  <si>
    <t>K06860.01</t>
  </si>
  <si>
    <t>K02409.01</t>
  </si>
  <si>
    <t>Kepler-1228 b</t>
  </si>
  <si>
    <t>K03913.01</t>
  </si>
  <si>
    <t>K08157.01</t>
  </si>
  <si>
    <t>K02347.01</t>
  </si>
  <si>
    <t>Kepler-1203 b</t>
  </si>
  <si>
    <t>K00787.03</t>
  </si>
  <si>
    <t>K04595.01</t>
  </si>
  <si>
    <t>K06450.01</t>
  </si>
  <si>
    <t>K03849.01</t>
  </si>
  <si>
    <t>K04325.01</t>
  </si>
  <si>
    <t>K07859.01</t>
  </si>
  <si>
    <t>K06574.01</t>
  </si>
  <si>
    <t>K07843.01</t>
  </si>
  <si>
    <t>K02250.02</t>
  </si>
  <si>
    <t>K04359.01</t>
  </si>
  <si>
    <t>K01300.01</t>
  </si>
  <si>
    <t>Kepler-808 b</t>
  </si>
  <si>
    <t>K02817.01</t>
  </si>
  <si>
    <t>Kepler-1356 b</t>
  </si>
  <si>
    <t>K03032.01</t>
  </si>
  <si>
    <t>Kepler-1415 b</t>
  </si>
  <si>
    <t>K00577.02</t>
  </si>
  <si>
    <t>Kepler-607 b</t>
  </si>
  <si>
    <t>K04351.01</t>
  </si>
  <si>
    <t>K03794.01</t>
  </si>
  <si>
    <t>Kepler-1520 b</t>
  </si>
  <si>
    <t>K04109.01</t>
  </si>
  <si>
    <t>K02493.01</t>
  </si>
  <si>
    <t>Kepler-1259 b</t>
  </si>
  <si>
    <t>K02589.01</t>
  </si>
  <si>
    <t>Kepler-1284 b</t>
  </si>
  <si>
    <t>K02756.01</t>
  </si>
  <si>
    <t>Kepler-1340 b</t>
  </si>
  <si>
    <t>K02480.01</t>
  </si>
  <si>
    <t>K05129.01</t>
  </si>
  <si>
    <t>K01442.01</t>
  </si>
  <si>
    <t>Kepler-407 b</t>
  </si>
  <si>
    <t>K06262.01</t>
  </si>
  <si>
    <t>K02852.01</t>
  </si>
  <si>
    <t>Kepler-1368 b</t>
  </si>
  <si>
    <t>K01150.01</t>
  </si>
  <si>
    <t>Kepler-780 b</t>
  </si>
  <si>
    <t>K02668.01</t>
  </si>
  <si>
    <t>Kepler-1310 b</t>
  </si>
  <si>
    <t>K04357.01</t>
  </si>
  <si>
    <t>K04441.01</t>
  </si>
  <si>
    <t>Kepler-1604 b</t>
  </si>
  <si>
    <t>K06715.01</t>
  </si>
  <si>
    <t>K01169.01</t>
  </si>
  <si>
    <t>K03246.01</t>
  </si>
  <si>
    <t>Kepler-1446 b</t>
  </si>
  <si>
    <t>K04072.01</t>
  </si>
  <si>
    <t>Kepler-1547 b</t>
  </si>
  <si>
    <t>K02079.01</t>
  </si>
  <si>
    <t>Kepler-1087 b</t>
  </si>
  <si>
    <t>K07903.01</t>
  </si>
  <si>
    <t>K01131.01</t>
  </si>
  <si>
    <t>K02813.01</t>
  </si>
  <si>
    <t>K04207.01</t>
  </si>
  <si>
    <t>K07636.01</t>
  </si>
  <si>
    <t>K00191.03</t>
  </si>
  <si>
    <t>K07559.01</t>
  </si>
  <si>
    <t>K07884.01</t>
  </si>
  <si>
    <t>K02925.01</t>
  </si>
  <si>
    <t>K08061.01</t>
  </si>
  <si>
    <t>K07259.01</t>
  </si>
  <si>
    <t>K02542.01</t>
  </si>
  <si>
    <t>K02880.01</t>
  </si>
  <si>
    <t>Kepler-1377 b</t>
  </si>
  <si>
    <t>K04546.01</t>
  </si>
  <si>
    <t>K00952.05</t>
  </si>
  <si>
    <t>Kepler-32 f</t>
  </si>
  <si>
    <t>K02607.01</t>
  </si>
  <si>
    <t>K08277.01</t>
  </si>
  <si>
    <t>K03156.01</t>
  </si>
  <si>
    <t>K02248.03</t>
  </si>
  <si>
    <t>K02039.02</t>
  </si>
  <si>
    <t>Kepler-1067 b</t>
  </si>
  <si>
    <t>K05449.01</t>
  </si>
  <si>
    <t>K04366.01</t>
  </si>
  <si>
    <t>K01360.03</t>
  </si>
  <si>
    <t>K03009.01</t>
  </si>
  <si>
    <t>Kepler-1409 b</t>
  </si>
  <si>
    <t>K02393.02</t>
  </si>
  <si>
    <t>K07045.01</t>
  </si>
  <si>
    <t>K02281.01</t>
  </si>
  <si>
    <t>Kepler-1173 b</t>
  </si>
  <si>
    <t>K07924.01</t>
  </si>
  <si>
    <t>K04778.01</t>
  </si>
  <si>
    <t>K06882.01</t>
  </si>
  <si>
    <t>K05157.01</t>
  </si>
  <si>
    <t>K04116.01</t>
  </si>
  <si>
    <t>K01239.01</t>
  </si>
  <si>
    <t>K07112.01</t>
  </si>
  <si>
    <t>K02742.01</t>
  </si>
  <si>
    <t>Kepler-1331 b</t>
  </si>
  <si>
    <t>K07007.01</t>
  </si>
  <si>
    <t>K08078.01</t>
  </si>
  <si>
    <t>K05353.01</t>
  </si>
  <si>
    <t>K02202.01</t>
  </si>
  <si>
    <t>Kepler-1139 b</t>
  </si>
  <si>
    <t>K06532.01</t>
  </si>
  <si>
    <t>K04777.01</t>
  </si>
  <si>
    <t>K07100.01</t>
  </si>
  <si>
    <t>K02571.01</t>
  </si>
  <si>
    <t>K02548.01</t>
  </si>
  <si>
    <t>K00072.01</t>
  </si>
  <si>
    <t>Kepler-10 b</t>
  </si>
  <si>
    <t>K07144.01</t>
  </si>
  <si>
    <t>K01510.01</t>
  </si>
  <si>
    <t>K01499.02</t>
  </si>
  <si>
    <t>K02694.01</t>
  </si>
  <si>
    <t>Kepler-1315 b</t>
  </si>
  <si>
    <t>K04545.01</t>
  </si>
  <si>
    <t>K07331.01</t>
  </si>
  <si>
    <t>K04268.01</t>
  </si>
  <si>
    <t>Kepler-1579 b</t>
  </si>
  <si>
    <t>K03089.01</t>
  </si>
  <si>
    <t>K07951.01</t>
  </si>
  <si>
    <t>K02797.01</t>
  </si>
  <si>
    <t>K02708.01</t>
  </si>
  <si>
    <t>Kepler-1320 b</t>
  </si>
  <si>
    <t>K00126.02</t>
  </si>
  <si>
    <t>K04912.01</t>
  </si>
  <si>
    <t>K02886.01</t>
  </si>
  <si>
    <t>Kepler-1379 b</t>
  </si>
  <si>
    <t>K06542.01</t>
  </si>
  <si>
    <t>K00936.02</t>
  </si>
  <si>
    <t>Kepler-732 c</t>
  </si>
  <si>
    <t>K03065.01</t>
  </si>
  <si>
    <t>K00717.02</t>
  </si>
  <si>
    <t>Kepler-653 c</t>
  </si>
  <si>
    <t>K06918.01</t>
  </si>
  <si>
    <t>K04862.01</t>
  </si>
  <si>
    <t>K04259.01</t>
  </si>
  <si>
    <t>K02700.01</t>
  </si>
  <si>
    <t>K04875.01</t>
  </si>
  <si>
    <t>K02449.02</t>
  </si>
  <si>
    <t>K02798.01</t>
  </si>
  <si>
    <t>Kepler-1351 b</t>
  </si>
  <si>
    <t>K01546.01</t>
  </si>
  <si>
    <t>K01688.01</t>
  </si>
  <si>
    <t>Kepler-929 b</t>
  </si>
  <si>
    <t>K07361.01</t>
  </si>
  <si>
    <t>K01428.01</t>
  </si>
  <si>
    <t>Kepler-845 b</t>
  </si>
  <si>
    <t>K01202.01</t>
  </si>
  <si>
    <t>Kepler-787 b</t>
  </si>
  <si>
    <t>K02717.01</t>
  </si>
  <si>
    <t>Kepler-1323 b</t>
  </si>
  <si>
    <t>K07332.01</t>
  </si>
  <si>
    <t>K08011.01</t>
  </si>
  <si>
    <t>K01988.01</t>
  </si>
  <si>
    <t>Kepler-1039 b</t>
  </si>
  <si>
    <t>K02753.01</t>
  </si>
  <si>
    <t>Kepler-1338 b</t>
  </si>
  <si>
    <t>K01655.01</t>
  </si>
  <si>
    <t>Kepler-922 b</t>
  </si>
  <si>
    <t>K03980.01</t>
  </si>
  <si>
    <t>K03867.01</t>
  </si>
  <si>
    <t>Kepler-1523 b</t>
  </si>
  <si>
    <t>K06299.01</t>
  </si>
  <si>
    <t>K07198.01</t>
  </si>
  <si>
    <t>K02716.01</t>
  </si>
  <si>
    <t>Kepler-1322 b</t>
  </si>
  <si>
    <t>K02517.01</t>
  </si>
  <si>
    <t>Kepler-1264 b</t>
  </si>
  <si>
    <t>K03106.01</t>
  </si>
  <si>
    <t>Kepler-1427 b</t>
  </si>
  <si>
    <t>K04807.01</t>
  </si>
  <si>
    <t>K04159.01</t>
  </si>
  <si>
    <t>Kepler-1559 b</t>
  </si>
  <si>
    <t>K01128.01</t>
  </si>
  <si>
    <t>Kepler-775 b</t>
  </si>
  <si>
    <t>K04144.01</t>
  </si>
  <si>
    <t>K03145.02</t>
  </si>
  <si>
    <t>K04216.01</t>
  </si>
  <si>
    <t>K02492.01</t>
  </si>
  <si>
    <t>Kepler-1258 b</t>
  </si>
  <si>
    <t>K00500.05</t>
  </si>
  <si>
    <t>Kepler-80 f</t>
  </si>
  <si>
    <t>K04685.01</t>
  </si>
  <si>
    <t>K05566.01</t>
  </si>
  <si>
    <t>K04327.01</t>
  </si>
  <si>
    <t>Kepler-1589 b</t>
  </si>
  <si>
    <t>K02093.03</t>
  </si>
  <si>
    <t>K06705.01</t>
  </si>
  <si>
    <t>K03006.01</t>
  </si>
  <si>
    <t>rocky M_p (M_earth)</t>
  </si>
  <si>
    <t>evap M_p (M_Earth)</t>
  </si>
  <si>
    <t>roche min rho_p (cgs)</t>
  </si>
  <si>
    <t>roche lim M_p (M_Earth)</t>
  </si>
  <si>
    <t>M_p used (M_Earth)</t>
  </si>
  <si>
    <t>which mass used</t>
  </si>
  <si>
    <t>e-decay (kyr)</t>
  </si>
  <si>
    <t>GR precession (kyr)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</si>
</sst>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0" formatCode="0.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3" fillId="0" borderId="0" xfId="0" applyFont="1"/>
    <xf numFmtId="170" fontId="0" fillId="0" borderId="0" xfId="0" applyNumberFormat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solidFill>
                <a:srgbClr val="FF0000"/>
              </a:solidFill>
              <a:prstDash val="dash"/>
            </a:ln>
            <a:effectLst/>
          </c:spPr>
          <c:marker>
            <c:symbol val="none"/>
          </c:marker>
          <c:xVal>
            <c:numRef>
              <c:f>Sheet1!$U$2:$U$3</c:f>
              <c:numCache>
                <c:formatCode>General</c:formatCode>
                <c:ptCount val="2"/>
                <c:pt idx="0">
                  <c:v>0.01</c:v>
                </c:pt>
                <c:pt idx="1">
                  <c:v>1000.0</c:v>
                </c:pt>
              </c:numCache>
            </c:numRef>
          </c:xVal>
          <c:yVal>
            <c:numRef>
              <c:f>Sheet1!$V$2:$V$3</c:f>
              <c:numCache>
                <c:formatCode>General</c:formatCode>
                <c:ptCount val="2"/>
                <c:pt idx="0">
                  <c:v>0.01</c:v>
                </c:pt>
                <c:pt idx="1">
                  <c:v>1000.0</c:v>
                </c:pt>
              </c:numCache>
            </c:numRef>
          </c:yVal>
          <c:smooth val="0"/>
        </c:ser>
        <c:ser>
          <c:idx val="1"/>
          <c:order val="1"/>
          <c:spPr>
            <a:ln>
              <a:noFill/>
            </a:ln>
            <a:effectLst/>
          </c:spPr>
          <c:marker>
            <c:symbol val="circle"/>
            <c:size val="5"/>
            <c:spPr>
              <a:noFill/>
              <a:ln w="25400">
                <a:solidFill>
                  <a:schemeClr val="tx1"/>
                </a:solidFill>
              </a:ln>
              <a:effectLst/>
            </c:spPr>
          </c:marker>
          <c:xVal>
            <c:numRef>
              <c:f>Sheet1!$M$2:$M$116</c:f>
              <c:numCache>
                <c:formatCode>General</c:formatCode>
                <c:ptCount val="115"/>
                <c:pt idx="0">
                  <c:v>166.1532498695314</c:v>
                </c:pt>
                <c:pt idx="1">
                  <c:v>77.03145071586257</c:v>
                </c:pt>
                <c:pt idx="2">
                  <c:v>29.25175063227997</c:v>
                </c:pt>
                <c:pt idx="3">
                  <c:v>306.8360888055229</c:v>
                </c:pt>
                <c:pt idx="4">
                  <c:v>12.24468607001065</c:v>
                </c:pt>
                <c:pt idx="5">
                  <c:v>89.68920093948809</c:v>
                </c:pt>
                <c:pt idx="6">
                  <c:v>91.67961363025518</c:v>
                </c:pt>
                <c:pt idx="7">
                  <c:v>139.8222527580774</c:v>
                </c:pt>
                <c:pt idx="8">
                  <c:v>42.33926486974655</c:v>
                </c:pt>
                <c:pt idx="9">
                  <c:v>126.6210736885999</c:v>
                </c:pt>
                <c:pt idx="10">
                  <c:v>33.56715987219784</c:v>
                </c:pt>
                <c:pt idx="11">
                  <c:v>195.6134933731051</c:v>
                </c:pt>
                <c:pt idx="12">
                  <c:v>70.1071060227485</c:v>
                </c:pt>
                <c:pt idx="13">
                  <c:v>44.80101294426839</c:v>
                </c:pt>
                <c:pt idx="14">
                  <c:v>57.6259634999769</c:v>
                </c:pt>
                <c:pt idx="15">
                  <c:v>23.89893909102396</c:v>
                </c:pt>
                <c:pt idx="16">
                  <c:v>35.28072929272431</c:v>
                </c:pt>
                <c:pt idx="17">
                  <c:v>26.98715216265037</c:v>
                </c:pt>
                <c:pt idx="18">
                  <c:v>166.0516587882441</c:v>
                </c:pt>
                <c:pt idx="19">
                  <c:v>30.0966907230363</c:v>
                </c:pt>
                <c:pt idx="20">
                  <c:v>15.99316901679232</c:v>
                </c:pt>
                <c:pt idx="21">
                  <c:v>35.195355219967</c:v>
                </c:pt>
                <c:pt idx="22">
                  <c:v>12.48545302560041</c:v>
                </c:pt>
                <c:pt idx="23">
                  <c:v>38.88086908172313</c:v>
                </c:pt>
                <c:pt idx="24">
                  <c:v>91.76406204864315</c:v>
                </c:pt>
                <c:pt idx="25">
                  <c:v>155.8023497365755</c:v>
                </c:pt>
                <c:pt idx="26">
                  <c:v>4.447829837946766</c:v>
                </c:pt>
                <c:pt idx="27">
                  <c:v>89.14101196155341</c:v>
                </c:pt>
                <c:pt idx="28">
                  <c:v>34.92663702240382</c:v>
                </c:pt>
                <c:pt idx="29">
                  <c:v>48.80705747847073</c:v>
                </c:pt>
                <c:pt idx="30">
                  <c:v>17.77519070941139</c:v>
                </c:pt>
                <c:pt idx="31">
                  <c:v>76.12316148688843</c:v>
                </c:pt>
                <c:pt idx="32">
                  <c:v>53.48625306618293</c:v>
                </c:pt>
                <c:pt idx="33">
                  <c:v>12.05326849793864</c:v>
                </c:pt>
                <c:pt idx="34">
                  <c:v>72.93320320470823</c:v>
                </c:pt>
                <c:pt idx="35">
                  <c:v>108.5999890064563</c:v>
                </c:pt>
                <c:pt idx="36">
                  <c:v>157.909645790765</c:v>
                </c:pt>
                <c:pt idx="37">
                  <c:v>11.72889627585823</c:v>
                </c:pt>
                <c:pt idx="38">
                  <c:v>1.587794073305981</c:v>
                </c:pt>
                <c:pt idx="39">
                  <c:v>44.34117598591698</c:v>
                </c:pt>
                <c:pt idx="40">
                  <c:v>94.67349973028521</c:v>
                </c:pt>
                <c:pt idx="41">
                  <c:v>43.59909482742071</c:v>
                </c:pt>
                <c:pt idx="42">
                  <c:v>129.0808777471462</c:v>
                </c:pt>
                <c:pt idx="43">
                  <c:v>6.403736085106227</c:v>
                </c:pt>
                <c:pt idx="44">
                  <c:v>16.29027161197597</c:v>
                </c:pt>
                <c:pt idx="45">
                  <c:v>145.9851099544432</c:v>
                </c:pt>
                <c:pt idx="46">
                  <c:v>12.68160657345523</c:v>
                </c:pt>
                <c:pt idx="47">
                  <c:v>81.78153493587036</c:v>
                </c:pt>
                <c:pt idx="48">
                  <c:v>160.3292993131612</c:v>
                </c:pt>
                <c:pt idx="49">
                  <c:v>32.50993521137057</c:v>
                </c:pt>
                <c:pt idx="50">
                  <c:v>27.9730735142298</c:v>
                </c:pt>
                <c:pt idx="51">
                  <c:v>18.5639338092489</c:v>
                </c:pt>
                <c:pt idx="52">
                  <c:v>69.0609633538726</c:v>
                </c:pt>
                <c:pt idx="53">
                  <c:v>26.51154192716861</c:v>
                </c:pt>
                <c:pt idx="54">
                  <c:v>37.40127489635229</c:v>
                </c:pt>
                <c:pt idx="55">
                  <c:v>39.92855932203902</c:v>
                </c:pt>
                <c:pt idx="56">
                  <c:v>57.01306473848957</c:v>
                </c:pt>
                <c:pt idx="57">
                  <c:v>75.71679684570732</c:v>
                </c:pt>
                <c:pt idx="58">
                  <c:v>77.73747860024042</c:v>
                </c:pt>
                <c:pt idx="59">
                  <c:v>122.927493978178</c:v>
                </c:pt>
                <c:pt idx="60">
                  <c:v>21.94420235100925</c:v>
                </c:pt>
                <c:pt idx="61">
                  <c:v>152.8336110767978</c:v>
                </c:pt>
                <c:pt idx="62">
                  <c:v>12.41542524667411</c:v>
                </c:pt>
                <c:pt idx="63">
                  <c:v>122.1185421558136</c:v>
                </c:pt>
                <c:pt idx="64">
                  <c:v>0.0</c:v>
                </c:pt>
                <c:pt idx="65">
                  <c:v>34.71363737141939</c:v>
                </c:pt>
                <c:pt idx="66">
                  <c:v>70.25388274698571</c:v>
                </c:pt>
                <c:pt idx="67">
                  <c:v>7.532627121595937</c:v>
                </c:pt>
                <c:pt idx="68">
                  <c:v>36.43435321722519</c:v>
                </c:pt>
                <c:pt idx="69">
                  <c:v>22.92915577372376</c:v>
                </c:pt>
                <c:pt idx="70">
                  <c:v>18.01333051820778</c:v>
                </c:pt>
                <c:pt idx="71">
                  <c:v>26.91336788063638</c:v>
                </c:pt>
                <c:pt idx="72">
                  <c:v>9.44334960117642</c:v>
                </c:pt>
                <c:pt idx="73">
                  <c:v>15.37781877445359</c:v>
                </c:pt>
                <c:pt idx="74">
                  <c:v>86.7921279480316</c:v>
                </c:pt>
                <c:pt idx="75">
                  <c:v>21.06913845032915</c:v>
                </c:pt>
                <c:pt idx="76">
                  <c:v>23.51996609388946</c:v>
                </c:pt>
                <c:pt idx="77">
                  <c:v>50.52056998930302</c:v>
                </c:pt>
                <c:pt idx="78">
                  <c:v>21.63422249617986</c:v>
                </c:pt>
                <c:pt idx="79">
                  <c:v>9.516531510762414</c:v>
                </c:pt>
                <c:pt idx="80">
                  <c:v>85.46579950312805</c:v>
                </c:pt>
                <c:pt idx="81">
                  <c:v>17.85734295160506</c:v>
                </c:pt>
                <c:pt idx="82">
                  <c:v>88.10225146628554</c:v>
                </c:pt>
                <c:pt idx="83">
                  <c:v>4.214622009173472</c:v>
                </c:pt>
                <c:pt idx="84">
                  <c:v>13.46571133513197</c:v>
                </c:pt>
                <c:pt idx="85">
                  <c:v>8.62919780878414</c:v>
                </c:pt>
                <c:pt idx="86">
                  <c:v>23.10123787712238</c:v>
                </c:pt>
                <c:pt idx="87">
                  <c:v>114.5049384409695</c:v>
                </c:pt>
                <c:pt idx="88">
                  <c:v>48.31818267266467</c:v>
                </c:pt>
                <c:pt idx="89">
                  <c:v>85.22055582248019</c:v>
                </c:pt>
                <c:pt idx="90">
                  <c:v>8.236171008667924</c:v>
                </c:pt>
                <c:pt idx="91">
                  <c:v>110.7382921034422</c:v>
                </c:pt>
                <c:pt idx="92">
                  <c:v>77.9397790185819</c:v>
                </c:pt>
                <c:pt idx="93">
                  <c:v>15.35348635723628</c:v>
                </c:pt>
                <c:pt idx="94">
                  <c:v>78.82703705338024</c:v>
                </c:pt>
                <c:pt idx="95">
                  <c:v>38.82574281164304</c:v>
                </c:pt>
                <c:pt idx="96">
                  <c:v>7.940509179626201</c:v>
                </c:pt>
                <c:pt idx="97">
                  <c:v>61.91726453633006</c:v>
                </c:pt>
                <c:pt idx="98">
                  <c:v>0.0</c:v>
                </c:pt>
                <c:pt idx="99">
                  <c:v>41.92685210375228</c:v>
                </c:pt>
                <c:pt idx="100">
                  <c:v>53.3198993185385</c:v>
                </c:pt>
                <c:pt idx="101">
                  <c:v>1.857029650237831</c:v>
                </c:pt>
                <c:pt idx="102">
                  <c:v>1.521896526162728</c:v>
                </c:pt>
                <c:pt idx="103">
                  <c:v>1.117456963566704</c:v>
                </c:pt>
                <c:pt idx="104">
                  <c:v>0.85782814616549</c:v>
                </c:pt>
                <c:pt idx="105">
                  <c:v>0.373330982850303</c:v>
                </c:pt>
                <c:pt idx="106">
                  <c:v>1.085800355111787</c:v>
                </c:pt>
                <c:pt idx="107">
                  <c:v>0.687607026623402</c:v>
                </c:pt>
                <c:pt idx="108">
                  <c:v>0.234476156352587</c:v>
                </c:pt>
                <c:pt idx="109">
                  <c:v>0.0754585527069958</c:v>
                </c:pt>
                <c:pt idx="110">
                  <c:v>0.15969212420011</c:v>
                </c:pt>
                <c:pt idx="111">
                  <c:v>0.0240259646237568</c:v>
                </c:pt>
                <c:pt idx="112">
                  <c:v>0.0508994066077229</c:v>
                </c:pt>
                <c:pt idx="113">
                  <c:v>0.0289601727350367</c:v>
                </c:pt>
                <c:pt idx="114">
                  <c:v>0.0152544378710532</c:v>
                </c:pt>
              </c:numCache>
            </c:numRef>
          </c:xVal>
          <c:yVal>
            <c:numRef>
              <c:f>Sheet1!$N$2:$N$116</c:f>
              <c:numCache>
                <c:formatCode>General</c:formatCode>
                <c:ptCount val="115"/>
                <c:pt idx="0">
                  <c:v>1.320883395125922</c:v>
                </c:pt>
                <c:pt idx="1">
                  <c:v>0.491702166951577</c:v>
                </c:pt>
                <c:pt idx="2">
                  <c:v>0.145404338726453</c:v>
                </c:pt>
                <c:pt idx="3">
                  <c:v>0.274154975644974</c:v>
                </c:pt>
                <c:pt idx="4">
                  <c:v>0.156359862105441</c:v>
                </c:pt>
                <c:pt idx="5">
                  <c:v>0.182606511418526</c:v>
                </c:pt>
                <c:pt idx="6">
                  <c:v>0.348908196672266</c:v>
                </c:pt>
                <c:pt idx="7">
                  <c:v>0.35101662069114</c:v>
                </c:pt>
                <c:pt idx="8">
                  <c:v>0.190607307849795</c:v>
                </c:pt>
                <c:pt idx="9">
                  <c:v>0.35333860058062</c:v>
                </c:pt>
                <c:pt idx="10">
                  <c:v>0.318637266094747</c:v>
                </c:pt>
                <c:pt idx="11">
                  <c:v>0.271344088024666</c:v>
                </c:pt>
                <c:pt idx="12">
                  <c:v>0.210032546688604</c:v>
                </c:pt>
                <c:pt idx="13">
                  <c:v>0.183331551370408</c:v>
                </c:pt>
                <c:pt idx="14">
                  <c:v>0.286216924755138</c:v>
                </c:pt>
                <c:pt idx="15">
                  <c:v>0.123740695573962</c:v>
                </c:pt>
                <c:pt idx="16">
                  <c:v>0.172525873474981</c:v>
                </c:pt>
                <c:pt idx="17">
                  <c:v>0.129935942330098</c:v>
                </c:pt>
                <c:pt idx="18">
                  <c:v>0.309655514204991</c:v>
                </c:pt>
                <c:pt idx="19">
                  <c:v>0.244380871521618</c:v>
                </c:pt>
                <c:pt idx="20">
                  <c:v>0.123396599230675</c:v>
                </c:pt>
                <c:pt idx="21">
                  <c:v>0.107792605594061</c:v>
                </c:pt>
                <c:pt idx="22">
                  <c:v>0.118351891993764</c:v>
                </c:pt>
                <c:pt idx="23">
                  <c:v>0.166673180789346</c:v>
                </c:pt>
                <c:pt idx="24">
                  <c:v>0.2369426634614</c:v>
                </c:pt>
                <c:pt idx="25">
                  <c:v>0.251812366209054</c:v>
                </c:pt>
                <c:pt idx="26">
                  <c:v>0.0819657823013589</c:v>
                </c:pt>
                <c:pt idx="27">
                  <c:v>0.249915318249842</c:v>
                </c:pt>
                <c:pt idx="28">
                  <c:v>0.153862495812168</c:v>
                </c:pt>
                <c:pt idx="29">
                  <c:v>0.270688103287002</c:v>
                </c:pt>
                <c:pt idx="30">
                  <c:v>0.155770689175913</c:v>
                </c:pt>
                <c:pt idx="31">
                  <c:v>0.251966680703019</c:v>
                </c:pt>
                <c:pt idx="32">
                  <c:v>0.202873369600452</c:v>
                </c:pt>
                <c:pt idx="33">
                  <c:v>0.100392480211727</c:v>
                </c:pt>
                <c:pt idx="34">
                  <c:v>0.228487632564505</c:v>
                </c:pt>
                <c:pt idx="35">
                  <c:v>0.268696073715175</c:v>
                </c:pt>
                <c:pt idx="36">
                  <c:v>0.27072374194097</c:v>
                </c:pt>
                <c:pt idx="37">
                  <c:v>0.170361503319313</c:v>
                </c:pt>
                <c:pt idx="38">
                  <c:v>0.054921374295058</c:v>
                </c:pt>
                <c:pt idx="39">
                  <c:v>0.211347904745823</c:v>
                </c:pt>
                <c:pt idx="40">
                  <c:v>0.274373724709217</c:v>
                </c:pt>
                <c:pt idx="41">
                  <c:v>0.210491706600872</c:v>
                </c:pt>
                <c:pt idx="42">
                  <c:v>0.242058591488759</c:v>
                </c:pt>
                <c:pt idx="43">
                  <c:v>0.145138414514573</c:v>
                </c:pt>
                <c:pt idx="44">
                  <c:v>0.0574140598487998</c:v>
                </c:pt>
                <c:pt idx="45">
                  <c:v>0.259397592494534</c:v>
                </c:pt>
                <c:pt idx="46">
                  <c:v>0.154617974565849</c:v>
                </c:pt>
                <c:pt idx="47">
                  <c:v>0.225054250055435</c:v>
                </c:pt>
                <c:pt idx="48">
                  <c:v>0.27867101727496</c:v>
                </c:pt>
                <c:pt idx="49">
                  <c:v>0.181423080990091</c:v>
                </c:pt>
                <c:pt idx="50">
                  <c:v>0.140409331314717</c:v>
                </c:pt>
                <c:pt idx="51">
                  <c:v>0.119822008305848</c:v>
                </c:pt>
                <c:pt idx="52">
                  <c:v>0.368673052295892</c:v>
                </c:pt>
                <c:pt idx="53">
                  <c:v>0.150614535239205</c:v>
                </c:pt>
                <c:pt idx="54">
                  <c:v>0.144773137481575</c:v>
                </c:pt>
                <c:pt idx="55">
                  <c:v>0.255161420834942</c:v>
                </c:pt>
                <c:pt idx="56">
                  <c:v>0.217291126031197</c:v>
                </c:pt>
                <c:pt idx="57">
                  <c:v>0.340533822925826</c:v>
                </c:pt>
                <c:pt idx="58">
                  <c:v>0.349621773175357</c:v>
                </c:pt>
                <c:pt idx="59">
                  <c:v>0.288960925796637</c:v>
                </c:pt>
                <c:pt idx="60">
                  <c:v>0.154746608546103</c:v>
                </c:pt>
                <c:pt idx="61">
                  <c:v>0.255181344063721</c:v>
                </c:pt>
                <c:pt idx="62">
                  <c:v>0.203896334017086</c:v>
                </c:pt>
                <c:pt idx="63">
                  <c:v>0.275126257950707</c:v>
                </c:pt>
                <c:pt idx="64">
                  <c:v>0.0</c:v>
                </c:pt>
                <c:pt idx="65">
                  <c:v>0.191510574314692</c:v>
                </c:pt>
                <c:pt idx="66">
                  <c:v>0.252467863013065</c:v>
                </c:pt>
                <c:pt idx="67">
                  <c:v>0.10356864007081</c:v>
                </c:pt>
                <c:pt idx="68">
                  <c:v>0.247485764900116</c:v>
                </c:pt>
                <c:pt idx="69">
                  <c:v>0.15276696209102</c:v>
                </c:pt>
                <c:pt idx="70">
                  <c:v>0.135992160645173</c:v>
                </c:pt>
                <c:pt idx="71">
                  <c:v>0.148642196565753</c:v>
                </c:pt>
                <c:pt idx="72">
                  <c:v>0.115940817751302</c:v>
                </c:pt>
                <c:pt idx="73">
                  <c:v>0.15037353260743</c:v>
                </c:pt>
                <c:pt idx="74">
                  <c:v>0.192773676063801</c:v>
                </c:pt>
                <c:pt idx="75">
                  <c:v>0.174634818318244</c:v>
                </c:pt>
                <c:pt idx="76">
                  <c:v>0.144646658465358</c:v>
                </c:pt>
                <c:pt idx="77">
                  <c:v>0.213731509050561</c:v>
                </c:pt>
                <c:pt idx="78">
                  <c:v>0.156430342021058</c:v>
                </c:pt>
                <c:pt idx="79">
                  <c:v>0.137159379328781</c:v>
                </c:pt>
                <c:pt idx="80">
                  <c:v>0.26397137262011</c:v>
                </c:pt>
                <c:pt idx="81">
                  <c:v>0.148151166279195</c:v>
                </c:pt>
                <c:pt idx="82">
                  <c:v>0.242780489261877</c:v>
                </c:pt>
                <c:pt idx="83">
                  <c:v>0.175774750831938</c:v>
                </c:pt>
                <c:pt idx="84">
                  <c:v>0.217216920199526</c:v>
                </c:pt>
                <c:pt idx="85">
                  <c:v>0.118690331608613</c:v>
                </c:pt>
                <c:pt idx="86">
                  <c:v>0.1777760235753</c:v>
                </c:pt>
                <c:pt idx="87">
                  <c:v>0.259014922269758</c:v>
                </c:pt>
                <c:pt idx="88">
                  <c:v>0.257811502906205</c:v>
                </c:pt>
                <c:pt idx="89">
                  <c:v>0.28620823161233</c:v>
                </c:pt>
                <c:pt idx="90">
                  <c:v>0.129573303208552</c:v>
                </c:pt>
                <c:pt idx="91">
                  <c:v>0.263943987091288</c:v>
                </c:pt>
                <c:pt idx="92">
                  <c:v>0.278118087330355</c:v>
                </c:pt>
                <c:pt idx="93">
                  <c:v>0.15401005229625</c:v>
                </c:pt>
                <c:pt idx="94">
                  <c:v>0.232854068912637</c:v>
                </c:pt>
                <c:pt idx="95">
                  <c:v>0.239290785890254</c:v>
                </c:pt>
                <c:pt idx="96">
                  <c:v>0.128809722546755</c:v>
                </c:pt>
                <c:pt idx="97">
                  <c:v>0.202657572998949</c:v>
                </c:pt>
                <c:pt idx="98">
                  <c:v>0.0</c:v>
                </c:pt>
                <c:pt idx="99">
                  <c:v>0.250201142875658</c:v>
                </c:pt>
                <c:pt idx="100">
                  <c:v>0.283168666106176</c:v>
                </c:pt>
                <c:pt idx="101">
                  <c:v>0.17698445428218</c:v>
                </c:pt>
                <c:pt idx="102">
                  <c:v>0.193766584191463</c:v>
                </c:pt>
                <c:pt idx="103">
                  <c:v>0.189309835815015</c:v>
                </c:pt>
                <c:pt idx="104">
                  <c:v>0.136757919325774</c:v>
                </c:pt>
                <c:pt idx="105">
                  <c:v>0.164919708521119</c:v>
                </c:pt>
                <c:pt idx="106">
                  <c:v>0.216693604664261</c:v>
                </c:pt>
                <c:pt idx="107">
                  <c:v>0.264940448471367</c:v>
                </c:pt>
                <c:pt idx="108">
                  <c:v>0.191457489738507</c:v>
                </c:pt>
                <c:pt idx="109">
                  <c:v>0.11277329523721</c:v>
                </c:pt>
                <c:pt idx="110">
                  <c:v>0.277392111775183</c:v>
                </c:pt>
                <c:pt idx="111">
                  <c:v>0.231874237998886</c:v>
                </c:pt>
                <c:pt idx="112">
                  <c:v>0.249484380237071</c:v>
                </c:pt>
                <c:pt idx="113">
                  <c:v>0.0949791872490671</c:v>
                </c:pt>
                <c:pt idx="114">
                  <c:v>0.213339626377874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1502648"/>
        <c:axId val="2141505608"/>
      </c:scatterChart>
      <c:valAx>
        <c:axId val="2141502648"/>
        <c:scaling>
          <c:logBase val="10.0"/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2400"/>
                  <a:t>e-decay timescale (kyr)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2141505608"/>
        <c:crossesAt val="0.01"/>
        <c:crossBetween val="midCat"/>
      </c:valAx>
      <c:valAx>
        <c:axId val="2141505608"/>
        <c:scaling>
          <c:logBase val="10.0"/>
          <c:orientation val="minMax"/>
          <c:max val="1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2400"/>
                  <a:t>GR precession</a:t>
                </a:r>
                <a:r>
                  <a:rPr lang="en-US" sz="2400" baseline="0"/>
                  <a:t> timescale (kyr)</a:t>
                </a:r>
                <a:endParaRPr lang="en-US" sz="2400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38100">
            <a:solidFill>
              <a:schemeClr val="tx1"/>
            </a:solidFill>
          </a:ln>
        </c:spPr>
        <c:txPr>
          <a:bodyPr/>
          <a:lstStyle/>
          <a:p>
            <a:pPr>
              <a:defRPr sz="2400"/>
            </a:pPr>
            <a:endParaRPr lang="en-US"/>
          </a:p>
        </c:txPr>
        <c:crossAx val="2141502648"/>
        <c:crossesAt val="0.01"/>
        <c:crossBetween val="midCat"/>
      </c:valAx>
    </c:plotArea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3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70280" cy="582601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97"/>
  <sheetViews>
    <sheetView workbookViewId="0">
      <pane ySplit="560" activePane="bottomLeft"/>
      <selection activeCell="S1" sqref="S1"/>
      <selection pane="bottomLeft" activeCell="Y105" sqref="Y105"/>
    </sheetView>
  </sheetViews>
  <sheetFormatPr baseColWidth="10" defaultRowHeight="15" x14ac:dyDescent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>
        <v>8649</v>
      </c>
      <c r="B2">
        <v>6423922</v>
      </c>
      <c r="C2" t="s">
        <v>250</v>
      </c>
      <c r="E2" t="s">
        <v>34</v>
      </c>
      <c r="F2" t="s">
        <v>34</v>
      </c>
      <c r="G2">
        <v>0.39700000000000002</v>
      </c>
      <c r="H2">
        <v>0</v>
      </c>
      <c r="I2">
        <v>0</v>
      </c>
      <c r="J2">
        <v>0</v>
      </c>
      <c r="K2">
        <v>0</v>
      </c>
      <c r="L2">
        <v>0.99514119999999995</v>
      </c>
      <c r="M2">
        <v>131.52680000000001</v>
      </c>
      <c r="N2">
        <v>0</v>
      </c>
      <c r="O2">
        <v>0.998</v>
      </c>
      <c r="P2">
        <v>5.5880000000000001</v>
      </c>
      <c r="Q2" s="1">
        <v>101.7</v>
      </c>
      <c r="R2">
        <v>0.22</v>
      </c>
      <c r="S2">
        <v>9.1000000000000004E-3</v>
      </c>
      <c r="T2">
        <v>509</v>
      </c>
      <c r="U2">
        <v>15.69</v>
      </c>
      <c r="V2">
        <v>17.600000000000001</v>
      </c>
      <c r="W2">
        <v>1</v>
      </c>
      <c r="X2" t="s">
        <v>32</v>
      </c>
      <c r="Y2">
        <v>3325</v>
      </c>
      <c r="Z2">
        <v>5.3639999999999999</v>
      </c>
      <c r="AA2">
        <v>0.109</v>
      </c>
      <c r="AB2">
        <v>0.10100000000000001</v>
      </c>
      <c r="AC2">
        <v>284.23989999999998</v>
      </c>
      <c r="AD2">
        <v>41.819042000000003</v>
      </c>
      <c r="AE2">
        <v>15.673</v>
      </c>
    </row>
    <row r="3" spans="1:31">
      <c r="A3">
        <v>5802</v>
      </c>
      <c r="B3">
        <v>9149789</v>
      </c>
      <c r="C3" t="s">
        <v>33</v>
      </c>
      <c r="E3" t="s">
        <v>34</v>
      </c>
      <c r="F3" t="s">
        <v>34</v>
      </c>
      <c r="G3">
        <v>0.99</v>
      </c>
      <c r="H3">
        <v>0</v>
      </c>
      <c r="I3">
        <v>0</v>
      </c>
      <c r="J3">
        <v>0</v>
      </c>
      <c r="K3">
        <v>0</v>
      </c>
      <c r="L3">
        <v>0.35251589700000002</v>
      </c>
      <c r="M3">
        <v>132.01659000000001</v>
      </c>
      <c r="N3">
        <v>0</v>
      </c>
      <c r="O3">
        <v>0.26</v>
      </c>
      <c r="P3">
        <v>1.0525</v>
      </c>
      <c r="Q3" s="1">
        <v>168.2</v>
      </c>
      <c r="R3">
        <v>1</v>
      </c>
      <c r="S3">
        <v>9.1999999999999998E-3</v>
      </c>
      <c r="T3">
        <v>2194</v>
      </c>
      <c r="U3">
        <v>5534.14</v>
      </c>
      <c r="V3">
        <v>38</v>
      </c>
      <c r="W3">
        <v>1</v>
      </c>
      <c r="X3" t="s">
        <v>32</v>
      </c>
      <c r="Y3">
        <v>5465</v>
      </c>
      <c r="Z3">
        <v>4.5979999999999999</v>
      </c>
      <c r="AA3">
        <v>0.76600000000000001</v>
      </c>
      <c r="AB3">
        <v>0.85699999999999998</v>
      </c>
      <c r="AC3">
        <v>289.85888999999997</v>
      </c>
      <c r="AD3">
        <v>45.503841000000001</v>
      </c>
      <c r="AE3">
        <v>14.867000000000001</v>
      </c>
    </row>
    <row r="4" spans="1:31">
      <c r="A4">
        <v>7642</v>
      </c>
      <c r="B4">
        <v>5951140</v>
      </c>
      <c r="C4" t="s">
        <v>45</v>
      </c>
      <c r="E4" t="s">
        <v>34</v>
      </c>
      <c r="F4" t="s">
        <v>34</v>
      </c>
      <c r="H4">
        <v>0</v>
      </c>
      <c r="I4">
        <v>0</v>
      </c>
      <c r="J4">
        <v>0</v>
      </c>
      <c r="K4">
        <v>0</v>
      </c>
      <c r="L4">
        <v>0.52740120999999995</v>
      </c>
      <c r="M4">
        <v>131.67179999999999</v>
      </c>
      <c r="N4">
        <v>0</v>
      </c>
      <c r="O4">
        <v>0.43090000000000001</v>
      </c>
      <c r="P4">
        <v>4.8070000000000004</v>
      </c>
      <c r="Q4" s="1">
        <v>1316</v>
      </c>
      <c r="R4">
        <v>1.49</v>
      </c>
      <c r="S4">
        <v>9.7000000000000003E-3</v>
      </c>
      <c r="T4">
        <v>1027</v>
      </c>
      <c r="U4">
        <v>263.23</v>
      </c>
      <c r="V4">
        <v>31.1</v>
      </c>
      <c r="W4">
        <v>1</v>
      </c>
      <c r="X4" t="s">
        <v>36</v>
      </c>
      <c r="Y4">
        <v>3582</v>
      </c>
      <c r="Z4">
        <v>4.8470000000000004</v>
      </c>
      <c r="AA4">
        <v>0.41</v>
      </c>
      <c r="AB4">
        <v>0.43099999999999999</v>
      </c>
      <c r="AC4">
        <v>288.88848999999999</v>
      </c>
      <c r="AD4">
        <v>41.246738000000001</v>
      </c>
      <c r="AE4">
        <v>14.353</v>
      </c>
    </row>
    <row r="5" spans="1:31">
      <c r="A5">
        <v>5779</v>
      </c>
      <c r="B5">
        <v>5709889</v>
      </c>
      <c r="C5" t="s">
        <v>44</v>
      </c>
      <c r="E5" t="s">
        <v>34</v>
      </c>
      <c r="F5" t="s">
        <v>34</v>
      </c>
      <c r="G5">
        <v>1</v>
      </c>
      <c r="H5">
        <v>0</v>
      </c>
      <c r="I5">
        <v>0</v>
      </c>
      <c r="J5">
        <v>0</v>
      </c>
      <c r="K5">
        <v>0</v>
      </c>
      <c r="L5">
        <v>0.52688751700000003</v>
      </c>
      <c r="M5">
        <v>131.86561</v>
      </c>
      <c r="N5">
        <v>0</v>
      </c>
      <c r="O5">
        <v>0.29199999999999998</v>
      </c>
      <c r="P5">
        <v>0.89710000000000001</v>
      </c>
      <c r="Q5" s="1">
        <v>119.9</v>
      </c>
      <c r="R5">
        <v>0.57999999999999996</v>
      </c>
      <c r="S5">
        <v>1.03E-2</v>
      </c>
      <c r="T5">
        <v>1238</v>
      </c>
      <c r="U5">
        <v>550.37</v>
      </c>
      <c r="V5">
        <v>20.6</v>
      </c>
      <c r="W5">
        <v>1</v>
      </c>
      <c r="X5" t="s">
        <v>32</v>
      </c>
      <c r="Y5">
        <v>3945</v>
      </c>
      <c r="Z5">
        <v>4.7210000000000001</v>
      </c>
      <c r="AA5">
        <v>0.51900000000000002</v>
      </c>
      <c r="AB5">
        <v>0.51500000000000001</v>
      </c>
      <c r="AC5">
        <v>293.17095999999998</v>
      </c>
      <c r="AD5">
        <v>40.99559</v>
      </c>
      <c r="AE5">
        <v>14.694000000000001</v>
      </c>
    </row>
    <row r="6" spans="1:31">
      <c r="A6">
        <v>4558</v>
      </c>
      <c r="B6">
        <v>3098605</v>
      </c>
      <c r="C6" t="s">
        <v>35</v>
      </c>
      <c r="E6" t="s">
        <v>34</v>
      </c>
      <c r="F6" t="s">
        <v>34</v>
      </c>
      <c r="G6">
        <v>0.86099999999999999</v>
      </c>
      <c r="H6">
        <v>0</v>
      </c>
      <c r="I6">
        <v>0</v>
      </c>
      <c r="J6">
        <v>0</v>
      </c>
      <c r="K6">
        <v>0</v>
      </c>
      <c r="L6">
        <v>0.42804605099999998</v>
      </c>
      <c r="M6">
        <v>131.83681999999999</v>
      </c>
      <c r="N6">
        <v>0</v>
      </c>
      <c r="O6">
        <v>4.1000000000000002E-2</v>
      </c>
      <c r="P6">
        <v>0.77600000000000002</v>
      </c>
      <c r="Q6" s="1">
        <v>126</v>
      </c>
      <c r="R6">
        <v>0.87</v>
      </c>
      <c r="S6">
        <v>1.04E-2</v>
      </c>
      <c r="T6">
        <v>2017</v>
      </c>
      <c r="U6">
        <v>3877.26</v>
      </c>
      <c r="V6">
        <v>14.1</v>
      </c>
      <c r="W6">
        <v>1</v>
      </c>
      <c r="X6" t="s">
        <v>32</v>
      </c>
      <c r="Y6">
        <v>5285</v>
      </c>
      <c r="Z6">
        <v>4.5659999999999998</v>
      </c>
      <c r="AA6">
        <v>0.77500000000000002</v>
      </c>
      <c r="AB6">
        <v>0.80500000000000005</v>
      </c>
      <c r="AC6">
        <v>286.14776999999998</v>
      </c>
      <c r="AD6">
        <v>38.241798000000003</v>
      </c>
      <c r="AE6">
        <v>15.247</v>
      </c>
    </row>
    <row r="7" spans="1:31">
      <c r="A7">
        <v>3882</v>
      </c>
      <c r="B7">
        <v>7582691</v>
      </c>
      <c r="C7" t="s">
        <v>41</v>
      </c>
      <c r="E7" t="s">
        <v>34</v>
      </c>
      <c r="F7" t="s">
        <v>34</v>
      </c>
      <c r="G7">
        <v>1</v>
      </c>
      <c r="H7">
        <v>0</v>
      </c>
      <c r="I7">
        <v>0</v>
      </c>
      <c r="J7">
        <v>0</v>
      </c>
      <c r="K7">
        <v>0</v>
      </c>
      <c r="L7">
        <v>0.51963911699999998</v>
      </c>
      <c r="M7">
        <v>131.85155</v>
      </c>
      <c r="N7">
        <v>0</v>
      </c>
      <c r="O7">
        <v>0.88200000000000001</v>
      </c>
      <c r="P7">
        <v>0.51639999999999997</v>
      </c>
      <c r="Q7" s="1">
        <v>254.6</v>
      </c>
      <c r="R7">
        <v>1.07</v>
      </c>
      <c r="S7">
        <v>1.04E-2</v>
      </c>
      <c r="T7">
        <v>1238</v>
      </c>
      <c r="U7">
        <v>551.13</v>
      </c>
      <c r="V7">
        <v>17.5</v>
      </c>
      <c r="W7">
        <v>1</v>
      </c>
      <c r="X7" t="s">
        <v>32</v>
      </c>
      <c r="Y7">
        <v>3939</v>
      </c>
      <c r="Z7">
        <v>4.7359999999999998</v>
      </c>
      <c r="AA7">
        <v>0.52600000000000002</v>
      </c>
      <c r="AB7">
        <v>0.55000000000000004</v>
      </c>
      <c r="AC7">
        <v>281.11646000000002</v>
      </c>
      <c r="AD7">
        <v>43.282440000000001</v>
      </c>
      <c r="AE7">
        <v>15.173999999999999</v>
      </c>
    </row>
    <row r="8" spans="1:31">
      <c r="A8">
        <v>5372</v>
      </c>
      <c r="B8">
        <v>8949316</v>
      </c>
      <c r="C8" t="s">
        <v>72</v>
      </c>
      <c r="E8" t="s">
        <v>34</v>
      </c>
      <c r="F8" t="s">
        <v>34</v>
      </c>
      <c r="G8">
        <v>0.95699999999999996</v>
      </c>
      <c r="H8">
        <v>0</v>
      </c>
      <c r="I8">
        <v>0</v>
      </c>
      <c r="J8">
        <v>0</v>
      </c>
      <c r="K8">
        <v>0</v>
      </c>
      <c r="L8">
        <v>0.60435876399999999</v>
      </c>
      <c r="M8">
        <v>131.68576999999999</v>
      </c>
      <c r="N8">
        <v>0</v>
      </c>
      <c r="O8">
        <v>1.1970000000000001</v>
      </c>
      <c r="P8">
        <v>1.0423</v>
      </c>
      <c r="Q8" s="1">
        <v>38731</v>
      </c>
      <c r="R8">
        <v>23.28</v>
      </c>
      <c r="S8">
        <v>1.06E-2</v>
      </c>
      <c r="T8">
        <v>997</v>
      </c>
      <c r="U8">
        <v>235.63</v>
      </c>
      <c r="V8">
        <v>236.8</v>
      </c>
      <c r="W8">
        <v>1</v>
      </c>
      <c r="X8" t="s">
        <v>32</v>
      </c>
      <c r="Y8">
        <v>3569</v>
      </c>
      <c r="Z8">
        <v>4.82</v>
      </c>
      <c r="AA8">
        <v>0.42699999999999999</v>
      </c>
      <c r="AB8">
        <v>0.439</v>
      </c>
      <c r="AC8">
        <v>290.51895000000002</v>
      </c>
      <c r="AD8">
        <v>45.235371000000001</v>
      </c>
      <c r="AE8">
        <v>16.181999999999999</v>
      </c>
    </row>
    <row r="9" spans="1:31">
      <c r="A9">
        <v>4574</v>
      </c>
      <c r="B9">
        <v>6592335</v>
      </c>
      <c r="C9" t="s">
        <v>166</v>
      </c>
      <c r="E9" t="s">
        <v>34</v>
      </c>
      <c r="F9" t="s">
        <v>34</v>
      </c>
      <c r="H9">
        <v>0</v>
      </c>
      <c r="I9">
        <v>0</v>
      </c>
      <c r="J9">
        <v>0</v>
      </c>
      <c r="K9">
        <v>0</v>
      </c>
      <c r="L9">
        <v>0.82400012499999997</v>
      </c>
      <c r="M9">
        <v>131.80421000000001</v>
      </c>
      <c r="N9">
        <v>0</v>
      </c>
      <c r="O9">
        <v>0.76970000000000005</v>
      </c>
      <c r="P9">
        <v>0.85499999999999998</v>
      </c>
      <c r="Q9" s="1">
        <v>183.1</v>
      </c>
      <c r="R9">
        <v>0.42</v>
      </c>
      <c r="S9">
        <v>1.1299999999999999E-2</v>
      </c>
      <c r="T9">
        <v>746</v>
      </c>
      <c r="U9">
        <v>73.09</v>
      </c>
      <c r="V9">
        <v>12.3</v>
      </c>
      <c r="W9">
        <v>1</v>
      </c>
      <c r="X9" t="s">
        <v>36</v>
      </c>
      <c r="Y9">
        <v>3396</v>
      </c>
      <c r="Z9">
        <v>4.9909999999999997</v>
      </c>
      <c r="AA9">
        <v>0.28000000000000003</v>
      </c>
      <c r="AB9">
        <v>0.28000000000000003</v>
      </c>
      <c r="AC9">
        <v>287.26215000000002</v>
      </c>
      <c r="AD9">
        <v>42.032310000000003</v>
      </c>
      <c r="AE9">
        <v>15.896000000000001</v>
      </c>
    </row>
    <row r="10" spans="1:31">
      <c r="A10">
        <v>1709</v>
      </c>
      <c r="B10">
        <v>8235924</v>
      </c>
      <c r="C10" t="s">
        <v>67</v>
      </c>
      <c r="D10" t="s">
        <v>68</v>
      </c>
      <c r="E10" t="s">
        <v>39</v>
      </c>
      <c r="F10" t="s">
        <v>31</v>
      </c>
      <c r="G10">
        <v>0.14299999999999999</v>
      </c>
      <c r="H10">
        <v>0</v>
      </c>
      <c r="I10">
        <v>1</v>
      </c>
      <c r="J10">
        <v>0</v>
      </c>
      <c r="K10">
        <v>0</v>
      </c>
      <c r="L10">
        <v>0.58800105300000005</v>
      </c>
      <c r="M10">
        <v>132.05875399999999</v>
      </c>
      <c r="N10">
        <v>0</v>
      </c>
      <c r="O10">
        <v>0.40300000000000002</v>
      </c>
      <c r="P10">
        <v>1.1451</v>
      </c>
      <c r="Q10" s="1">
        <v>297.39999999999998</v>
      </c>
      <c r="R10">
        <v>0.99</v>
      </c>
      <c r="S10">
        <v>1.14E-2</v>
      </c>
      <c r="T10">
        <v>1188</v>
      </c>
      <c r="U10">
        <v>473.45</v>
      </c>
      <c r="V10">
        <v>50.9</v>
      </c>
      <c r="W10">
        <v>1</v>
      </c>
      <c r="X10" t="s">
        <v>32</v>
      </c>
      <c r="Y10">
        <v>3814</v>
      </c>
      <c r="Z10">
        <v>4.6870000000000003</v>
      </c>
      <c r="AA10">
        <v>0.56999999999999995</v>
      </c>
      <c r="AB10">
        <v>0.57599999999999996</v>
      </c>
      <c r="AC10">
        <v>292.77337999999997</v>
      </c>
      <c r="AD10">
        <v>44.178131</v>
      </c>
      <c r="AE10">
        <v>14.933999999999999</v>
      </c>
    </row>
    <row r="11" spans="1:31">
      <c r="A11">
        <v>2251</v>
      </c>
      <c r="B11">
        <v>6183511</v>
      </c>
      <c r="C11" t="s">
        <v>130</v>
      </c>
      <c r="E11" t="s">
        <v>34</v>
      </c>
      <c r="F11" t="s">
        <v>34</v>
      </c>
      <c r="G11">
        <v>0.96299999999999997</v>
      </c>
      <c r="H11">
        <v>0</v>
      </c>
      <c r="I11">
        <v>0</v>
      </c>
      <c r="J11">
        <v>0</v>
      </c>
      <c r="K11">
        <v>0</v>
      </c>
      <c r="L11">
        <v>0.72733174599999995</v>
      </c>
      <c r="M11">
        <v>132.37007</v>
      </c>
      <c r="N11">
        <v>0</v>
      </c>
      <c r="O11">
        <v>0.153</v>
      </c>
      <c r="P11">
        <v>0.83230000000000004</v>
      </c>
      <c r="Q11" s="1">
        <v>357.4</v>
      </c>
      <c r="R11">
        <v>0.67</v>
      </c>
      <c r="S11">
        <v>1.15E-2</v>
      </c>
      <c r="T11">
        <v>849</v>
      </c>
      <c r="U11">
        <v>122.92</v>
      </c>
      <c r="V11">
        <v>20.399999999999999</v>
      </c>
      <c r="W11">
        <v>1</v>
      </c>
      <c r="X11" t="s">
        <v>32</v>
      </c>
      <c r="Y11">
        <v>3460</v>
      </c>
      <c r="Z11">
        <v>4.92</v>
      </c>
      <c r="AA11">
        <v>0.35599999999999998</v>
      </c>
      <c r="AB11">
        <v>0.38500000000000001</v>
      </c>
      <c r="AC11">
        <v>283.40195</v>
      </c>
      <c r="AD11">
        <v>41.516331000000001</v>
      </c>
      <c r="AE11">
        <v>15.526999999999999</v>
      </c>
    </row>
    <row r="12" spans="1:31">
      <c r="A12">
        <v>987</v>
      </c>
      <c r="B12">
        <v>10975146</v>
      </c>
      <c r="C12" t="s">
        <v>79</v>
      </c>
      <c r="D12" t="s">
        <v>80</v>
      </c>
      <c r="E12" t="s">
        <v>39</v>
      </c>
      <c r="F12" t="s">
        <v>34</v>
      </c>
      <c r="G12">
        <v>1</v>
      </c>
      <c r="H12">
        <v>0</v>
      </c>
      <c r="I12">
        <v>0</v>
      </c>
      <c r="J12">
        <v>0</v>
      </c>
      <c r="K12">
        <v>0</v>
      </c>
      <c r="L12">
        <v>0.63133170999999999</v>
      </c>
      <c r="M12">
        <v>133.94488000000001</v>
      </c>
      <c r="N12">
        <v>0</v>
      </c>
      <c r="O12">
        <v>0.72599999999999998</v>
      </c>
      <c r="P12">
        <v>1.1487000000000001</v>
      </c>
      <c r="Q12" s="1">
        <v>434.5</v>
      </c>
      <c r="R12">
        <v>1.2</v>
      </c>
      <c r="S12">
        <v>1.1599999999999999E-2</v>
      </c>
      <c r="T12">
        <v>1322</v>
      </c>
      <c r="U12">
        <v>726.72</v>
      </c>
      <c r="V12">
        <v>95.8</v>
      </c>
      <c r="W12">
        <v>1</v>
      </c>
      <c r="X12" t="s">
        <v>32</v>
      </c>
      <c r="Y12">
        <v>4441</v>
      </c>
      <c r="Z12">
        <v>4.71</v>
      </c>
      <c r="AA12">
        <v>0.53</v>
      </c>
      <c r="AB12">
        <v>0.52600000000000002</v>
      </c>
      <c r="AC12">
        <v>291.59408999999999</v>
      </c>
      <c r="AD12">
        <v>48.445610000000002</v>
      </c>
      <c r="AE12">
        <v>14.285</v>
      </c>
    </row>
    <row r="13" spans="1:31">
      <c r="A13">
        <v>7160</v>
      </c>
      <c r="B13">
        <v>8110757</v>
      </c>
      <c r="C13" t="s">
        <v>40</v>
      </c>
      <c r="E13" t="s">
        <v>34</v>
      </c>
      <c r="F13" t="s">
        <v>34</v>
      </c>
      <c r="G13">
        <v>0.97299999999999998</v>
      </c>
      <c r="H13">
        <v>0</v>
      </c>
      <c r="I13">
        <v>1</v>
      </c>
      <c r="J13">
        <v>0</v>
      </c>
      <c r="K13">
        <v>0</v>
      </c>
      <c r="L13">
        <v>0.51806020900000005</v>
      </c>
      <c r="M13">
        <v>131.9425</v>
      </c>
      <c r="N13">
        <v>0</v>
      </c>
      <c r="O13">
        <v>1.262</v>
      </c>
      <c r="P13">
        <v>1.8062</v>
      </c>
      <c r="Q13" s="1">
        <v>2258.4</v>
      </c>
      <c r="R13">
        <v>61.49</v>
      </c>
      <c r="S13">
        <v>1.18E-2</v>
      </c>
      <c r="T13">
        <v>2921</v>
      </c>
      <c r="U13">
        <v>17224.79</v>
      </c>
      <c r="V13">
        <v>140.6</v>
      </c>
      <c r="W13">
        <v>1</v>
      </c>
      <c r="X13" t="s">
        <v>32</v>
      </c>
      <c r="Y13">
        <v>5405</v>
      </c>
      <c r="Z13">
        <v>3.8530000000000002</v>
      </c>
      <c r="AA13">
        <v>1.772</v>
      </c>
      <c r="AB13">
        <v>0.81599999999999995</v>
      </c>
      <c r="AC13">
        <v>296.18477999999999</v>
      </c>
      <c r="AD13">
        <v>43.980750999999998</v>
      </c>
      <c r="AE13">
        <v>14.462999999999999</v>
      </c>
    </row>
    <row r="14" spans="1:31">
      <c r="A14">
        <v>9051</v>
      </c>
      <c r="B14">
        <v>7335514</v>
      </c>
      <c r="C14" t="s">
        <v>62</v>
      </c>
      <c r="E14" t="s">
        <v>34</v>
      </c>
      <c r="F14" t="s">
        <v>34</v>
      </c>
      <c r="G14">
        <v>0.998</v>
      </c>
      <c r="H14">
        <v>0</v>
      </c>
      <c r="I14">
        <v>0</v>
      </c>
      <c r="J14">
        <v>0</v>
      </c>
      <c r="K14">
        <v>0</v>
      </c>
      <c r="L14">
        <v>0.57673208899999995</v>
      </c>
      <c r="M14">
        <v>132.07378</v>
      </c>
      <c r="N14">
        <v>0</v>
      </c>
      <c r="O14">
        <v>0.51800000000000002</v>
      </c>
      <c r="P14">
        <v>1.8560000000000001</v>
      </c>
      <c r="Q14" s="1">
        <v>35.4</v>
      </c>
      <c r="R14">
        <v>0.43</v>
      </c>
      <c r="S14">
        <v>1.21E-2</v>
      </c>
      <c r="T14">
        <v>1537</v>
      </c>
      <c r="U14">
        <v>1316.33</v>
      </c>
      <c r="V14">
        <v>9.1</v>
      </c>
      <c r="W14">
        <v>1</v>
      </c>
      <c r="X14" t="s">
        <v>32</v>
      </c>
      <c r="Y14">
        <v>4524</v>
      </c>
      <c r="Z14">
        <v>4.5759999999999996</v>
      </c>
      <c r="AA14">
        <v>0.71699999999999997</v>
      </c>
      <c r="AB14">
        <v>0.70699999999999996</v>
      </c>
      <c r="AC14">
        <v>280.77686</v>
      </c>
      <c r="AD14">
        <v>42.924540999999998</v>
      </c>
      <c r="AE14">
        <v>13.291</v>
      </c>
    </row>
    <row r="15" spans="1:31">
      <c r="A15">
        <v>4143</v>
      </c>
      <c r="B15">
        <v>5340878</v>
      </c>
      <c r="C15" t="s">
        <v>50</v>
      </c>
      <c r="D15" t="s">
        <v>51</v>
      </c>
      <c r="E15" t="s">
        <v>39</v>
      </c>
      <c r="F15" t="s">
        <v>31</v>
      </c>
      <c r="G15">
        <v>0.14000000000000001</v>
      </c>
      <c r="H15">
        <v>0</v>
      </c>
      <c r="I15">
        <v>1</v>
      </c>
      <c r="J15">
        <v>0</v>
      </c>
      <c r="K15">
        <v>0</v>
      </c>
      <c r="L15">
        <v>0.53991503299999999</v>
      </c>
      <c r="M15">
        <v>131.55206999999999</v>
      </c>
      <c r="N15">
        <v>0</v>
      </c>
      <c r="O15">
        <v>0.29099999999999998</v>
      </c>
      <c r="P15">
        <v>1.1466000000000001</v>
      </c>
      <c r="Q15" s="1">
        <v>97</v>
      </c>
      <c r="R15">
        <v>0.82</v>
      </c>
      <c r="S15">
        <v>1.21E-2</v>
      </c>
      <c r="T15">
        <v>1871</v>
      </c>
      <c r="U15">
        <v>2901.68</v>
      </c>
      <c r="V15">
        <v>17.600000000000001</v>
      </c>
      <c r="W15">
        <v>1</v>
      </c>
      <c r="X15" t="s">
        <v>32</v>
      </c>
      <c r="Y15">
        <v>5102</v>
      </c>
      <c r="Z15">
        <v>4.5019999999999998</v>
      </c>
      <c r="AA15">
        <v>0.83699999999999997</v>
      </c>
      <c r="AB15">
        <v>0.81100000000000005</v>
      </c>
      <c r="AC15">
        <v>283.58762000000002</v>
      </c>
      <c r="AD15">
        <v>40.574928</v>
      </c>
      <c r="AE15">
        <v>14.311</v>
      </c>
    </row>
    <row r="16" spans="1:31">
      <c r="A16">
        <v>4402</v>
      </c>
      <c r="B16">
        <v>12265786</v>
      </c>
      <c r="C16" t="s">
        <v>70</v>
      </c>
      <c r="E16" t="s">
        <v>34</v>
      </c>
      <c r="F16" t="s">
        <v>34</v>
      </c>
      <c r="G16">
        <v>0.996</v>
      </c>
      <c r="H16">
        <v>0</v>
      </c>
      <c r="I16">
        <v>0</v>
      </c>
      <c r="J16">
        <v>0</v>
      </c>
      <c r="K16">
        <v>0</v>
      </c>
      <c r="L16">
        <v>0.59701840399999995</v>
      </c>
      <c r="M16">
        <v>131.71277000000001</v>
      </c>
      <c r="N16">
        <v>0</v>
      </c>
      <c r="O16">
        <v>0.44</v>
      </c>
      <c r="P16">
        <v>0.4778</v>
      </c>
      <c r="Q16" s="1">
        <v>245.4</v>
      </c>
      <c r="R16">
        <v>1.0900000000000001</v>
      </c>
      <c r="S16">
        <v>1.2200000000000001E-2</v>
      </c>
      <c r="T16">
        <v>1578</v>
      </c>
      <c r="U16">
        <v>1473.77</v>
      </c>
      <c r="V16">
        <v>16.5</v>
      </c>
      <c r="W16">
        <v>1</v>
      </c>
      <c r="X16" t="s">
        <v>32</v>
      </c>
      <c r="Y16">
        <v>4985</v>
      </c>
      <c r="Z16">
        <v>4.6749999999999998</v>
      </c>
      <c r="AA16">
        <v>0.63</v>
      </c>
      <c r="AB16">
        <v>0.68799999999999994</v>
      </c>
      <c r="AC16">
        <v>295.41478999999998</v>
      </c>
      <c r="AD16">
        <v>50.979011999999997</v>
      </c>
      <c r="AE16">
        <v>15.509</v>
      </c>
    </row>
    <row r="17" spans="1:31">
      <c r="A17">
        <v>5807</v>
      </c>
      <c r="B17">
        <v>5773121</v>
      </c>
      <c r="C17" t="s">
        <v>43</v>
      </c>
      <c r="E17" t="s">
        <v>34</v>
      </c>
      <c r="F17" t="s">
        <v>34</v>
      </c>
      <c r="G17">
        <v>1</v>
      </c>
      <c r="H17">
        <v>0</v>
      </c>
      <c r="I17">
        <v>0</v>
      </c>
      <c r="J17">
        <v>0</v>
      </c>
      <c r="K17">
        <v>0</v>
      </c>
      <c r="L17">
        <v>0.524175803</v>
      </c>
      <c r="M17">
        <v>131.60104999999999</v>
      </c>
      <c r="N17">
        <v>0</v>
      </c>
      <c r="O17">
        <v>0.318</v>
      </c>
      <c r="P17">
        <v>0.76480000000000004</v>
      </c>
      <c r="Q17" s="1">
        <v>236.8</v>
      </c>
      <c r="R17">
        <v>1.27</v>
      </c>
      <c r="S17">
        <v>1.23E-2</v>
      </c>
      <c r="T17">
        <v>1891</v>
      </c>
      <c r="U17">
        <v>3049.23</v>
      </c>
      <c r="V17">
        <v>22.4</v>
      </c>
      <c r="W17">
        <v>1</v>
      </c>
      <c r="X17" t="s">
        <v>32</v>
      </c>
      <c r="Y17">
        <v>5278</v>
      </c>
      <c r="Z17">
        <v>4.5759999999999996</v>
      </c>
      <c r="AA17">
        <v>0.81499999999999995</v>
      </c>
      <c r="AB17">
        <v>0.91100000000000003</v>
      </c>
      <c r="AC17">
        <v>285.33154000000002</v>
      </c>
      <c r="AD17">
        <v>41.063910999999997</v>
      </c>
      <c r="AE17">
        <v>15.04</v>
      </c>
    </row>
    <row r="18" spans="1:31">
      <c r="A18">
        <v>5658</v>
      </c>
      <c r="B18">
        <v>8189801</v>
      </c>
      <c r="C18" t="s">
        <v>97</v>
      </c>
      <c r="E18" t="s">
        <v>34</v>
      </c>
      <c r="F18" t="s">
        <v>34</v>
      </c>
      <c r="G18">
        <v>1</v>
      </c>
      <c r="H18">
        <v>0</v>
      </c>
      <c r="I18">
        <v>0</v>
      </c>
      <c r="J18">
        <v>0</v>
      </c>
      <c r="K18">
        <v>0</v>
      </c>
      <c r="L18">
        <v>0.66682653999999997</v>
      </c>
      <c r="M18">
        <v>133.041202</v>
      </c>
      <c r="N18">
        <v>0</v>
      </c>
      <c r="O18">
        <v>0.85599999999999998</v>
      </c>
      <c r="P18">
        <v>0.78469999999999995</v>
      </c>
      <c r="Q18" s="1">
        <v>511.6</v>
      </c>
      <c r="R18">
        <v>1.49</v>
      </c>
      <c r="S18">
        <v>1.23E-2</v>
      </c>
      <c r="T18">
        <v>1183</v>
      </c>
      <c r="U18">
        <v>461.55</v>
      </c>
      <c r="V18">
        <v>33.4</v>
      </c>
      <c r="W18">
        <v>1</v>
      </c>
      <c r="X18" t="s">
        <v>32</v>
      </c>
      <c r="Y18">
        <v>3993</v>
      </c>
      <c r="Z18">
        <v>4.6959999999999997</v>
      </c>
      <c r="AA18">
        <v>0.55400000000000005</v>
      </c>
      <c r="AB18">
        <v>0.55600000000000005</v>
      </c>
      <c r="AC18">
        <v>298.92639000000003</v>
      </c>
      <c r="AD18">
        <v>44.002189999999999</v>
      </c>
      <c r="AE18">
        <v>15.744999999999999</v>
      </c>
    </row>
    <row r="19" spans="1:31">
      <c r="A19">
        <v>3844</v>
      </c>
      <c r="B19">
        <v>9456281</v>
      </c>
      <c r="C19" t="s">
        <v>122</v>
      </c>
      <c r="E19" t="s">
        <v>34</v>
      </c>
      <c r="F19" t="s">
        <v>34</v>
      </c>
      <c r="G19">
        <v>1</v>
      </c>
      <c r="H19">
        <v>0</v>
      </c>
      <c r="I19">
        <v>0</v>
      </c>
      <c r="J19">
        <v>0</v>
      </c>
      <c r="K19">
        <v>0</v>
      </c>
      <c r="L19">
        <v>0.70194436199999999</v>
      </c>
      <c r="M19">
        <v>132.00161</v>
      </c>
      <c r="N19">
        <v>0</v>
      </c>
      <c r="O19">
        <v>7.0000000000000007E-2</v>
      </c>
      <c r="P19">
        <v>0.64100000000000001</v>
      </c>
      <c r="Q19" s="1">
        <v>210.8</v>
      </c>
      <c r="R19">
        <v>0.8</v>
      </c>
      <c r="S19">
        <v>1.2500000000000001E-2</v>
      </c>
      <c r="T19">
        <v>1227</v>
      </c>
      <c r="U19">
        <v>535.78</v>
      </c>
      <c r="V19">
        <v>17.100000000000001</v>
      </c>
      <c r="W19">
        <v>1</v>
      </c>
      <c r="X19" t="s">
        <v>32</v>
      </c>
      <c r="Y19">
        <v>4236</v>
      </c>
      <c r="Z19">
        <v>4.6980000000000004</v>
      </c>
      <c r="AA19">
        <v>0.53900000000000003</v>
      </c>
      <c r="AB19">
        <v>0.52800000000000002</v>
      </c>
      <c r="AC19">
        <v>287.80502000000001</v>
      </c>
      <c r="AD19">
        <v>46.001159999999999</v>
      </c>
      <c r="AE19">
        <v>15.397</v>
      </c>
    </row>
    <row r="20" spans="1:31">
      <c r="A20">
        <v>729</v>
      </c>
      <c r="B20">
        <v>6934291</v>
      </c>
      <c r="C20" t="s">
        <v>55</v>
      </c>
      <c r="D20" t="s">
        <v>56</v>
      </c>
      <c r="E20" t="s">
        <v>39</v>
      </c>
      <c r="F20" t="s">
        <v>34</v>
      </c>
      <c r="G20">
        <v>1</v>
      </c>
      <c r="H20">
        <v>0</v>
      </c>
      <c r="I20">
        <v>0</v>
      </c>
      <c r="J20">
        <v>0</v>
      </c>
      <c r="K20">
        <v>0</v>
      </c>
      <c r="L20">
        <v>0.56785648399999999</v>
      </c>
      <c r="M20">
        <v>134.06308799999999</v>
      </c>
      <c r="N20">
        <v>0</v>
      </c>
      <c r="O20">
        <v>0.32400000000000001</v>
      </c>
      <c r="P20">
        <v>1.0258</v>
      </c>
      <c r="Q20" s="1">
        <v>334.8</v>
      </c>
      <c r="R20">
        <v>1.55</v>
      </c>
      <c r="S20">
        <v>1.2500000000000001E-2</v>
      </c>
      <c r="T20">
        <v>1848</v>
      </c>
      <c r="U20">
        <v>2760.23</v>
      </c>
      <c r="V20">
        <v>53.8</v>
      </c>
      <c r="W20">
        <v>1</v>
      </c>
      <c r="X20" t="s">
        <v>32</v>
      </c>
      <c r="Y20">
        <v>5073</v>
      </c>
      <c r="Z20">
        <v>4.4829999999999997</v>
      </c>
      <c r="AA20">
        <v>0.85299999999999998</v>
      </c>
      <c r="AB20">
        <v>0.80600000000000005</v>
      </c>
      <c r="AC20">
        <v>286.88727</v>
      </c>
      <c r="AD20">
        <v>42.471260000000001</v>
      </c>
      <c r="AE20">
        <v>15.055</v>
      </c>
    </row>
    <row r="21" spans="1:31">
      <c r="A21">
        <v>1993</v>
      </c>
      <c r="B21">
        <v>10024051</v>
      </c>
      <c r="C21" t="s">
        <v>63</v>
      </c>
      <c r="D21" t="s">
        <v>64</v>
      </c>
      <c r="E21" t="s">
        <v>39</v>
      </c>
      <c r="F21" t="s">
        <v>34</v>
      </c>
      <c r="G21">
        <v>1</v>
      </c>
      <c r="H21">
        <v>0</v>
      </c>
      <c r="I21">
        <v>0</v>
      </c>
      <c r="J21">
        <v>0</v>
      </c>
      <c r="K21">
        <v>0</v>
      </c>
      <c r="L21">
        <v>0.57736933599999996</v>
      </c>
      <c r="M21">
        <v>132.42579499999999</v>
      </c>
      <c r="N21">
        <v>0</v>
      </c>
      <c r="O21">
        <v>3.2000000000000001E-2</v>
      </c>
      <c r="P21">
        <v>1.0851999999999999</v>
      </c>
      <c r="Q21" s="1">
        <v>400.4</v>
      </c>
      <c r="R21">
        <v>1.42</v>
      </c>
      <c r="S21">
        <v>1.2500000000000001E-2</v>
      </c>
      <c r="T21">
        <v>1757</v>
      </c>
      <c r="U21">
        <v>2239.2600000000002</v>
      </c>
      <c r="V21">
        <v>68.3</v>
      </c>
      <c r="W21">
        <v>1</v>
      </c>
      <c r="X21" t="s">
        <v>32</v>
      </c>
      <c r="Y21">
        <v>5255</v>
      </c>
      <c r="Z21">
        <v>4.617</v>
      </c>
      <c r="AA21">
        <v>0.71599999999999997</v>
      </c>
      <c r="AB21">
        <v>0.77600000000000002</v>
      </c>
      <c r="AC21">
        <v>296.55306999999999</v>
      </c>
      <c r="AD21">
        <v>46.966290000000001</v>
      </c>
      <c r="AE21">
        <v>14.859</v>
      </c>
    </row>
    <row r="22" spans="1:31">
      <c r="A22">
        <v>1752</v>
      </c>
      <c r="B22">
        <v>4055304</v>
      </c>
      <c r="C22" t="s">
        <v>59</v>
      </c>
      <c r="D22" t="s">
        <v>60</v>
      </c>
      <c r="E22" t="s">
        <v>39</v>
      </c>
      <c r="F22" t="s">
        <v>34</v>
      </c>
      <c r="G22">
        <v>1</v>
      </c>
      <c r="H22">
        <v>0</v>
      </c>
      <c r="I22">
        <v>0</v>
      </c>
      <c r="J22">
        <v>0</v>
      </c>
      <c r="K22">
        <v>0</v>
      </c>
      <c r="L22">
        <v>0.571038347</v>
      </c>
      <c r="M22">
        <v>131.653752</v>
      </c>
      <c r="N22">
        <v>0</v>
      </c>
      <c r="O22">
        <v>0.876</v>
      </c>
      <c r="P22">
        <v>1.1267</v>
      </c>
      <c r="Q22" s="1">
        <v>242.1</v>
      </c>
      <c r="R22">
        <v>1.65</v>
      </c>
      <c r="S22">
        <v>1.26E-2</v>
      </c>
      <c r="T22">
        <v>1897</v>
      </c>
      <c r="U22">
        <v>3069.59</v>
      </c>
      <c r="V22">
        <v>38.200000000000003</v>
      </c>
      <c r="W22">
        <v>1</v>
      </c>
      <c r="X22" t="s">
        <v>32</v>
      </c>
      <c r="Y22">
        <v>5132</v>
      </c>
      <c r="Z22">
        <v>4.4569999999999999</v>
      </c>
      <c r="AA22">
        <v>0.88600000000000001</v>
      </c>
      <c r="AB22">
        <v>0.82</v>
      </c>
      <c r="AC22">
        <v>291.04993000000002</v>
      </c>
      <c r="AD22">
        <v>39.141669999999998</v>
      </c>
      <c r="AE22">
        <v>14.098000000000001</v>
      </c>
    </row>
    <row r="23" spans="1:31">
      <c r="A23">
        <v>8695</v>
      </c>
      <c r="B23">
        <v>11904704</v>
      </c>
      <c r="C23" t="s">
        <v>54</v>
      </c>
      <c r="E23" t="s">
        <v>34</v>
      </c>
      <c r="F23" t="s">
        <v>34</v>
      </c>
      <c r="G23">
        <v>0.999</v>
      </c>
      <c r="H23">
        <v>0</v>
      </c>
      <c r="I23">
        <v>0</v>
      </c>
      <c r="J23">
        <v>0</v>
      </c>
      <c r="K23">
        <v>0</v>
      </c>
      <c r="L23">
        <v>0.56571336100000003</v>
      </c>
      <c r="M23">
        <v>131.66356999999999</v>
      </c>
      <c r="N23">
        <v>0</v>
      </c>
      <c r="O23">
        <v>0.23</v>
      </c>
      <c r="P23">
        <v>0.95399999999999996</v>
      </c>
      <c r="Q23" s="1">
        <v>86.4</v>
      </c>
      <c r="R23">
        <v>0.81</v>
      </c>
      <c r="S23">
        <v>1.2699999999999999E-2</v>
      </c>
      <c r="T23">
        <v>1917</v>
      </c>
      <c r="U23">
        <v>3197.67</v>
      </c>
      <c r="V23">
        <v>11.6</v>
      </c>
      <c r="W23">
        <v>1</v>
      </c>
      <c r="X23" t="s">
        <v>32</v>
      </c>
      <c r="Y23">
        <v>5220</v>
      </c>
      <c r="Z23">
        <v>4.4800000000000004</v>
      </c>
      <c r="AA23">
        <v>0.88100000000000001</v>
      </c>
      <c r="AB23">
        <v>0.85499999999999998</v>
      </c>
      <c r="AC23">
        <v>286.03838999999999</v>
      </c>
      <c r="AD23">
        <v>50.294440999999999</v>
      </c>
      <c r="AE23">
        <v>14.722</v>
      </c>
    </row>
    <row r="24" spans="1:31">
      <c r="A24">
        <v>7119</v>
      </c>
      <c r="B24">
        <v>7954278</v>
      </c>
      <c r="C24" t="s">
        <v>74</v>
      </c>
      <c r="E24" t="s">
        <v>34</v>
      </c>
      <c r="F24" t="s">
        <v>34</v>
      </c>
      <c r="G24">
        <v>0.999</v>
      </c>
      <c r="H24">
        <v>0</v>
      </c>
      <c r="I24">
        <v>0</v>
      </c>
      <c r="J24">
        <v>0</v>
      </c>
      <c r="K24">
        <v>0</v>
      </c>
      <c r="L24">
        <v>0.61340501999999997</v>
      </c>
      <c r="M24">
        <v>131.51054999999999</v>
      </c>
      <c r="N24">
        <v>0</v>
      </c>
      <c r="O24">
        <v>0.378</v>
      </c>
      <c r="P24">
        <v>0.98309999999999997</v>
      </c>
      <c r="Q24" s="1">
        <v>134.1</v>
      </c>
      <c r="R24">
        <v>0.92</v>
      </c>
      <c r="S24">
        <v>1.2699999999999999E-2</v>
      </c>
      <c r="T24">
        <v>1839</v>
      </c>
      <c r="U24">
        <v>2725.36</v>
      </c>
      <c r="V24">
        <v>15.6</v>
      </c>
      <c r="W24">
        <v>1</v>
      </c>
      <c r="X24" t="s">
        <v>32</v>
      </c>
      <c r="Y24">
        <v>5310</v>
      </c>
      <c r="Z24">
        <v>4.5119999999999996</v>
      </c>
      <c r="AA24">
        <v>0.78600000000000003</v>
      </c>
      <c r="AB24">
        <v>0.73199999999999998</v>
      </c>
      <c r="AC24">
        <v>289.82598999999999</v>
      </c>
      <c r="AD24">
        <v>43.725231000000001</v>
      </c>
      <c r="AE24">
        <v>15.228999999999999</v>
      </c>
    </row>
    <row r="25" spans="1:31">
      <c r="A25">
        <v>4900</v>
      </c>
      <c r="B25">
        <v>9967771</v>
      </c>
      <c r="C25" t="s">
        <v>48</v>
      </c>
      <c r="D25" t="s">
        <v>49</v>
      </c>
      <c r="E25" t="s">
        <v>39</v>
      </c>
      <c r="F25" t="s">
        <v>34</v>
      </c>
      <c r="G25">
        <v>1</v>
      </c>
      <c r="H25">
        <v>0</v>
      </c>
      <c r="I25">
        <v>0</v>
      </c>
      <c r="J25">
        <v>0</v>
      </c>
      <c r="K25">
        <v>0</v>
      </c>
      <c r="L25">
        <v>0.53835407000000002</v>
      </c>
      <c r="M25">
        <v>131.64999</v>
      </c>
      <c r="N25">
        <v>0</v>
      </c>
      <c r="O25">
        <v>0.33400000000000002</v>
      </c>
      <c r="P25">
        <v>1.5044999999999999</v>
      </c>
      <c r="Q25" s="1">
        <v>190.2</v>
      </c>
      <c r="R25">
        <v>1.67</v>
      </c>
      <c r="S25">
        <v>1.2699999999999999E-2</v>
      </c>
      <c r="T25">
        <v>2386</v>
      </c>
      <c r="U25">
        <v>7609.22</v>
      </c>
      <c r="V25">
        <v>46.6</v>
      </c>
      <c r="W25">
        <v>1</v>
      </c>
      <c r="X25" t="s">
        <v>32</v>
      </c>
      <c r="Y25">
        <v>5539</v>
      </c>
      <c r="Z25">
        <v>4.2439999999999998</v>
      </c>
      <c r="AA25">
        <v>1.2070000000000001</v>
      </c>
      <c r="AB25">
        <v>0</v>
      </c>
      <c r="AC25">
        <v>297.93819999999999</v>
      </c>
      <c r="AD25">
        <v>46.881400999999997</v>
      </c>
      <c r="AE25">
        <v>14.497999999999999</v>
      </c>
    </row>
    <row r="26" spans="1:31">
      <c r="A26">
        <v>2515</v>
      </c>
      <c r="B26">
        <v>9472074</v>
      </c>
      <c r="C26" t="s">
        <v>53</v>
      </c>
      <c r="E26" t="s">
        <v>34</v>
      </c>
      <c r="F26" t="s">
        <v>34</v>
      </c>
      <c r="G26">
        <v>1</v>
      </c>
      <c r="H26">
        <v>0</v>
      </c>
      <c r="I26">
        <v>0</v>
      </c>
      <c r="J26">
        <v>0</v>
      </c>
      <c r="K26">
        <v>0</v>
      </c>
      <c r="L26">
        <v>0.55884123399999996</v>
      </c>
      <c r="M26">
        <v>131.57991000000001</v>
      </c>
      <c r="N26">
        <v>0</v>
      </c>
      <c r="O26">
        <v>0.307</v>
      </c>
      <c r="P26">
        <v>0.79179999999999995</v>
      </c>
      <c r="Q26" s="1">
        <v>280.89999999999998</v>
      </c>
      <c r="R26">
        <v>1.33</v>
      </c>
      <c r="S26">
        <v>1.2800000000000001E-2</v>
      </c>
      <c r="T26">
        <v>1787</v>
      </c>
      <c r="U26">
        <v>2412.15</v>
      </c>
      <c r="V26">
        <v>26.3</v>
      </c>
      <c r="W26">
        <v>1</v>
      </c>
      <c r="X26" t="s">
        <v>32</v>
      </c>
      <c r="Y26">
        <v>5151</v>
      </c>
      <c r="Z26">
        <v>4.5919999999999996</v>
      </c>
      <c r="AA26">
        <v>0.79200000000000004</v>
      </c>
      <c r="AB26">
        <v>0.90300000000000002</v>
      </c>
      <c r="AC26">
        <v>294.59656000000001</v>
      </c>
      <c r="AD26">
        <v>46.048302</v>
      </c>
      <c r="AE26">
        <v>15.6</v>
      </c>
    </row>
    <row r="27" spans="1:31">
      <c r="A27">
        <v>2632</v>
      </c>
      <c r="B27">
        <v>6690836</v>
      </c>
      <c r="C27" t="s">
        <v>57</v>
      </c>
      <c r="D27" t="s">
        <v>58</v>
      </c>
      <c r="E27" t="s">
        <v>39</v>
      </c>
      <c r="F27" t="s">
        <v>34</v>
      </c>
      <c r="G27">
        <v>1</v>
      </c>
      <c r="H27">
        <v>0</v>
      </c>
      <c r="I27">
        <v>0</v>
      </c>
      <c r="J27">
        <v>0</v>
      </c>
      <c r="K27">
        <v>0</v>
      </c>
      <c r="L27">
        <v>0.56887471700000003</v>
      </c>
      <c r="M27">
        <v>132.04877099999999</v>
      </c>
      <c r="N27">
        <v>0</v>
      </c>
      <c r="O27">
        <v>0.05</v>
      </c>
      <c r="P27">
        <v>1.2177</v>
      </c>
      <c r="Q27" s="1">
        <v>378.4</v>
      </c>
      <c r="R27">
        <v>1.49</v>
      </c>
      <c r="S27">
        <v>1.2800000000000001E-2</v>
      </c>
      <c r="T27">
        <v>1796</v>
      </c>
      <c r="U27">
        <v>2473.19</v>
      </c>
      <c r="V27">
        <v>50.4</v>
      </c>
      <c r="W27">
        <v>1</v>
      </c>
      <c r="X27" t="s">
        <v>32</v>
      </c>
      <c r="Y27">
        <v>5223</v>
      </c>
      <c r="Z27">
        <v>4.593</v>
      </c>
      <c r="AA27">
        <v>0.78</v>
      </c>
      <c r="AB27">
        <v>0.88900000000000001</v>
      </c>
      <c r="AC27">
        <v>291.61187999999999</v>
      </c>
      <c r="AD27">
        <v>42.115971000000002</v>
      </c>
      <c r="AE27">
        <v>15.23</v>
      </c>
    </row>
    <row r="28" spans="1:31">
      <c r="A28">
        <v>5481</v>
      </c>
      <c r="B28">
        <v>12557548</v>
      </c>
      <c r="C28" t="s">
        <v>88</v>
      </c>
      <c r="D28" t="s">
        <v>89</v>
      </c>
      <c r="E28" t="s">
        <v>39</v>
      </c>
      <c r="F28" t="s">
        <v>34</v>
      </c>
      <c r="G28">
        <v>0.755</v>
      </c>
      <c r="H28">
        <v>0</v>
      </c>
      <c r="I28">
        <v>0</v>
      </c>
      <c r="J28">
        <v>0</v>
      </c>
      <c r="K28">
        <v>0</v>
      </c>
      <c r="L28">
        <v>0.65355361000000001</v>
      </c>
      <c r="M28">
        <v>132.05895699999999</v>
      </c>
      <c r="N28">
        <v>0</v>
      </c>
      <c r="O28">
        <v>1.226</v>
      </c>
      <c r="P28">
        <v>1.63</v>
      </c>
      <c r="Q28" s="1">
        <v>4595.8999999999996</v>
      </c>
      <c r="R28">
        <v>22.95</v>
      </c>
      <c r="S28">
        <v>1.29E-2</v>
      </c>
      <c r="T28">
        <v>1437</v>
      </c>
      <c r="U28">
        <v>1004.07</v>
      </c>
      <c r="V28">
        <v>217.4</v>
      </c>
      <c r="W28">
        <v>1</v>
      </c>
      <c r="X28" t="s">
        <v>32</v>
      </c>
      <c r="Y28">
        <v>4550</v>
      </c>
      <c r="Z28">
        <v>4.6219999999999999</v>
      </c>
      <c r="AA28">
        <v>0.66</v>
      </c>
      <c r="AB28">
        <v>0.66600000000000004</v>
      </c>
      <c r="AC28">
        <v>290.96622000000002</v>
      </c>
      <c r="AD28">
        <v>51.504719000000001</v>
      </c>
      <c r="AE28">
        <v>15.692</v>
      </c>
    </row>
    <row r="29" spans="1:31">
      <c r="A29">
        <v>5731</v>
      </c>
      <c r="B29">
        <v>11246161</v>
      </c>
      <c r="C29" t="s">
        <v>47</v>
      </c>
      <c r="E29" t="s">
        <v>34</v>
      </c>
      <c r="F29" t="s">
        <v>34</v>
      </c>
      <c r="G29">
        <v>0.998</v>
      </c>
      <c r="H29">
        <v>0</v>
      </c>
      <c r="I29">
        <v>0</v>
      </c>
      <c r="J29">
        <v>0</v>
      </c>
      <c r="K29">
        <v>0</v>
      </c>
      <c r="L29">
        <v>0.53740940000000004</v>
      </c>
      <c r="M29">
        <v>131.49674999999999</v>
      </c>
      <c r="N29">
        <v>0</v>
      </c>
      <c r="O29">
        <v>0.17</v>
      </c>
      <c r="P29">
        <v>1.2039</v>
      </c>
      <c r="Q29" s="1">
        <v>94.2</v>
      </c>
      <c r="R29">
        <v>0.96</v>
      </c>
      <c r="S29">
        <v>1.2999999999999999E-2</v>
      </c>
      <c r="T29">
        <v>2208</v>
      </c>
      <c r="U29">
        <v>5646.82</v>
      </c>
      <c r="V29">
        <v>21.9</v>
      </c>
      <c r="W29">
        <v>1</v>
      </c>
      <c r="X29" t="s">
        <v>32</v>
      </c>
      <c r="Y29">
        <v>5749</v>
      </c>
      <c r="Z29">
        <v>4.4569999999999999</v>
      </c>
      <c r="AA29">
        <v>0.98799999999999999</v>
      </c>
      <c r="AB29">
        <v>1.02</v>
      </c>
      <c r="AC29">
        <v>292.87418000000002</v>
      </c>
      <c r="AD29">
        <v>48.936568999999999</v>
      </c>
      <c r="AE29">
        <v>14.832000000000001</v>
      </c>
    </row>
    <row r="30" spans="1:31">
      <c r="A30">
        <v>5911</v>
      </c>
      <c r="B30">
        <v>8435247</v>
      </c>
      <c r="C30" t="s">
        <v>120</v>
      </c>
      <c r="E30" t="s">
        <v>34</v>
      </c>
      <c r="F30" t="s">
        <v>34</v>
      </c>
      <c r="G30">
        <v>0.97599999999999998</v>
      </c>
      <c r="H30">
        <v>0</v>
      </c>
      <c r="I30">
        <v>0</v>
      </c>
      <c r="J30">
        <v>0</v>
      </c>
      <c r="K30">
        <v>0</v>
      </c>
      <c r="L30">
        <v>0.696125302</v>
      </c>
      <c r="M30">
        <v>354.76706799999999</v>
      </c>
      <c r="N30">
        <v>0</v>
      </c>
      <c r="O30">
        <v>1.2190000000000001</v>
      </c>
      <c r="P30">
        <v>2.0053999999999998</v>
      </c>
      <c r="Q30" s="1">
        <v>14966</v>
      </c>
      <c r="R30">
        <v>28.44</v>
      </c>
      <c r="S30">
        <v>1.3299999999999999E-2</v>
      </c>
      <c r="T30">
        <v>1645</v>
      </c>
      <c r="U30">
        <v>1739.43</v>
      </c>
      <c r="V30">
        <v>177.2</v>
      </c>
      <c r="W30">
        <v>1</v>
      </c>
      <c r="X30" t="s">
        <v>32</v>
      </c>
      <c r="Y30">
        <v>5245</v>
      </c>
      <c r="Z30">
        <v>4.5940000000000003</v>
      </c>
      <c r="AA30">
        <v>0.67400000000000004</v>
      </c>
      <c r="AB30">
        <v>0.65200000000000002</v>
      </c>
      <c r="AC30">
        <v>293.53899999999999</v>
      </c>
      <c r="AD30">
        <v>44.494919000000003</v>
      </c>
      <c r="AE30">
        <v>15.464</v>
      </c>
    </row>
    <row r="31" spans="1:31">
      <c r="A31">
        <v>8113</v>
      </c>
      <c r="B31">
        <v>5388229</v>
      </c>
      <c r="C31" t="s">
        <v>75</v>
      </c>
      <c r="E31" t="s">
        <v>34</v>
      </c>
      <c r="F31" t="s">
        <v>34</v>
      </c>
      <c r="H31">
        <v>0</v>
      </c>
      <c r="I31">
        <v>0</v>
      </c>
      <c r="J31">
        <v>0</v>
      </c>
      <c r="K31">
        <v>0</v>
      </c>
      <c r="L31">
        <v>0.61810542000000002</v>
      </c>
      <c r="M31">
        <v>131.74487999999999</v>
      </c>
      <c r="N31">
        <v>0</v>
      </c>
      <c r="O31">
        <v>1.2325999999999999</v>
      </c>
      <c r="P31">
        <v>6.6660000000000004</v>
      </c>
      <c r="Q31" s="1">
        <v>12264</v>
      </c>
      <c r="R31">
        <v>39.520000000000003</v>
      </c>
      <c r="S31">
        <v>1.34E-2</v>
      </c>
      <c r="T31">
        <v>1994</v>
      </c>
      <c r="U31">
        <v>3735.52</v>
      </c>
      <c r="V31">
        <v>118.7</v>
      </c>
      <c r="W31">
        <v>1</v>
      </c>
      <c r="X31" t="s">
        <v>36</v>
      </c>
      <c r="Y31">
        <v>5371</v>
      </c>
      <c r="Z31">
        <v>4.4029999999999996</v>
      </c>
      <c r="AA31">
        <v>0.94899999999999995</v>
      </c>
      <c r="AB31">
        <v>0.83</v>
      </c>
      <c r="AC31">
        <v>298.21118000000001</v>
      </c>
      <c r="AD31">
        <v>40.512501</v>
      </c>
      <c r="AE31">
        <v>14.683999999999999</v>
      </c>
    </row>
    <row r="32" spans="1:31">
      <c r="A32">
        <v>8333</v>
      </c>
      <c r="B32">
        <v>9944201</v>
      </c>
      <c r="C32" t="s">
        <v>129</v>
      </c>
      <c r="E32" t="s">
        <v>34</v>
      </c>
      <c r="F32" t="s">
        <v>34</v>
      </c>
      <c r="G32">
        <v>0.69399999999999995</v>
      </c>
      <c r="H32">
        <v>0</v>
      </c>
      <c r="I32">
        <v>1</v>
      </c>
      <c r="J32">
        <v>0</v>
      </c>
      <c r="K32">
        <v>0</v>
      </c>
      <c r="L32">
        <v>0.72152290699999999</v>
      </c>
      <c r="M32">
        <v>131.70914210000001</v>
      </c>
      <c r="N32">
        <v>0</v>
      </c>
      <c r="O32">
        <v>0.83099999999999996</v>
      </c>
      <c r="P32">
        <v>1.4520999999999999</v>
      </c>
      <c r="Q32" s="1">
        <v>22528</v>
      </c>
      <c r="R32">
        <v>11.04</v>
      </c>
      <c r="S32">
        <v>1.34E-2</v>
      </c>
      <c r="T32">
        <v>1475</v>
      </c>
      <c r="U32">
        <v>1115.99</v>
      </c>
      <c r="V32">
        <v>815.3</v>
      </c>
      <c r="W32">
        <v>1</v>
      </c>
      <c r="X32" t="s">
        <v>32</v>
      </c>
      <c r="Y32">
        <v>4893</v>
      </c>
      <c r="Z32">
        <v>4.6340000000000003</v>
      </c>
      <c r="AA32">
        <v>0.625</v>
      </c>
      <c r="AB32">
        <v>0.61399999999999999</v>
      </c>
      <c r="AC32">
        <v>288.49090999999999</v>
      </c>
      <c r="AD32">
        <v>46.804988999999999</v>
      </c>
      <c r="AE32">
        <v>15.069000000000001</v>
      </c>
    </row>
    <row r="33" spans="1:31">
      <c r="A33">
        <v>2521</v>
      </c>
      <c r="B33">
        <v>7605093</v>
      </c>
      <c r="C33" t="s">
        <v>81</v>
      </c>
      <c r="D33" t="s">
        <v>82</v>
      </c>
      <c r="E33" t="s">
        <v>39</v>
      </c>
      <c r="F33" t="s">
        <v>34</v>
      </c>
      <c r="G33">
        <v>1</v>
      </c>
      <c r="H33">
        <v>0</v>
      </c>
      <c r="I33">
        <v>0</v>
      </c>
      <c r="J33">
        <v>0</v>
      </c>
      <c r="K33">
        <v>0</v>
      </c>
      <c r="L33">
        <v>0.63400300200000004</v>
      </c>
      <c r="M33">
        <v>131.89475999999999</v>
      </c>
      <c r="N33">
        <v>0</v>
      </c>
      <c r="O33">
        <v>0.36699999999999999</v>
      </c>
      <c r="P33">
        <v>0.92069999999999996</v>
      </c>
      <c r="Q33" s="1">
        <v>316.89999999999998</v>
      </c>
      <c r="R33">
        <v>1.35</v>
      </c>
      <c r="S33">
        <v>1.3599999999999999E-2</v>
      </c>
      <c r="T33">
        <v>1714</v>
      </c>
      <c r="U33">
        <v>2030.16</v>
      </c>
      <c r="V33">
        <v>21</v>
      </c>
      <c r="W33">
        <v>1</v>
      </c>
      <c r="X33" t="s">
        <v>32</v>
      </c>
      <c r="Y33">
        <v>5226</v>
      </c>
      <c r="Z33">
        <v>4.6059999999999999</v>
      </c>
      <c r="AA33">
        <v>0.75</v>
      </c>
      <c r="AB33">
        <v>0.84</v>
      </c>
      <c r="AC33">
        <v>290.99536000000001</v>
      </c>
      <c r="AD33">
        <v>43.243938</v>
      </c>
      <c r="AE33">
        <v>15.76</v>
      </c>
    </row>
    <row r="34" spans="1:31">
      <c r="A34">
        <v>8595</v>
      </c>
      <c r="B34">
        <v>8677057</v>
      </c>
      <c r="C34" t="s">
        <v>119</v>
      </c>
      <c r="E34" t="s">
        <v>34</v>
      </c>
      <c r="F34" t="s">
        <v>34</v>
      </c>
      <c r="G34">
        <v>0.96399999999999997</v>
      </c>
      <c r="H34">
        <v>0</v>
      </c>
      <c r="I34">
        <v>0</v>
      </c>
      <c r="J34">
        <v>0</v>
      </c>
      <c r="K34">
        <v>0</v>
      </c>
      <c r="L34">
        <v>0.69461112800000002</v>
      </c>
      <c r="M34">
        <v>131.93244000000001</v>
      </c>
      <c r="N34">
        <v>0</v>
      </c>
      <c r="O34">
        <v>0.17599999999999999</v>
      </c>
      <c r="P34">
        <v>1.115</v>
      </c>
      <c r="Q34" s="1">
        <v>98.8</v>
      </c>
      <c r="R34">
        <v>0.64</v>
      </c>
      <c r="S34">
        <v>1.37E-2</v>
      </c>
      <c r="T34">
        <v>1415</v>
      </c>
      <c r="U34">
        <v>945.45</v>
      </c>
      <c r="V34">
        <v>9.3000000000000007</v>
      </c>
      <c r="W34">
        <v>1</v>
      </c>
      <c r="X34" t="s">
        <v>32</v>
      </c>
      <c r="Y34">
        <v>4612</v>
      </c>
      <c r="Z34">
        <v>4.6459999999999999</v>
      </c>
      <c r="AA34">
        <v>0.66200000000000003</v>
      </c>
      <c r="AB34">
        <v>0.72599999999999998</v>
      </c>
      <c r="AC34">
        <v>286.31052</v>
      </c>
      <c r="AD34">
        <v>44.838188000000002</v>
      </c>
      <c r="AE34">
        <v>15.7</v>
      </c>
    </row>
    <row r="35" spans="1:31">
      <c r="A35">
        <v>9062</v>
      </c>
      <c r="B35">
        <v>4764969</v>
      </c>
      <c r="C35" t="s">
        <v>71</v>
      </c>
      <c r="E35" t="s">
        <v>34</v>
      </c>
      <c r="F35" t="s">
        <v>34</v>
      </c>
      <c r="H35">
        <v>0</v>
      </c>
      <c r="I35">
        <v>0</v>
      </c>
      <c r="J35">
        <v>0</v>
      </c>
      <c r="K35">
        <v>0</v>
      </c>
      <c r="L35">
        <v>0.60227757900000001</v>
      </c>
      <c r="M35">
        <v>131.53030000000001</v>
      </c>
      <c r="N35">
        <v>0</v>
      </c>
      <c r="O35">
        <v>0.75019999999999998</v>
      </c>
      <c r="P35">
        <v>2.38</v>
      </c>
      <c r="Q35" s="1">
        <v>34.6</v>
      </c>
      <c r="R35">
        <v>0.78</v>
      </c>
      <c r="S35">
        <v>1.3899999999999999E-2</v>
      </c>
      <c r="T35">
        <v>2699</v>
      </c>
      <c r="U35">
        <v>12545.82</v>
      </c>
      <c r="V35">
        <v>26.7</v>
      </c>
      <c r="W35">
        <v>1</v>
      </c>
      <c r="X35" t="s">
        <v>36</v>
      </c>
      <c r="Y35">
        <v>6510</v>
      </c>
      <c r="Z35">
        <v>4.2560000000000002</v>
      </c>
      <c r="AA35">
        <v>1.228</v>
      </c>
      <c r="AB35">
        <v>0.99199999999999999</v>
      </c>
      <c r="AC35">
        <v>296.32202000000001</v>
      </c>
      <c r="AD35">
        <v>39.856048999999999</v>
      </c>
      <c r="AE35">
        <v>12.361000000000001</v>
      </c>
    </row>
    <row r="36" spans="1:31">
      <c r="A36">
        <v>5327</v>
      </c>
      <c r="B36">
        <v>10281221</v>
      </c>
      <c r="C36" t="s">
        <v>65</v>
      </c>
      <c r="E36" t="s">
        <v>34</v>
      </c>
      <c r="F36" t="s">
        <v>34</v>
      </c>
      <c r="G36">
        <v>1</v>
      </c>
      <c r="H36">
        <v>0</v>
      </c>
      <c r="I36">
        <v>0</v>
      </c>
      <c r="J36">
        <v>0</v>
      </c>
      <c r="K36">
        <v>0</v>
      </c>
      <c r="L36">
        <v>0.58289541199999995</v>
      </c>
      <c r="M36">
        <v>131.621083</v>
      </c>
      <c r="N36">
        <v>0</v>
      </c>
      <c r="O36">
        <v>1.0109999999999999</v>
      </c>
      <c r="P36">
        <v>1.0528</v>
      </c>
      <c r="Q36" s="1">
        <v>587.5</v>
      </c>
      <c r="R36">
        <v>5.87</v>
      </c>
      <c r="S36">
        <v>1.4E-2</v>
      </c>
      <c r="T36">
        <v>2347</v>
      </c>
      <c r="U36">
        <v>7152.6</v>
      </c>
      <c r="V36">
        <v>87</v>
      </c>
      <c r="W36">
        <v>1</v>
      </c>
      <c r="X36" t="s">
        <v>32</v>
      </c>
      <c r="Y36">
        <v>6263</v>
      </c>
      <c r="Z36">
        <v>4.46</v>
      </c>
      <c r="AA36">
        <v>1.0089999999999999</v>
      </c>
      <c r="AB36">
        <v>1.0680000000000001</v>
      </c>
      <c r="AC36">
        <v>294.61252000000002</v>
      </c>
      <c r="AD36">
        <v>47.343262000000003</v>
      </c>
      <c r="AE36">
        <v>14.972</v>
      </c>
    </row>
    <row r="37" spans="1:31">
      <c r="A37">
        <v>8961</v>
      </c>
      <c r="B37">
        <v>8479107</v>
      </c>
      <c r="C37" t="s">
        <v>148</v>
      </c>
      <c r="E37" t="s">
        <v>34</v>
      </c>
      <c r="F37" t="s">
        <v>34</v>
      </c>
      <c r="G37">
        <v>0.68</v>
      </c>
      <c r="H37">
        <v>0</v>
      </c>
      <c r="I37">
        <v>1</v>
      </c>
      <c r="J37">
        <v>0</v>
      </c>
      <c r="K37">
        <v>0</v>
      </c>
      <c r="L37">
        <v>0.76757668999999995</v>
      </c>
      <c r="M37">
        <v>131.81908200000001</v>
      </c>
      <c r="N37">
        <v>0</v>
      </c>
      <c r="O37">
        <v>0.82099999999999995</v>
      </c>
      <c r="P37">
        <v>2.0475699999999999</v>
      </c>
      <c r="Q37" s="1">
        <v>157610</v>
      </c>
      <c r="R37">
        <v>34.229999999999997</v>
      </c>
      <c r="S37">
        <v>1.4E-2</v>
      </c>
      <c r="T37">
        <v>1530</v>
      </c>
      <c r="U37">
        <v>1294.42</v>
      </c>
      <c r="V37">
        <v>431.3</v>
      </c>
      <c r="W37">
        <v>1</v>
      </c>
      <c r="X37" t="s">
        <v>32</v>
      </c>
      <c r="Y37">
        <v>5182</v>
      </c>
      <c r="Z37">
        <v>4.6349999999999998</v>
      </c>
      <c r="AA37">
        <v>0.627</v>
      </c>
      <c r="AB37">
        <v>0.61899999999999999</v>
      </c>
      <c r="AC37">
        <v>284.12560999999999</v>
      </c>
      <c r="AD37">
        <v>44.550570999999998</v>
      </c>
      <c r="AE37">
        <v>14.952</v>
      </c>
    </row>
    <row r="38" spans="1:31">
      <c r="A38">
        <v>8389</v>
      </c>
      <c r="B38">
        <v>8283875</v>
      </c>
      <c r="C38" t="s">
        <v>160</v>
      </c>
      <c r="E38" t="s">
        <v>34</v>
      </c>
      <c r="F38" t="s">
        <v>34</v>
      </c>
      <c r="G38">
        <v>0.93700000000000006</v>
      </c>
      <c r="H38">
        <v>0</v>
      </c>
      <c r="I38">
        <v>0</v>
      </c>
      <c r="J38">
        <v>0</v>
      </c>
      <c r="K38">
        <v>0</v>
      </c>
      <c r="L38">
        <v>0.80026321899999997</v>
      </c>
      <c r="M38">
        <v>132.06684000000001</v>
      </c>
      <c r="N38">
        <v>0</v>
      </c>
      <c r="O38">
        <v>0.16</v>
      </c>
      <c r="P38">
        <v>0.72899999999999998</v>
      </c>
      <c r="Q38" s="1">
        <v>170.5</v>
      </c>
      <c r="R38">
        <v>0.77</v>
      </c>
      <c r="S38">
        <v>1.4E-2</v>
      </c>
      <c r="T38">
        <v>1240</v>
      </c>
      <c r="U38">
        <v>561.84</v>
      </c>
      <c r="V38">
        <v>13.2</v>
      </c>
      <c r="W38">
        <v>1</v>
      </c>
      <c r="X38" t="s">
        <v>32</v>
      </c>
      <c r="Y38">
        <v>4336</v>
      </c>
      <c r="Z38">
        <v>4.6559999999999997</v>
      </c>
      <c r="AA38">
        <v>0.59</v>
      </c>
      <c r="AB38">
        <v>0.57399999999999995</v>
      </c>
      <c r="AC38">
        <v>284.77267000000001</v>
      </c>
      <c r="AD38">
        <v>44.249370999999996</v>
      </c>
      <c r="AE38">
        <v>15.695</v>
      </c>
    </row>
    <row r="39" spans="1:31">
      <c r="A39">
        <v>4146</v>
      </c>
      <c r="B39">
        <v>7826620</v>
      </c>
      <c r="C39" t="s">
        <v>179</v>
      </c>
      <c r="D39" t="s">
        <v>180</v>
      </c>
      <c r="E39" t="s">
        <v>39</v>
      </c>
      <c r="F39" t="s">
        <v>34</v>
      </c>
      <c r="G39">
        <v>0.996</v>
      </c>
      <c r="H39">
        <v>0</v>
      </c>
      <c r="I39">
        <v>0</v>
      </c>
      <c r="J39">
        <v>0</v>
      </c>
      <c r="K39">
        <v>0</v>
      </c>
      <c r="L39">
        <v>0.84990673400000005</v>
      </c>
      <c r="M39">
        <v>131.67410000000001</v>
      </c>
      <c r="N39">
        <v>0</v>
      </c>
      <c r="O39">
        <v>0.64</v>
      </c>
      <c r="P39">
        <v>1.141</v>
      </c>
      <c r="Q39" s="1">
        <v>124.3</v>
      </c>
      <c r="R39">
        <v>0.59</v>
      </c>
      <c r="S39">
        <v>1.4E-2</v>
      </c>
      <c r="T39">
        <v>1139</v>
      </c>
      <c r="U39">
        <v>396.64</v>
      </c>
      <c r="V39">
        <v>12</v>
      </c>
      <c r="W39">
        <v>1</v>
      </c>
      <c r="X39" t="s">
        <v>32</v>
      </c>
      <c r="Y39">
        <v>4296</v>
      </c>
      <c r="Z39">
        <v>4.7329999999999997</v>
      </c>
      <c r="AA39">
        <v>0.505</v>
      </c>
      <c r="AB39">
        <v>0.503</v>
      </c>
      <c r="AC39">
        <v>293.28802000000002</v>
      </c>
      <c r="AD39">
        <v>43.514991999999999</v>
      </c>
      <c r="AE39">
        <v>15.22</v>
      </c>
    </row>
    <row r="40" spans="1:31">
      <c r="A40">
        <v>2042</v>
      </c>
      <c r="B40">
        <v>10028535</v>
      </c>
      <c r="C40" t="s">
        <v>91</v>
      </c>
      <c r="D40" t="s">
        <v>92</v>
      </c>
      <c r="E40" t="s">
        <v>39</v>
      </c>
      <c r="F40" t="s">
        <v>34</v>
      </c>
      <c r="G40">
        <v>1</v>
      </c>
      <c r="H40">
        <v>0</v>
      </c>
      <c r="I40">
        <v>0</v>
      </c>
      <c r="J40">
        <v>0</v>
      </c>
      <c r="K40">
        <v>0</v>
      </c>
      <c r="L40">
        <v>0.66308536100000004</v>
      </c>
      <c r="M40">
        <v>131.97961000000001</v>
      </c>
      <c r="N40">
        <v>0</v>
      </c>
      <c r="O40">
        <v>0.84099999999999997</v>
      </c>
      <c r="P40">
        <v>1.1521999999999999</v>
      </c>
      <c r="Q40" s="1">
        <v>322.7</v>
      </c>
      <c r="R40">
        <v>1.6</v>
      </c>
      <c r="S40">
        <v>1.41E-2</v>
      </c>
      <c r="T40">
        <v>1681</v>
      </c>
      <c r="U40">
        <v>1894.94</v>
      </c>
      <c r="V40">
        <v>35.299999999999997</v>
      </c>
      <c r="W40">
        <v>1</v>
      </c>
      <c r="X40" t="s">
        <v>32</v>
      </c>
      <c r="Y40">
        <v>5172</v>
      </c>
      <c r="Z40">
        <v>4.5999999999999996</v>
      </c>
      <c r="AA40">
        <v>0.76700000000000002</v>
      </c>
      <c r="AB40">
        <v>0.878</v>
      </c>
      <c r="AC40">
        <v>297.84149000000002</v>
      </c>
      <c r="AD40">
        <v>46.967682000000003</v>
      </c>
      <c r="AE40">
        <v>15.304</v>
      </c>
    </row>
    <row r="41" spans="1:31">
      <c r="A41">
        <v>4626</v>
      </c>
      <c r="B41">
        <v>9885417</v>
      </c>
      <c r="C41" t="s">
        <v>113</v>
      </c>
      <c r="D41" t="s">
        <v>114</v>
      </c>
      <c r="E41" t="s">
        <v>39</v>
      </c>
      <c r="F41" t="s">
        <v>34</v>
      </c>
      <c r="G41">
        <v>1</v>
      </c>
      <c r="H41">
        <v>0</v>
      </c>
      <c r="I41">
        <v>0</v>
      </c>
      <c r="J41">
        <v>0</v>
      </c>
      <c r="K41">
        <v>0</v>
      </c>
      <c r="L41">
        <v>0.68996786799999998</v>
      </c>
      <c r="M41">
        <v>131.63498000000001</v>
      </c>
      <c r="N41">
        <v>0</v>
      </c>
      <c r="O41">
        <v>0.11899999999999999</v>
      </c>
      <c r="P41">
        <v>1.1688000000000001</v>
      </c>
      <c r="Q41" s="1">
        <v>122.9</v>
      </c>
      <c r="R41">
        <v>0.78</v>
      </c>
      <c r="S41">
        <v>1.41E-2</v>
      </c>
      <c r="T41">
        <v>1539</v>
      </c>
      <c r="U41">
        <v>1336.82</v>
      </c>
      <c r="V41">
        <v>28.7</v>
      </c>
      <c r="W41">
        <v>1</v>
      </c>
      <c r="X41" t="s">
        <v>32</v>
      </c>
      <c r="Y41">
        <v>4872</v>
      </c>
      <c r="Z41">
        <v>4.6150000000000002</v>
      </c>
      <c r="AA41">
        <v>0.72599999999999998</v>
      </c>
      <c r="AB41">
        <v>0.81399999999999995</v>
      </c>
      <c r="AC41">
        <v>289.42394999999999</v>
      </c>
      <c r="AD41">
        <v>46.726170000000003</v>
      </c>
      <c r="AE41">
        <v>12.411</v>
      </c>
    </row>
    <row r="42" spans="1:31">
      <c r="A42">
        <v>5811</v>
      </c>
      <c r="B42">
        <v>7613620</v>
      </c>
      <c r="C42" t="s">
        <v>76</v>
      </c>
      <c r="E42" t="s">
        <v>34</v>
      </c>
      <c r="F42" t="s">
        <v>34</v>
      </c>
      <c r="G42">
        <v>0.80200000000000005</v>
      </c>
      <c r="H42">
        <v>0</v>
      </c>
      <c r="I42">
        <v>0</v>
      </c>
      <c r="J42">
        <v>0</v>
      </c>
      <c r="K42">
        <v>0</v>
      </c>
      <c r="L42">
        <v>0.61902317600000001</v>
      </c>
      <c r="M42">
        <v>131.92816999999999</v>
      </c>
      <c r="N42">
        <v>0</v>
      </c>
      <c r="O42">
        <v>0.38700000000000001</v>
      </c>
      <c r="P42">
        <v>1.496</v>
      </c>
      <c r="Q42" s="1">
        <v>77.900000000000006</v>
      </c>
      <c r="R42">
        <v>0.79</v>
      </c>
      <c r="S42">
        <v>1.4200000000000001E-2</v>
      </c>
      <c r="T42">
        <v>1885</v>
      </c>
      <c r="U42">
        <v>2985.06</v>
      </c>
      <c r="V42">
        <v>8.9</v>
      </c>
      <c r="W42">
        <v>1</v>
      </c>
      <c r="X42" t="s">
        <v>32</v>
      </c>
      <c r="Y42">
        <v>5395</v>
      </c>
      <c r="Z42">
        <v>4.5359999999999996</v>
      </c>
      <c r="AA42">
        <v>0.89100000000000001</v>
      </c>
      <c r="AB42">
        <v>0.995</v>
      </c>
      <c r="AC42">
        <v>293.67113999999998</v>
      </c>
      <c r="AD42">
        <v>43.217609000000003</v>
      </c>
      <c r="AE42">
        <v>15.775</v>
      </c>
    </row>
    <row r="43" spans="1:31">
      <c r="A43">
        <v>3947</v>
      </c>
      <c r="B43">
        <v>8416523</v>
      </c>
      <c r="C43" t="s">
        <v>109</v>
      </c>
      <c r="D43" t="s">
        <v>110</v>
      </c>
      <c r="E43" t="s">
        <v>39</v>
      </c>
      <c r="F43" t="s">
        <v>34</v>
      </c>
      <c r="G43">
        <v>0.996</v>
      </c>
      <c r="H43">
        <v>0</v>
      </c>
      <c r="I43">
        <v>0</v>
      </c>
      <c r="J43">
        <v>0</v>
      </c>
      <c r="K43">
        <v>0</v>
      </c>
      <c r="L43">
        <v>0.68368384800000004</v>
      </c>
      <c r="M43">
        <v>131.660923</v>
      </c>
      <c r="N43">
        <v>0</v>
      </c>
      <c r="O43">
        <v>0.69</v>
      </c>
      <c r="P43">
        <v>1.0011000000000001</v>
      </c>
      <c r="Q43" s="1">
        <v>284.8</v>
      </c>
      <c r="R43">
        <v>1.36</v>
      </c>
      <c r="S43">
        <v>1.4200000000000001E-2</v>
      </c>
      <c r="T43">
        <v>1606</v>
      </c>
      <c r="U43">
        <v>1567.84</v>
      </c>
      <c r="V43">
        <v>49.6</v>
      </c>
      <c r="W43">
        <v>1</v>
      </c>
      <c r="X43" t="s">
        <v>32</v>
      </c>
      <c r="Y43">
        <v>5016</v>
      </c>
      <c r="Z43">
        <v>4.601</v>
      </c>
      <c r="AA43">
        <v>0.747</v>
      </c>
      <c r="AB43">
        <v>0.81699999999999995</v>
      </c>
      <c r="AC43">
        <v>285.41061000000002</v>
      </c>
      <c r="AD43">
        <v>44.412208999999997</v>
      </c>
      <c r="AE43">
        <v>14.914999999999999</v>
      </c>
    </row>
    <row r="44" spans="1:31">
      <c r="A44">
        <v>5708</v>
      </c>
      <c r="B44">
        <v>5980208</v>
      </c>
      <c r="C44" t="s">
        <v>158</v>
      </c>
      <c r="D44" t="s">
        <v>159</v>
      </c>
      <c r="E44" t="s">
        <v>39</v>
      </c>
      <c r="F44" t="s">
        <v>34</v>
      </c>
      <c r="G44">
        <v>1</v>
      </c>
      <c r="H44">
        <v>0</v>
      </c>
      <c r="I44">
        <v>0</v>
      </c>
      <c r="J44">
        <v>0</v>
      </c>
      <c r="K44">
        <v>0</v>
      </c>
      <c r="L44">
        <v>0.78916088399999995</v>
      </c>
      <c r="M44">
        <v>131.50545</v>
      </c>
      <c r="N44">
        <v>0</v>
      </c>
      <c r="O44">
        <v>0.376</v>
      </c>
      <c r="P44">
        <v>0.92679999999999996</v>
      </c>
      <c r="Q44" s="1">
        <v>215.1</v>
      </c>
      <c r="R44">
        <v>0.91</v>
      </c>
      <c r="S44">
        <v>1.4200000000000001E-2</v>
      </c>
      <c r="T44">
        <v>1244</v>
      </c>
      <c r="U44">
        <v>564.46</v>
      </c>
      <c r="V44">
        <v>23.6</v>
      </c>
      <c r="W44">
        <v>1</v>
      </c>
      <c r="X44" t="s">
        <v>32</v>
      </c>
      <c r="Y44">
        <v>4258</v>
      </c>
      <c r="Z44">
        <v>4.6349999999999998</v>
      </c>
      <c r="AA44">
        <v>0.622</v>
      </c>
      <c r="AB44">
        <v>0.61</v>
      </c>
      <c r="AC44">
        <v>297.07378999999997</v>
      </c>
      <c r="AD44">
        <v>41.22448</v>
      </c>
      <c r="AE44">
        <v>15.031000000000001</v>
      </c>
    </row>
    <row r="45" spans="1:31">
      <c r="A45">
        <v>8641</v>
      </c>
      <c r="B45">
        <v>6452742</v>
      </c>
      <c r="C45" t="s">
        <v>111</v>
      </c>
      <c r="E45" t="s">
        <v>34</v>
      </c>
      <c r="F45" t="s">
        <v>34</v>
      </c>
      <c r="G45">
        <v>0.61099999999999999</v>
      </c>
      <c r="H45">
        <v>0</v>
      </c>
      <c r="I45">
        <v>1</v>
      </c>
      <c r="J45">
        <v>0</v>
      </c>
      <c r="K45">
        <v>0</v>
      </c>
      <c r="L45">
        <v>0.687772143</v>
      </c>
      <c r="M45">
        <v>131.8669185</v>
      </c>
      <c r="N45">
        <v>0</v>
      </c>
      <c r="O45">
        <v>1.1659999999999999</v>
      </c>
      <c r="P45">
        <v>2.56725</v>
      </c>
      <c r="Q45" s="1">
        <v>40368</v>
      </c>
      <c r="R45">
        <v>46.27</v>
      </c>
      <c r="S45">
        <v>1.43E-2</v>
      </c>
      <c r="T45">
        <v>2097</v>
      </c>
      <c r="U45">
        <v>4569.67</v>
      </c>
      <c r="V45">
        <v>679.8</v>
      </c>
      <c r="W45">
        <v>1</v>
      </c>
      <c r="X45" t="s">
        <v>32</v>
      </c>
      <c r="Y45">
        <v>5885</v>
      </c>
      <c r="Z45">
        <v>4.4130000000000003</v>
      </c>
      <c r="AA45">
        <v>0.93300000000000005</v>
      </c>
      <c r="AB45">
        <v>0.82099999999999995</v>
      </c>
      <c r="AC45">
        <v>294.88351</v>
      </c>
      <c r="AD45">
        <v>41.800460999999999</v>
      </c>
      <c r="AE45">
        <v>14.726000000000001</v>
      </c>
    </row>
    <row r="46" spans="1:31">
      <c r="A46">
        <v>2126</v>
      </c>
      <c r="B46">
        <v>10468885</v>
      </c>
      <c r="C46" t="s">
        <v>93</v>
      </c>
      <c r="D46" t="s">
        <v>94</v>
      </c>
      <c r="E46" t="s">
        <v>39</v>
      </c>
      <c r="F46" t="s">
        <v>34</v>
      </c>
      <c r="G46">
        <v>1</v>
      </c>
      <c r="H46">
        <v>0</v>
      </c>
      <c r="I46">
        <v>0</v>
      </c>
      <c r="J46">
        <v>0</v>
      </c>
      <c r="K46">
        <v>0</v>
      </c>
      <c r="L46">
        <v>0.66407414499999995</v>
      </c>
      <c r="M46">
        <v>133.40285</v>
      </c>
      <c r="N46">
        <v>0</v>
      </c>
      <c r="O46">
        <v>0.52500000000000002</v>
      </c>
      <c r="P46">
        <v>1.0925</v>
      </c>
      <c r="Q46" s="1">
        <v>212.6</v>
      </c>
      <c r="R46">
        <v>1.19</v>
      </c>
      <c r="S46">
        <v>1.43E-2</v>
      </c>
      <c r="T46">
        <v>1703</v>
      </c>
      <c r="U46">
        <v>1998.48</v>
      </c>
      <c r="V46">
        <v>20.9</v>
      </c>
      <c r="W46">
        <v>1</v>
      </c>
      <c r="X46" t="s">
        <v>32</v>
      </c>
      <c r="Y46">
        <v>5178</v>
      </c>
      <c r="Z46">
        <v>4.585</v>
      </c>
      <c r="AA46">
        <v>0.79700000000000004</v>
      </c>
      <c r="AB46">
        <v>0.89600000000000002</v>
      </c>
      <c r="AC46">
        <v>291.27899000000002</v>
      </c>
      <c r="AD46">
        <v>47.687649</v>
      </c>
      <c r="AE46">
        <v>15.645</v>
      </c>
    </row>
    <row r="47" spans="1:31">
      <c r="A47">
        <v>4086</v>
      </c>
      <c r="B47">
        <v>7749002</v>
      </c>
      <c r="C47" t="s">
        <v>73</v>
      </c>
      <c r="E47" t="s">
        <v>34</v>
      </c>
      <c r="F47" t="s">
        <v>34</v>
      </c>
      <c r="G47">
        <v>0.86699999999999999</v>
      </c>
      <c r="H47">
        <v>0</v>
      </c>
      <c r="I47">
        <v>0</v>
      </c>
      <c r="J47">
        <v>0</v>
      </c>
      <c r="K47">
        <v>0</v>
      </c>
      <c r="L47">
        <v>0.60992650199999998</v>
      </c>
      <c r="M47">
        <v>131.80347</v>
      </c>
      <c r="N47">
        <v>0</v>
      </c>
      <c r="O47">
        <v>0.24</v>
      </c>
      <c r="P47">
        <v>1.2528999999999999</v>
      </c>
      <c r="Q47" s="1">
        <v>133.80000000000001</v>
      </c>
      <c r="R47">
        <v>1.1200000000000001</v>
      </c>
      <c r="S47">
        <v>1.44E-2</v>
      </c>
      <c r="T47">
        <v>2141</v>
      </c>
      <c r="U47">
        <v>4990.1400000000003</v>
      </c>
      <c r="V47">
        <v>15.3</v>
      </c>
      <c r="W47">
        <v>1</v>
      </c>
      <c r="X47" t="s">
        <v>32</v>
      </c>
      <c r="Y47">
        <v>5936</v>
      </c>
      <c r="Z47">
        <v>4.5010000000000003</v>
      </c>
      <c r="AA47">
        <v>0.96499999999999997</v>
      </c>
      <c r="AB47">
        <v>1.075</v>
      </c>
      <c r="AC47">
        <v>290.39172000000002</v>
      </c>
      <c r="AD47">
        <v>43.440337999999997</v>
      </c>
      <c r="AE47">
        <v>15.682</v>
      </c>
    </row>
    <row r="48" spans="1:31">
      <c r="A48">
        <v>2763</v>
      </c>
      <c r="B48">
        <v>10585738</v>
      </c>
      <c r="C48" t="s">
        <v>83</v>
      </c>
      <c r="D48" t="s">
        <v>84</v>
      </c>
      <c r="E48" t="s">
        <v>39</v>
      </c>
      <c r="F48" t="s">
        <v>34</v>
      </c>
      <c r="G48">
        <v>0.97199999999999998</v>
      </c>
      <c r="H48">
        <v>0</v>
      </c>
      <c r="I48">
        <v>0</v>
      </c>
      <c r="J48">
        <v>0</v>
      </c>
      <c r="K48">
        <v>0</v>
      </c>
      <c r="L48">
        <v>0.63642484799999999</v>
      </c>
      <c r="M48">
        <v>131.68871999999999</v>
      </c>
      <c r="N48">
        <v>0</v>
      </c>
      <c r="O48">
        <v>0.31900000000000001</v>
      </c>
      <c r="P48">
        <v>0.94699999999999995</v>
      </c>
      <c r="Q48" s="1">
        <v>217.9</v>
      </c>
      <c r="R48">
        <v>1.31</v>
      </c>
      <c r="S48">
        <v>1.44E-2</v>
      </c>
      <c r="T48">
        <v>1846</v>
      </c>
      <c r="U48">
        <v>2754.93</v>
      </c>
      <c r="V48">
        <v>18.100000000000001</v>
      </c>
      <c r="W48">
        <v>1</v>
      </c>
      <c r="X48" t="s">
        <v>32</v>
      </c>
      <c r="Y48">
        <v>5343</v>
      </c>
      <c r="Z48">
        <v>4.5380000000000003</v>
      </c>
      <c r="AA48">
        <v>0.88500000000000001</v>
      </c>
      <c r="AB48">
        <v>0.98799999999999999</v>
      </c>
      <c r="AC48">
        <v>285.15692000000001</v>
      </c>
      <c r="AD48">
        <v>47.873328999999998</v>
      </c>
      <c r="AE48">
        <v>15.744</v>
      </c>
    </row>
    <row r="49" spans="1:31">
      <c r="A49">
        <v>514</v>
      </c>
      <c r="B49">
        <v>8397675</v>
      </c>
      <c r="C49" t="s">
        <v>52</v>
      </c>
      <c r="E49" t="s">
        <v>34</v>
      </c>
      <c r="F49" t="s">
        <v>34</v>
      </c>
      <c r="G49">
        <v>0.76300000000000001</v>
      </c>
      <c r="H49">
        <v>0</v>
      </c>
      <c r="I49">
        <v>0</v>
      </c>
      <c r="J49">
        <v>0</v>
      </c>
      <c r="K49">
        <v>0</v>
      </c>
      <c r="L49">
        <v>0.55326187400000004</v>
      </c>
      <c r="M49">
        <v>133.44660500000001</v>
      </c>
      <c r="N49">
        <v>0</v>
      </c>
      <c r="O49">
        <v>1.246</v>
      </c>
      <c r="P49">
        <v>0.88749999999999996</v>
      </c>
      <c r="Q49" s="1">
        <v>1038.0999999999999</v>
      </c>
      <c r="R49">
        <v>97.36</v>
      </c>
      <c r="S49">
        <v>1.4500000000000001E-2</v>
      </c>
      <c r="T49">
        <v>3689</v>
      </c>
      <c r="U49">
        <v>43709.08</v>
      </c>
      <c r="V49">
        <v>202.2</v>
      </c>
      <c r="W49">
        <v>1</v>
      </c>
      <c r="X49" t="s">
        <v>32</v>
      </c>
      <c r="Y49">
        <v>5679</v>
      </c>
      <c r="Z49">
        <v>3.5649999999999999</v>
      </c>
      <c r="AA49">
        <v>3.1419999999999999</v>
      </c>
      <c r="AB49">
        <v>1.325</v>
      </c>
      <c r="AC49">
        <v>301.47577000000001</v>
      </c>
      <c r="AD49">
        <v>44.319758999999998</v>
      </c>
      <c r="AE49">
        <v>13.500999999999999</v>
      </c>
    </row>
    <row r="50" spans="1:31">
      <c r="A50">
        <v>3773</v>
      </c>
      <c r="B50">
        <v>7907808</v>
      </c>
      <c r="C50" t="s">
        <v>90</v>
      </c>
      <c r="E50" t="s">
        <v>34</v>
      </c>
      <c r="F50" t="s">
        <v>34</v>
      </c>
      <c r="G50">
        <v>0.999</v>
      </c>
      <c r="H50">
        <v>0</v>
      </c>
      <c r="I50">
        <v>0</v>
      </c>
      <c r="J50">
        <v>0</v>
      </c>
      <c r="K50">
        <v>0</v>
      </c>
      <c r="L50">
        <v>0.65593978799999997</v>
      </c>
      <c r="M50">
        <v>132.09997000000001</v>
      </c>
      <c r="N50">
        <v>0</v>
      </c>
      <c r="O50">
        <v>0.30099999999999999</v>
      </c>
      <c r="P50">
        <v>1.3180000000000001</v>
      </c>
      <c r="Q50" s="1">
        <v>73</v>
      </c>
      <c r="R50">
        <v>1.48</v>
      </c>
      <c r="S50">
        <v>1.4500000000000001E-2</v>
      </c>
      <c r="T50">
        <v>2411</v>
      </c>
      <c r="U50">
        <v>7986.43</v>
      </c>
      <c r="V50">
        <v>18.7</v>
      </c>
      <c r="W50">
        <v>1</v>
      </c>
      <c r="X50" t="s">
        <v>32</v>
      </c>
      <c r="Y50">
        <v>4968</v>
      </c>
      <c r="Z50">
        <v>3.9239999999999999</v>
      </c>
      <c r="AA50">
        <v>1.7549999999999999</v>
      </c>
      <c r="AB50">
        <v>0.94399999999999995</v>
      </c>
      <c r="AC50">
        <v>297.08301</v>
      </c>
      <c r="AD50">
        <v>43.679951000000003</v>
      </c>
      <c r="AE50">
        <v>14.510999999999999</v>
      </c>
    </row>
    <row r="51" spans="1:31">
      <c r="A51">
        <v>3556</v>
      </c>
      <c r="B51">
        <v>2696205</v>
      </c>
      <c r="C51" t="s">
        <v>123</v>
      </c>
      <c r="E51" t="s">
        <v>34</v>
      </c>
      <c r="F51" t="s">
        <v>34</v>
      </c>
      <c r="G51">
        <v>0.98499999999999999</v>
      </c>
      <c r="H51">
        <v>0</v>
      </c>
      <c r="I51">
        <v>0</v>
      </c>
      <c r="J51">
        <v>0</v>
      </c>
      <c r="K51">
        <v>0</v>
      </c>
      <c r="L51">
        <v>0.70273967900000001</v>
      </c>
      <c r="M51">
        <v>131.53299999999999</v>
      </c>
      <c r="N51">
        <v>0</v>
      </c>
      <c r="O51">
        <v>0.74199999999999999</v>
      </c>
      <c r="P51">
        <v>1.379</v>
      </c>
      <c r="Q51" s="1">
        <v>65.099999999999994</v>
      </c>
      <c r="R51">
        <v>0.73</v>
      </c>
      <c r="S51">
        <v>1.4500000000000001E-2</v>
      </c>
      <c r="T51">
        <v>1765</v>
      </c>
      <c r="U51">
        <v>2292.96</v>
      </c>
      <c r="V51">
        <v>9.5</v>
      </c>
      <c r="W51">
        <v>1</v>
      </c>
      <c r="X51" t="s">
        <v>32</v>
      </c>
      <c r="Y51">
        <v>5269</v>
      </c>
      <c r="Z51">
        <v>4.508</v>
      </c>
      <c r="AA51">
        <v>0.83599999999999997</v>
      </c>
      <c r="AB51">
        <v>0.81899999999999995</v>
      </c>
      <c r="AC51">
        <v>286.89841000000001</v>
      </c>
      <c r="AD51">
        <v>37.937449999999998</v>
      </c>
      <c r="AE51">
        <v>14.99</v>
      </c>
    </row>
    <row r="52" spans="1:31">
      <c r="A52">
        <v>8196</v>
      </c>
      <c r="B52">
        <v>8953281</v>
      </c>
      <c r="C52" t="s">
        <v>157</v>
      </c>
      <c r="E52" t="s">
        <v>34</v>
      </c>
      <c r="F52" t="s">
        <v>34</v>
      </c>
      <c r="G52">
        <v>0.182</v>
      </c>
      <c r="H52">
        <v>0</v>
      </c>
      <c r="I52">
        <v>0</v>
      </c>
      <c r="J52">
        <v>0</v>
      </c>
      <c r="K52">
        <v>0</v>
      </c>
      <c r="L52">
        <v>0.78430060999999995</v>
      </c>
      <c r="M52">
        <v>132.23164</v>
      </c>
      <c r="N52">
        <v>0</v>
      </c>
      <c r="O52">
        <v>0.65900000000000003</v>
      </c>
      <c r="P52">
        <v>2.952</v>
      </c>
      <c r="Q52" s="1">
        <v>254.7</v>
      </c>
      <c r="R52">
        <v>1.1399999999999999</v>
      </c>
      <c r="S52">
        <v>1.4500000000000001E-2</v>
      </c>
      <c r="T52">
        <v>1566</v>
      </c>
      <c r="U52">
        <v>1416.91</v>
      </c>
      <c r="V52">
        <v>20.5</v>
      </c>
      <c r="W52">
        <v>1</v>
      </c>
      <c r="X52" t="s">
        <v>32</v>
      </c>
      <c r="Y52">
        <v>5176</v>
      </c>
      <c r="Z52">
        <v>4.5890000000000004</v>
      </c>
      <c r="AA52">
        <v>0.68100000000000005</v>
      </c>
      <c r="AB52">
        <v>0.65700000000000003</v>
      </c>
      <c r="AC52">
        <v>291.93063000000001</v>
      </c>
      <c r="AD52">
        <v>45.220019999999998</v>
      </c>
      <c r="AE52">
        <v>15.156000000000001</v>
      </c>
    </row>
    <row r="53" spans="1:31">
      <c r="A53">
        <v>3902</v>
      </c>
      <c r="B53">
        <v>3550372</v>
      </c>
      <c r="C53" t="s">
        <v>108</v>
      </c>
      <c r="E53" t="s">
        <v>34</v>
      </c>
      <c r="F53" t="s">
        <v>34</v>
      </c>
      <c r="G53">
        <v>1</v>
      </c>
      <c r="H53">
        <v>0</v>
      </c>
      <c r="I53">
        <v>0</v>
      </c>
      <c r="J53">
        <v>0</v>
      </c>
      <c r="K53">
        <v>0</v>
      </c>
      <c r="L53">
        <v>0.68118063299999998</v>
      </c>
      <c r="M53">
        <v>131.63459</v>
      </c>
      <c r="N53">
        <v>0</v>
      </c>
      <c r="O53">
        <v>0.31</v>
      </c>
      <c r="P53">
        <v>0.88439999999999996</v>
      </c>
      <c r="Q53" s="1">
        <v>156.4</v>
      </c>
      <c r="R53">
        <v>2.97</v>
      </c>
      <c r="S53">
        <v>1.46E-2</v>
      </c>
      <c r="T53">
        <v>2782</v>
      </c>
      <c r="U53">
        <v>14116.16</v>
      </c>
      <c r="V53">
        <v>16.600000000000001</v>
      </c>
      <c r="W53">
        <v>1</v>
      </c>
      <c r="X53" t="s">
        <v>32</v>
      </c>
      <c r="Y53">
        <v>4939</v>
      </c>
      <c r="Z53">
        <v>3.6349999999999998</v>
      </c>
      <c r="AA53">
        <v>2.3769999999999998</v>
      </c>
      <c r="AB53">
        <v>0.88900000000000001</v>
      </c>
      <c r="AC53">
        <v>292.90771000000001</v>
      </c>
      <c r="AD53">
        <v>38.68309</v>
      </c>
      <c r="AE53">
        <v>15.069000000000001</v>
      </c>
    </row>
    <row r="54" spans="1:31">
      <c r="A54">
        <v>3794</v>
      </c>
      <c r="B54">
        <v>5092655</v>
      </c>
      <c r="C54" t="s">
        <v>155</v>
      </c>
      <c r="E54" t="s">
        <v>34</v>
      </c>
      <c r="F54" t="s">
        <v>34</v>
      </c>
      <c r="H54">
        <v>0</v>
      </c>
      <c r="I54">
        <v>0</v>
      </c>
      <c r="J54">
        <v>0</v>
      </c>
      <c r="K54">
        <v>0</v>
      </c>
      <c r="L54">
        <v>0.78325838699999994</v>
      </c>
      <c r="M54">
        <v>131.74358000000001</v>
      </c>
      <c r="N54">
        <v>0</v>
      </c>
      <c r="O54">
        <v>0.25140000000000001</v>
      </c>
      <c r="P54">
        <v>2.2926000000000002</v>
      </c>
      <c r="Q54" s="1">
        <v>328.5</v>
      </c>
      <c r="R54">
        <v>1.28</v>
      </c>
      <c r="S54">
        <v>1.47E-2</v>
      </c>
      <c r="T54">
        <v>1559</v>
      </c>
      <c r="U54">
        <v>1395.69</v>
      </c>
      <c r="V54">
        <v>28.5</v>
      </c>
      <c r="W54">
        <v>1</v>
      </c>
      <c r="X54" t="s">
        <v>36</v>
      </c>
      <c r="Y54">
        <v>5067</v>
      </c>
      <c r="Z54">
        <v>4.5650000000000004</v>
      </c>
      <c r="AA54">
        <v>0.71499999999999997</v>
      </c>
      <c r="AB54">
        <v>0.68600000000000005</v>
      </c>
      <c r="AC54">
        <v>289.79135000000002</v>
      </c>
      <c r="AD54">
        <v>40.299430999999998</v>
      </c>
      <c r="AE54">
        <v>15.728999999999999</v>
      </c>
    </row>
    <row r="55" spans="1:31">
      <c r="A55">
        <v>9495</v>
      </c>
      <c r="B55">
        <v>12307496</v>
      </c>
      <c r="C55" t="s">
        <v>161</v>
      </c>
      <c r="E55" t="s">
        <v>34</v>
      </c>
      <c r="F55" t="s">
        <v>34</v>
      </c>
      <c r="G55">
        <v>1</v>
      </c>
      <c r="H55">
        <v>0</v>
      </c>
      <c r="I55">
        <v>0</v>
      </c>
      <c r="J55">
        <v>0</v>
      </c>
      <c r="K55">
        <v>0</v>
      </c>
      <c r="L55">
        <v>0.805941833</v>
      </c>
      <c r="M55">
        <v>132.12787399999999</v>
      </c>
      <c r="N55">
        <v>0</v>
      </c>
      <c r="O55">
        <v>1.339</v>
      </c>
      <c r="P55">
        <v>1.4432</v>
      </c>
      <c r="Q55" s="1">
        <v>3180.4</v>
      </c>
      <c r="R55">
        <v>29.85</v>
      </c>
      <c r="S55">
        <v>1.47E-2</v>
      </c>
      <c r="T55">
        <v>1498</v>
      </c>
      <c r="U55">
        <v>1189.6500000000001</v>
      </c>
      <c r="V55">
        <v>55.4</v>
      </c>
      <c r="W55">
        <v>1</v>
      </c>
      <c r="X55" t="s">
        <v>32</v>
      </c>
      <c r="Y55">
        <v>5022</v>
      </c>
      <c r="Z55">
        <v>4.5970000000000004</v>
      </c>
      <c r="AA55">
        <v>0.67200000000000004</v>
      </c>
      <c r="AB55">
        <v>0.65100000000000002</v>
      </c>
      <c r="AC55">
        <v>291.55446999999998</v>
      </c>
      <c r="AD55">
        <v>51.043201000000003</v>
      </c>
      <c r="AE55">
        <v>14.169</v>
      </c>
    </row>
    <row r="56" spans="1:31">
      <c r="A56">
        <v>7742</v>
      </c>
      <c r="B56">
        <v>2283362</v>
      </c>
      <c r="C56" t="s">
        <v>101</v>
      </c>
      <c r="E56" t="s">
        <v>34</v>
      </c>
      <c r="F56" t="s">
        <v>34</v>
      </c>
      <c r="H56">
        <v>0</v>
      </c>
      <c r="I56">
        <v>0</v>
      </c>
      <c r="J56">
        <v>0</v>
      </c>
      <c r="K56">
        <v>0</v>
      </c>
      <c r="L56">
        <v>0.67314132299999996</v>
      </c>
      <c r="M56">
        <v>131.68751</v>
      </c>
      <c r="N56">
        <v>0</v>
      </c>
      <c r="O56">
        <v>0.1065</v>
      </c>
      <c r="P56">
        <v>0.92100000000000004</v>
      </c>
      <c r="Q56" s="1">
        <v>229.5</v>
      </c>
      <c r="R56">
        <v>1.29</v>
      </c>
      <c r="S56">
        <v>1.4800000000000001E-2</v>
      </c>
      <c r="T56">
        <v>1834</v>
      </c>
      <c r="U56">
        <v>2675.15</v>
      </c>
      <c r="V56">
        <v>10.5</v>
      </c>
      <c r="W56">
        <v>1</v>
      </c>
      <c r="X56" t="s">
        <v>36</v>
      </c>
      <c r="Y56">
        <v>5461</v>
      </c>
      <c r="Z56">
        <v>4.5519999999999996</v>
      </c>
      <c r="AA56">
        <v>0.85799999999999998</v>
      </c>
      <c r="AB56">
        <v>0.95699999999999996</v>
      </c>
      <c r="AC56">
        <v>286.11075</v>
      </c>
      <c r="AD56">
        <v>37.611851000000001</v>
      </c>
      <c r="AE56">
        <v>15.771000000000001</v>
      </c>
    </row>
    <row r="57" spans="1:31">
      <c r="A57">
        <v>7766</v>
      </c>
      <c r="B57">
        <v>8391983</v>
      </c>
      <c r="C57" t="s">
        <v>126</v>
      </c>
      <c r="E57" t="s">
        <v>34</v>
      </c>
      <c r="F57" t="s">
        <v>34</v>
      </c>
      <c r="G57">
        <v>0.11899999999999999</v>
      </c>
      <c r="H57">
        <v>0</v>
      </c>
      <c r="I57">
        <v>0</v>
      </c>
      <c r="J57">
        <v>0</v>
      </c>
      <c r="K57">
        <v>0</v>
      </c>
      <c r="L57">
        <v>0.70965042</v>
      </c>
      <c r="M57">
        <v>131.97694999999999</v>
      </c>
      <c r="N57">
        <v>0</v>
      </c>
      <c r="O57">
        <v>0.14499999999999999</v>
      </c>
      <c r="P57">
        <v>1.3180000000000001</v>
      </c>
      <c r="Q57" s="1">
        <v>223.4</v>
      </c>
      <c r="R57">
        <v>1.49</v>
      </c>
      <c r="S57">
        <v>1.4800000000000001E-2</v>
      </c>
      <c r="T57">
        <v>2036</v>
      </c>
      <c r="U57">
        <v>4086.46</v>
      </c>
      <c r="V57">
        <v>9.4</v>
      </c>
      <c r="W57">
        <v>1</v>
      </c>
      <c r="X57" t="s">
        <v>32</v>
      </c>
      <c r="Y57">
        <v>5618</v>
      </c>
      <c r="Z57">
        <v>4.3730000000000002</v>
      </c>
      <c r="AA57">
        <v>1.002</v>
      </c>
      <c r="AB57">
        <v>0.86499999999999999</v>
      </c>
      <c r="AC57">
        <v>299.77228000000002</v>
      </c>
      <c r="AD57">
        <v>44.363022000000001</v>
      </c>
      <c r="AE57">
        <v>15.444000000000001</v>
      </c>
    </row>
    <row r="58" spans="1:31">
      <c r="A58">
        <v>2090</v>
      </c>
      <c r="B58">
        <v>5513012</v>
      </c>
      <c r="C58" t="s">
        <v>106</v>
      </c>
      <c r="D58" t="s">
        <v>107</v>
      </c>
      <c r="E58" t="s">
        <v>39</v>
      </c>
      <c r="F58" t="s">
        <v>34</v>
      </c>
      <c r="G58">
        <v>1</v>
      </c>
      <c r="H58">
        <v>0</v>
      </c>
      <c r="I58">
        <v>0</v>
      </c>
      <c r="J58">
        <v>0</v>
      </c>
      <c r="K58">
        <v>0</v>
      </c>
      <c r="L58">
        <v>0.67933674700000002</v>
      </c>
      <c r="M58">
        <v>132.856178</v>
      </c>
      <c r="N58">
        <v>0</v>
      </c>
      <c r="O58">
        <v>0.20899999999999999</v>
      </c>
      <c r="P58">
        <v>1.2188000000000001</v>
      </c>
      <c r="Q58" s="1">
        <v>240.7</v>
      </c>
      <c r="R58">
        <v>1.4</v>
      </c>
      <c r="S58">
        <v>1.4800000000000001E-2</v>
      </c>
      <c r="T58">
        <v>1883</v>
      </c>
      <c r="U58">
        <v>2982.78</v>
      </c>
      <c r="V58">
        <v>36.700000000000003</v>
      </c>
      <c r="W58">
        <v>1</v>
      </c>
      <c r="X58" t="s">
        <v>32</v>
      </c>
      <c r="Y58">
        <v>5440</v>
      </c>
      <c r="Z58">
        <v>4.4909999999999997</v>
      </c>
      <c r="AA58">
        <v>0.91300000000000003</v>
      </c>
      <c r="AB58">
        <v>0.94199999999999995</v>
      </c>
      <c r="AC58">
        <v>283.92003999999997</v>
      </c>
      <c r="AD58">
        <v>40.740130999999998</v>
      </c>
      <c r="AE58">
        <v>14.159000000000001</v>
      </c>
    </row>
    <row r="59" spans="1:31">
      <c r="A59">
        <v>1889</v>
      </c>
      <c r="B59">
        <v>9473078</v>
      </c>
      <c r="C59" t="s">
        <v>117</v>
      </c>
      <c r="D59" t="s">
        <v>118</v>
      </c>
      <c r="E59" t="s">
        <v>39</v>
      </c>
      <c r="F59" t="s">
        <v>34</v>
      </c>
      <c r="G59">
        <v>0.997</v>
      </c>
      <c r="H59">
        <v>0</v>
      </c>
      <c r="I59">
        <v>0</v>
      </c>
      <c r="J59">
        <v>0</v>
      </c>
      <c r="K59">
        <v>0</v>
      </c>
      <c r="L59">
        <v>0.69384266100000003</v>
      </c>
      <c r="M59">
        <v>132.18156999999999</v>
      </c>
      <c r="N59">
        <v>0</v>
      </c>
      <c r="O59">
        <v>0.19500000000000001</v>
      </c>
      <c r="P59">
        <v>1.6196999999999999</v>
      </c>
      <c r="Q59" s="1">
        <v>49.3</v>
      </c>
      <c r="R59">
        <v>0.83</v>
      </c>
      <c r="S59">
        <v>1.4800000000000001E-2</v>
      </c>
      <c r="T59">
        <v>2161</v>
      </c>
      <c r="U59">
        <v>5182.78</v>
      </c>
      <c r="V59">
        <v>28.9</v>
      </c>
      <c r="W59">
        <v>1</v>
      </c>
      <c r="X59" t="s">
        <v>32</v>
      </c>
      <c r="Y59">
        <v>5457</v>
      </c>
      <c r="Z59">
        <v>4.2389999999999999</v>
      </c>
      <c r="AA59">
        <v>1.196</v>
      </c>
      <c r="AB59">
        <v>0.90300000000000002</v>
      </c>
      <c r="AC59">
        <v>294.97881999999998</v>
      </c>
      <c r="AD59">
        <v>46.005650000000003</v>
      </c>
      <c r="AE59">
        <v>12.952999999999999</v>
      </c>
    </row>
    <row r="60" spans="1:31">
      <c r="A60">
        <v>6004</v>
      </c>
      <c r="B60">
        <v>6974658</v>
      </c>
      <c r="C60" t="s">
        <v>127</v>
      </c>
      <c r="E60" t="s">
        <v>34</v>
      </c>
      <c r="F60" t="s">
        <v>34</v>
      </c>
      <c r="G60">
        <v>0.999</v>
      </c>
      <c r="H60">
        <v>0</v>
      </c>
      <c r="I60">
        <v>0</v>
      </c>
      <c r="J60">
        <v>0</v>
      </c>
      <c r="K60">
        <v>0</v>
      </c>
      <c r="L60">
        <v>0.71653185100000005</v>
      </c>
      <c r="M60">
        <v>131.72130000000001</v>
      </c>
      <c r="N60">
        <v>0</v>
      </c>
      <c r="O60">
        <v>0.88700000000000001</v>
      </c>
      <c r="P60">
        <v>0.65500000000000003</v>
      </c>
      <c r="Q60" s="1">
        <v>78.900000000000006</v>
      </c>
      <c r="R60">
        <v>1.1100000000000001</v>
      </c>
      <c r="S60">
        <v>1.49E-2</v>
      </c>
      <c r="T60">
        <v>2034</v>
      </c>
      <c r="U60">
        <v>4063.57</v>
      </c>
      <c r="V60">
        <v>17.899999999999999</v>
      </c>
      <c r="W60">
        <v>1</v>
      </c>
      <c r="X60" t="s">
        <v>32</v>
      </c>
      <c r="Y60">
        <v>5552</v>
      </c>
      <c r="Z60">
        <v>4.3490000000000002</v>
      </c>
      <c r="AA60">
        <v>1.03</v>
      </c>
      <c r="AB60">
        <v>0.86299999999999999</v>
      </c>
      <c r="AC60">
        <v>298.29818999999998</v>
      </c>
      <c r="AD60">
        <v>42.434367999999999</v>
      </c>
      <c r="AE60">
        <v>13.458</v>
      </c>
    </row>
    <row r="61" spans="1:31">
      <c r="A61">
        <v>799</v>
      </c>
      <c r="B61">
        <v>11600889</v>
      </c>
      <c r="C61" t="s">
        <v>99</v>
      </c>
      <c r="D61" t="s">
        <v>100</v>
      </c>
      <c r="E61" t="s">
        <v>39</v>
      </c>
      <c r="F61" t="s">
        <v>34</v>
      </c>
      <c r="G61">
        <v>1</v>
      </c>
      <c r="H61">
        <v>0</v>
      </c>
      <c r="I61">
        <v>0</v>
      </c>
      <c r="J61">
        <v>0</v>
      </c>
      <c r="K61">
        <v>0</v>
      </c>
      <c r="L61">
        <v>0.66931009200000002</v>
      </c>
      <c r="M61">
        <v>134.13138799999999</v>
      </c>
      <c r="N61">
        <v>0</v>
      </c>
      <c r="O61">
        <v>0.157</v>
      </c>
      <c r="P61">
        <v>1.6274</v>
      </c>
      <c r="Q61" s="1">
        <v>131.80000000000001</v>
      </c>
      <c r="R61">
        <v>1.1299999999999999</v>
      </c>
      <c r="S61">
        <v>1.49E-2</v>
      </c>
      <c r="T61">
        <v>1983</v>
      </c>
      <c r="U61">
        <v>3643.96</v>
      </c>
      <c r="V61">
        <v>75.3</v>
      </c>
      <c r="W61">
        <v>1</v>
      </c>
      <c r="X61" t="s">
        <v>32</v>
      </c>
      <c r="Y61">
        <v>5475</v>
      </c>
      <c r="Z61">
        <v>4.4260000000000002</v>
      </c>
      <c r="AA61">
        <v>1.0029999999999999</v>
      </c>
      <c r="AB61">
        <v>0.97699999999999998</v>
      </c>
      <c r="AC61">
        <v>286.03635000000003</v>
      </c>
      <c r="AD61">
        <v>49.614510000000003</v>
      </c>
      <c r="AE61">
        <v>12.521000000000001</v>
      </c>
    </row>
    <row r="62" spans="1:31">
      <c r="A62">
        <v>7404</v>
      </c>
      <c r="B62">
        <v>4665571</v>
      </c>
      <c r="C62" t="s">
        <v>147</v>
      </c>
      <c r="E62" t="s">
        <v>34</v>
      </c>
      <c r="F62" t="s">
        <v>34</v>
      </c>
      <c r="G62">
        <v>1</v>
      </c>
      <c r="H62">
        <v>0</v>
      </c>
      <c r="I62">
        <v>0</v>
      </c>
      <c r="J62">
        <v>0</v>
      </c>
      <c r="K62">
        <v>0</v>
      </c>
      <c r="L62">
        <v>0.76669151700000004</v>
      </c>
      <c r="M62">
        <v>132.19667000000001</v>
      </c>
      <c r="N62">
        <v>0</v>
      </c>
      <c r="O62">
        <v>0.38800000000000001</v>
      </c>
      <c r="P62">
        <v>1.2638</v>
      </c>
      <c r="Q62" s="1">
        <v>244</v>
      </c>
      <c r="R62">
        <v>1.22</v>
      </c>
      <c r="S62">
        <v>1.4999999999999999E-2</v>
      </c>
      <c r="T62">
        <v>1541</v>
      </c>
      <c r="U62">
        <v>1334.22</v>
      </c>
      <c r="V62">
        <v>29.5</v>
      </c>
      <c r="W62">
        <v>1</v>
      </c>
      <c r="X62" t="s">
        <v>32</v>
      </c>
      <c r="Y62">
        <v>4821</v>
      </c>
      <c r="Z62">
        <v>4.5289999999999999</v>
      </c>
      <c r="AA62">
        <v>0.78800000000000003</v>
      </c>
      <c r="AB62">
        <v>0</v>
      </c>
      <c r="AC62">
        <v>294.66469999999998</v>
      </c>
      <c r="AD62">
        <v>39.783828999999997</v>
      </c>
      <c r="AE62">
        <v>14.903</v>
      </c>
    </row>
    <row r="63" spans="1:31">
      <c r="A63">
        <v>559</v>
      </c>
      <c r="B63">
        <v>8278371</v>
      </c>
      <c r="C63" t="s">
        <v>104</v>
      </c>
      <c r="D63" t="s">
        <v>105</v>
      </c>
      <c r="E63" t="s">
        <v>39</v>
      </c>
      <c r="F63" t="s">
        <v>34</v>
      </c>
      <c r="G63">
        <v>1</v>
      </c>
      <c r="H63">
        <v>0</v>
      </c>
      <c r="I63">
        <v>0</v>
      </c>
      <c r="J63">
        <v>0</v>
      </c>
      <c r="K63">
        <v>0</v>
      </c>
      <c r="L63">
        <v>0.67737468700000003</v>
      </c>
      <c r="M63">
        <v>133.94573</v>
      </c>
      <c r="N63">
        <v>0</v>
      </c>
      <c r="O63">
        <v>0.13200000000000001</v>
      </c>
      <c r="P63">
        <v>1.8361000000000001</v>
      </c>
      <c r="Q63" s="1">
        <v>76.7</v>
      </c>
      <c r="R63">
        <v>0.9</v>
      </c>
      <c r="S63">
        <v>1.4999999999999999E-2</v>
      </c>
      <c r="T63">
        <v>2099</v>
      </c>
      <c r="U63">
        <v>4572.5600000000004</v>
      </c>
      <c r="V63">
        <v>38.700000000000003</v>
      </c>
      <c r="W63">
        <v>1</v>
      </c>
      <c r="X63" t="s">
        <v>32</v>
      </c>
      <c r="Y63">
        <v>5718</v>
      </c>
      <c r="Z63">
        <v>4.3949999999999996</v>
      </c>
      <c r="AA63">
        <v>1.0369999999999999</v>
      </c>
      <c r="AB63">
        <v>0.97399999999999998</v>
      </c>
      <c r="AC63">
        <v>281.76639</v>
      </c>
      <c r="AD63">
        <v>44.292549000000001</v>
      </c>
      <c r="AE63">
        <v>13.326000000000001</v>
      </c>
    </row>
    <row r="64" spans="1:31">
      <c r="A64">
        <v>8787</v>
      </c>
      <c r="B64">
        <v>10647452</v>
      </c>
      <c r="C64" t="s">
        <v>143</v>
      </c>
      <c r="E64" t="s">
        <v>34</v>
      </c>
      <c r="F64" t="s">
        <v>34</v>
      </c>
      <c r="G64">
        <v>0.95699999999999996</v>
      </c>
      <c r="H64">
        <v>0</v>
      </c>
      <c r="I64">
        <v>0</v>
      </c>
      <c r="J64">
        <v>0</v>
      </c>
      <c r="K64">
        <v>0</v>
      </c>
      <c r="L64">
        <v>0.76295022400000001</v>
      </c>
      <c r="M64">
        <v>131.91569999999999</v>
      </c>
      <c r="N64">
        <v>0</v>
      </c>
      <c r="O64">
        <v>0.19700000000000001</v>
      </c>
      <c r="P64">
        <v>1.133</v>
      </c>
      <c r="Q64" s="1">
        <v>187.3</v>
      </c>
      <c r="R64">
        <v>1</v>
      </c>
      <c r="S64">
        <v>1.5100000000000001E-2</v>
      </c>
      <c r="T64">
        <v>1651</v>
      </c>
      <c r="U64">
        <v>1763.73</v>
      </c>
      <c r="V64">
        <v>15.8</v>
      </c>
      <c r="W64">
        <v>1</v>
      </c>
      <c r="X64" t="s">
        <v>32</v>
      </c>
      <c r="Y64">
        <v>5385</v>
      </c>
      <c r="Z64">
        <v>4.6100000000000003</v>
      </c>
      <c r="AA64">
        <v>0.73099999999999998</v>
      </c>
      <c r="AB64">
        <v>0.79700000000000004</v>
      </c>
      <c r="AC64">
        <v>282.91397000000001</v>
      </c>
      <c r="AD64">
        <v>47.970298999999997</v>
      </c>
      <c r="AE64">
        <v>15.555999999999999</v>
      </c>
    </row>
    <row r="65" spans="1:31">
      <c r="A65">
        <v>2633</v>
      </c>
      <c r="B65">
        <v>8639908</v>
      </c>
      <c r="C65" t="s">
        <v>199</v>
      </c>
      <c r="E65" t="s">
        <v>34</v>
      </c>
      <c r="F65" t="s">
        <v>34</v>
      </c>
      <c r="G65">
        <v>1</v>
      </c>
      <c r="H65">
        <v>0</v>
      </c>
      <c r="I65">
        <v>0</v>
      </c>
      <c r="J65">
        <v>0</v>
      </c>
      <c r="K65">
        <v>0</v>
      </c>
      <c r="L65">
        <v>0.91002058200000002</v>
      </c>
      <c r="M65">
        <v>131.99239</v>
      </c>
      <c r="N65">
        <v>0</v>
      </c>
      <c r="O65">
        <v>0.79</v>
      </c>
      <c r="P65">
        <v>1.7956000000000001</v>
      </c>
      <c r="Q65" s="1">
        <v>358.1</v>
      </c>
      <c r="R65">
        <v>1.1200000000000001</v>
      </c>
      <c r="S65">
        <v>1.5100000000000001E-2</v>
      </c>
      <c r="T65">
        <v>1127</v>
      </c>
      <c r="U65">
        <v>380.16</v>
      </c>
      <c r="V65">
        <v>29.9</v>
      </c>
      <c r="W65">
        <v>1</v>
      </c>
      <c r="X65" t="s">
        <v>32</v>
      </c>
      <c r="Y65">
        <v>4297</v>
      </c>
      <c r="Z65">
        <v>4.7249999999999996</v>
      </c>
      <c r="AA65">
        <v>0.53300000000000003</v>
      </c>
      <c r="AB65">
        <v>0.55000000000000004</v>
      </c>
      <c r="AC65">
        <v>297.00353999999999</v>
      </c>
      <c r="AD65">
        <v>44.775089000000001</v>
      </c>
      <c r="AE65">
        <v>15.381</v>
      </c>
    </row>
    <row r="66" spans="1:31">
      <c r="A66">
        <v>6030</v>
      </c>
      <c r="B66">
        <v>12405333</v>
      </c>
      <c r="C66" t="s">
        <v>145</v>
      </c>
      <c r="D66" t="s">
        <v>146</v>
      </c>
      <c r="E66" t="s">
        <v>39</v>
      </c>
      <c r="F66" t="s">
        <v>34</v>
      </c>
      <c r="G66">
        <v>0.98599999999999999</v>
      </c>
      <c r="H66">
        <v>0</v>
      </c>
      <c r="I66">
        <v>0</v>
      </c>
      <c r="J66">
        <v>0</v>
      </c>
      <c r="K66">
        <v>0</v>
      </c>
      <c r="L66">
        <v>0.76486351699999999</v>
      </c>
      <c r="M66">
        <v>132.13343</v>
      </c>
      <c r="N66">
        <v>0</v>
      </c>
      <c r="O66">
        <v>0.23499999999999999</v>
      </c>
      <c r="P66">
        <v>1.1599999999999999</v>
      </c>
      <c r="Q66" s="1">
        <v>150.19999999999999</v>
      </c>
      <c r="R66">
        <v>1.04</v>
      </c>
      <c r="S66">
        <v>1.52E-2</v>
      </c>
      <c r="T66">
        <v>1733</v>
      </c>
      <c r="U66">
        <v>2145.14</v>
      </c>
      <c r="V66">
        <v>13.6</v>
      </c>
      <c r="W66">
        <v>1</v>
      </c>
      <c r="X66" t="s">
        <v>32</v>
      </c>
      <c r="Y66">
        <v>5231</v>
      </c>
      <c r="Z66">
        <v>4.476</v>
      </c>
      <c r="AA66">
        <v>0.86</v>
      </c>
      <c r="AB66">
        <v>0.80800000000000005</v>
      </c>
      <c r="AC66">
        <v>290.08478000000002</v>
      </c>
      <c r="AD66">
        <v>51.208599</v>
      </c>
      <c r="AE66">
        <v>15.167999999999999</v>
      </c>
    </row>
    <row r="67" spans="1:31">
      <c r="A67">
        <v>2617</v>
      </c>
      <c r="B67">
        <v>6964929</v>
      </c>
      <c r="C67" t="s">
        <v>95</v>
      </c>
      <c r="D67" t="s">
        <v>96</v>
      </c>
      <c r="E67" t="s">
        <v>39</v>
      </c>
      <c r="F67" t="s">
        <v>34</v>
      </c>
      <c r="G67">
        <v>0.94099999999999995</v>
      </c>
      <c r="H67">
        <v>0</v>
      </c>
      <c r="I67">
        <v>0</v>
      </c>
      <c r="J67">
        <v>0</v>
      </c>
      <c r="K67">
        <v>0</v>
      </c>
      <c r="L67">
        <v>0.66502594100000001</v>
      </c>
      <c r="M67">
        <v>131.65961999999999</v>
      </c>
      <c r="N67">
        <v>0</v>
      </c>
      <c r="O67">
        <v>0.44800000000000001</v>
      </c>
      <c r="P67">
        <v>1.7542</v>
      </c>
      <c r="Q67" s="1">
        <v>104.7</v>
      </c>
      <c r="R67">
        <v>1.1100000000000001</v>
      </c>
      <c r="S67">
        <v>1.5299999999999999E-2</v>
      </c>
      <c r="T67">
        <v>2174</v>
      </c>
      <c r="U67">
        <v>5246.66</v>
      </c>
      <c r="V67">
        <v>26.5</v>
      </c>
      <c r="W67">
        <v>1</v>
      </c>
      <c r="X67" t="s">
        <v>32</v>
      </c>
      <c r="Y67">
        <v>5884</v>
      </c>
      <c r="Z67">
        <v>4.4080000000000004</v>
      </c>
      <c r="AA67">
        <v>1.07</v>
      </c>
      <c r="AB67">
        <v>1.07</v>
      </c>
      <c r="AC67">
        <v>296.23282</v>
      </c>
      <c r="AD67">
        <v>42.472790000000003</v>
      </c>
      <c r="AE67">
        <v>14.757999999999999</v>
      </c>
    </row>
    <row r="68" spans="1:31">
      <c r="A68">
        <v>2359</v>
      </c>
      <c r="B68">
        <v>6294819</v>
      </c>
      <c r="C68" t="s">
        <v>102</v>
      </c>
      <c r="D68" t="s">
        <v>103</v>
      </c>
      <c r="E68" t="s">
        <v>39</v>
      </c>
      <c r="F68" t="s">
        <v>34</v>
      </c>
      <c r="G68">
        <v>0.997</v>
      </c>
      <c r="H68">
        <v>0</v>
      </c>
      <c r="I68">
        <v>0</v>
      </c>
      <c r="J68">
        <v>0</v>
      </c>
      <c r="K68">
        <v>0</v>
      </c>
      <c r="L68">
        <v>0.67565040399999998</v>
      </c>
      <c r="M68">
        <v>131.68114</v>
      </c>
      <c r="N68">
        <v>0</v>
      </c>
      <c r="O68">
        <v>0.03</v>
      </c>
      <c r="P68">
        <v>1.8261000000000001</v>
      </c>
      <c r="Q68" s="1">
        <v>200.7</v>
      </c>
      <c r="R68">
        <v>1.36</v>
      </c>
      <c r="S68">
        <v>1.5299999999999999E-2</v>
      </c>
      <c r="T68">
        <v>2085</v>
      </c>
      <c r="U68">
        <v>4473.0600000000004</v>
      </c>
      <c r="V68">
        <v>22.4</v>
      </c>
      <c r="W68">
        <v>1</v>
      </c>
      <c r="X68" t="s">
        <v>32</v>
      </c>
      <c r="Y68">
        <v>5966</v>
      </c>
      <c r="Z68">
        <v>4.4930000000000003</v>
      </c>
      <c r="AA68">
        <v>0.96099999999999997</v>
      </c>
      <c r="AB68">
        <v>1.0489999999999999</v>
      </c>
      <c r="AC68">
        <v>294.76697000000001</v>
      </c>
      <c r="AD68">
        <v>41.644680000000001</v>
      </c>
      <c r="AE68">
        <v>15.891999999999999</v>
      </c>
    </row>
    <row r="69" spans="1:31">
      <c r="A69">
        <v>2484</v>
      </c>
      <c r="B69">
        <v>9825174</v>
      </c>
      <c r="C69" t="s">
        <v>131</v>
      </c>
      <c r="D69" t="s">
        <v>132</v>
      </c>
      <c r="E69" t="s">
        <v>39</v>
      </c>
      <c r="F69" t="s">
        <v>34</v>
      </c>
      <c r="G69">
        <v>0.99299999999999999</v>
      </c>
      <c r="H69">
        <v>0</v>
      </c>
      <c r="I69">
        <v>0</v>
      </c>
      <c r="J69">
        <v>0</v>
      </c>
      <c r="K69">
        <v>0</v>
      </c>
      <c r="L69">
        <v>0.74092635799999995</v>
      </c>
      <c r="M69">
        <v>131.91163</v>
      </c>
      <c r="N69">
        <v>0</v>
      </c>
      <c r="O69">
        <v>0.20200000000000001</v>
      </c>
      <c r="P69">
        <v>1.0163</v>
      </c>
      <c r="Q69" s="1">
        <v>195.5</v>
      </c>
      <c r="R69">
        <v>1.22</v>
      </c>
      <c r="S69">
        <v>1.5299999999999999E-2</v>
      </c>
      <c r="T69">
        <v>1873</v>
      </c>
      <c r="U69">
        <v>2909.21</v>
      </c>
      <c r="V69">
        <v>20</v>
      </c>
      <c r="W69">
        <v>1</v>
      </c>
      <c r="X69" t="s">
        <v>32</v>
      </c>
      <c r="Y69">
        <v>5618</v>
      </c>
      <c r="Z69">
        <v>4.4939999999999998</v>
      </c>
      <c r="AA69">
        <v>0.874</v>
      </c>
      <c r="AB69">
        <v>0.87</v>
      </c>
      <c r="AC69">
        <v>289.19547</v>
      </c>
      <c r="AD69">
        <v>46.651699000000001</v>
      </c>
      <c r="AE69">
        <v>15.917999999999999</v>
      </c>
    </row>
    <row r="70" spans="1:31">
      <c r="A70">
        <v>9322</v>
      </c>
      <c r="B70">
        <v>9087580</v>
      </c>
      <c r="C70" t="s">
        <v>151</v>
      </c>
      <c r="E70" t="s">
        <v>34</v>
      </c>
      <c r="F70" t="s">
        <v>34</v>
      </c>
      <c r="G70">
        <v>0.98199999999999998</v>
      </c>
      <c r="H70">
        <v>0</v>
      </c>
      <c r="I70">
        <v>0</v>
      </c>
      <c r="J70">
        <v>0</v>
      </c>
      <c r="K70">
        <v>0</v>
      </c>
      <c r="L70">
        <v>0.77065897900000002</v>
      </c>
      <c r="M70">
        <v>131.83206000000001</v>
      </c>
      <c r="N70">
        <v>0</v>
      </c>
      <c r="O70">
        <v>0.44400000000000001</v>
      </c>
      <c r="P70">
        <v>1.401</v>
      </c>
      <c r="Q70" s="1">
        <v>83.5</v>
      </c>
      <c r="R70">
        <v>0.68</v>
      </c>
      <c r="S70">
        <v>1.54E-2</v>
      </c>
      <c r="T70">
        <v>1548</v>
      </c>
      <c r="U70">
        <v>1348.87</v>
      </c>
      <c r="V70">
        <v>11.7</v>
      </c>
      <c r="W70">
        <v>1</v>
      </c>
      <c r="X70" t="s">
        <v>32</v>
      </c>
      <c r="Y70">
        <v>5058</v>
      </c>
      <c r="Z70">
        <v>4.6100000000000003</v>
      </c>
      <c r="AA70">
        <v>0.73899999999999999</v>
      </c>
      <c r="AB70">
        <v>0.82699999999999996</v>
      </c>
      <c r="AC70">
        <v>291.37222000000003</v>
      </c>
      <c r="AD70">
        <v>45.468102000000002</v>
      </c>
      <c r="AE70">
        <v>15.132</v>
      </c>
    </row>
    <row r="71" spans="1:31">
      <c r="A71">
        <v>6663</v>
      </c>
      <c r="B71">
        <v>7941635</v>
      </c>
      <c r="C71" t="s">
        <v>142</v>
      </c>
      <c r="E71" t="s">
        <v>34</v>
      </c>
      <c r="F71" t="s">
        <v>34</v>
      </c>
      <c r="G71">
        <v>0.76300000000000001</v>
      </c>
      <c r="H71">
        <v>0</v>
      </c>
      <c r="I71">
        <v>1</v>
      </c>
      <c r="J71">
        <v>0</v>
      </c>
      <c r="K71">
        <v>0</v>
      </c>
      <c r="L71">
        <v>0.76272404500000002</v>
      </c>
      <c r="M71">
        <v>131.650802</v>
      </c>
      <c r="N71">
        <v>0</v>
      </c>
      <c r="O71">
        <v>1.252</v>
      </c>
      <c r="P71">
        <v>1.9881800000000001</v>
      </c>
      <c r="Q71" s="1">
        <v>9782.2000000000007</v>
      </c>
      <c r="R71">
        <v>41.02</v>
      </c>
      <c r="S71">
        <v>1.55E-2</v>
      </c>
      <c r="T71">
        <v>1860</v>
      </c>
      <c r="U71">
        <v>2827.5</v>
      </c>
      <c r="V71">
        <v>451.7</v>
      </c>
      <c r="W71">
        <v>1</v>
      </c>
      <c r="X71" t="s">
        <v>32</v>
      </c>
      <c r="Y71">
        <v>5313</v>
      </c>
      <c r="Z71">
        <v>4.3899999999999997</v>
      </c>
      <c r="AA71">
        <v>0.97599999999999998</v>
      </c>
      <c r="AB71">
        <v>0.85399999999999998</v>
      </c>
      <c r="AC71">
        <v>283.57010000000002</v>
      </c>
      <c r="AD71">
        <v>43.736117999999998</v>
      </c>
      <c r="AE71">
        <v>14.5</v>
      </c>
    </row>
    <row r="72" spans="1:31">
      <c r="A72">
        <v>4690</v>
      </c>
      <c r="B72">
        <v>2986833</v>
      </c>
      <c r="C72" t="s">
        <v>200</v>
      </c>
      <c r="E72" t="s">
        <v>34</v>
      </c>
      <c r="F72" t="s">
        <v>34</v>
      </c>
      <c r="G72">
        <v>0.98799999999999999</v>
      </c>
      <c r="H72">
        <v>0</v>
      </c>
      <c r="I72">
        <v>0</v>
      </c>
      <c r="J72">
        <v>0</v>
      </c>
      <c r="K72">
        <v>0</v>
      </c>
      <c r="L72">
        <v>0.91217902200000001</v>
      </c>
      <c r="M72">
        <v>131.81173999999999</v>
      </c>
      <c r="N72">
        <v>0</v>
      </c>
      <c r="O72">
        <v>3.7999999999999999E-2</v>
      </c>
      <c r="P72">
        <v>1.3320000000000001</v>
      </c>
      <c r="Q72" s="1">
        <v>144.6</v>
      </c>
      <c r="R72">
        <v>0.65</v>
      </c>
      <c r="S72">
        <v>1.55E-2</v>
      </c>
      <c r="T72">
        <v>1025</v>
      </c>
      <c r="U72">
        <v>260.05</v>
      </c>
      <c r="V72">
        <v>10.3</v>
      </c>
      <c r="W72">
        <v>1</v>
      </c>
      <c r="X72" t="s">
        <v>32</v>
      </c>
      <c r="Y72">
        <v>3880</v>
      </c>
      <c r="Z72">
        <v>4.7220000000000004</v>
      </c>
      <c r="AA72">
        <v>0.55500000000000005</v>
      </c>
      <c r="AB72">
        <v>0.59099999999999997</v>
      </c>
      <c r="AC72">
        <v>290.78214000000003</v>
      </c>
      <c r="AD72">
        <v>38.18779</v>
      </c>
      <c r="AE72">
        <v>15.782999999999999</v>
      </c>
    </row>
    <row r="73" spans="1:31">
      <c r="A73">
        <v>320</v>
      </c>
      <c r="B73">
        <v>10319385</v>
      </c>
      <c r="C73" t="s">
        <v>112</v>
      </c>
      <c r="E73" t="s">
        <v>34</v>
      </c>
      <c r="F73" t="s">
        <v>34</v>
      </c>
      <c r="G73">
        <v>1</v>
      </c>
      <c r="H73">
        <v>0</v>
      </c>
      <c r="I73">
        <v>0</v>
      </c>
      <c r="J73">
        <v>0</v>
      </c>
      <c r="K73">
        <v>0</v>
      </c>
      <c r="L73">
        <v>0.68921017299999998</v>
      </c>
      <c r="M73">
        <v>133.28584000000001</v>
      </c>
      <c r="N73">
        <v>0</v>
      </c>
      <c r="O73">
        <v>0.154</v>
      </c>
      <c r="P73">
        <v>1.6169</v>
      </c>
      <c r="Q73" s="1">
        <v>195</v>
      </c>
      <c r="R73">
        <v>1.32</v>
      </c>
      <c r="S73">
        <v>1.5599999999999999E-2</v>
      </c>
      <c r="T73">
        <v>1943</v>
      </c>
      <c r="U73">
        <v>3362.71</v>
      </c>
      <c r="V73">
        <v>93.4</v>
      </c>
      <c r="W73">
        <v>1</v>
      </c>
      <c r="X73" t="s">
        <v>32</v>
      </c>
      <c r="Y73">
        <v>5630</v>
      </c>
      <c r="Z73">
        <v>4.5049999999999999</v>
      </c>
      <c r="AA73">
        <v>0.95399999999999996</v>
      </c>
      <c r="AB73">
        <v>1.0640000000000001</v>
      </c>
      <c r="AC73">
        <v>281.55117999999999</v>
      </c>
      <c r="AD73">
        <v>47.469959000000003</v>
      </c>
      <c r="AE73">
        <v>13.247999999999999</v>
      </c>
    </row>
    <row r="74" spans="1:31">
      <c r="A74">
        <v>2455</v>
      </c>
      <c r="B74">
        <v>6697756</v>
      </c>
      <c r="C74" t="s">
        <v>202</v>
      </c>
      <c r="D74" t="s">
        <v>203</v>
      </c>
      <c r="E74" t="s">
        <v>39</v>
      </c>
      <c r="F74" t="s">
        <v>34</v>
      </c>
      <c r="G74">
        <v>0.99099999999999999</v>
      </c>
      <c r="H74">
        <v>0</v>
      </c>
      <c r="I74">
        <v>0</v>
      </c>
      <c r="J74">
        <v>0</v>
      </c>
      <c r="K74">
        <v>0</v>
      </c>
      <c r="L74">
        <v>0.91614229800000002</v>
      </c>
      <c r="M74">
        <v>132.02221</v>
      </c>
      <c r="N74">
        <v>0</v>
      </c>
      <c r="O74">
        <v>0.23200000000000001</v>
      </c>
      <c r="P74">
        <v>1.1555</v>
      </c>
      <c r="Q74" s="1">
        <v>98.5</v>
      </c>
      <c r="R74">
        <v>0.6</v>
      </c>
      <c r="S74">
        <v>1.5599999999999999E-2</v>
      </c>
      <c r="T74">
        <v>1212</v>
      </c>
      <c r="U74">
        <v>507.47</v>
      </c>
      <c r="V74">
        <v>23</v>
      </c>
      <c r="W74">
        <v>1</v>
      </c>
      <c r="X74" t="s">
        <v>32</v>
      </c>
      <c r="Y74">
        <v>4374</v>
      </c>
      <c r="Z74">
        <v>4.6390000000000002</v>
      </c>
      <c r="AA74">
        <v>0.61399999999999999</v>
      </c>
      <c r="AB74">
        <v>0.6</v>
      </c>
      <c r="AC74">
        <v>293.60872999999998</v>
      </c>
      <c r="AD74">
        <v>42.197681000000003</v>
      </c>
      <c r="AE74">
        <v>14.106999999999999</v>
      </c>
    </row>
    <row r="75" spans="1:31">
      <c r="A75">
        <v>1765</v>
      </c>
      <c r="B75">
        <v>9221517</v>
      </c>
      <c r="C75" t="s">
        <v>149</v>
      </c>
      <c r="D75" t="s">
        <v>150</v>
      </c>
      <c r="E75" t="s">
        <v>39</v>
      </c>
      <c r="F75" t="s">
        <v>34</v>
      </c>
      <c r="G75">
        <v>0.995</v>
      </c>
      <c r="H75">
        <v>0</v>
      </c>
      <c r="I75">
        <v>0</v>
      </c>
      <c r="J75">
        <v>0</v>
      </c>
      <c r="K75">
        <v>0</v>
      </c>
      <c r="L75">
        <v>0.76985489900000004</v>
      </c>
      <c r="M75">
        <v>132.51944</v>
      </c>
      <c r="N75">
        <v>0</v>
      </c>
      <c r="O75">
        <v>0.70499999999999996</v>
      </c>
      <c r="P75">
        <v>1.0243</v>
      </c>
      <c r="Q75" s="1">
        <v>109.6</v>
      </c>
      <c r="R75">
        <v>0.93</v>
      </c>
      <c r="S75">
        <v>1.5699999999999999E-2</v>
      </c>
      <c r="T75">
        <v>1650</v>
      </c>
      <c r="U75">
        <v>1756.8</v>
      </c>
      <c r="V75">
        <v>28.7</v>
      </c>
      <c r="W75">
        <v>1</v>
      </c>
      <c r="X75" t="s">
        <v>32</v>
      </c>
      <c r="Y75">
        <v>5173</v>
      </c>
      <c r="Z75">
        <v>4.55</v>
      </c>
      <c r="AA75">
        <v>0.82199999999999995</v>
      </c>
      <c r="AB75">
        <v>0.874</v>
      </c>
      <c r="AC75">
        <v>293.1311</v>
      </c>
      <c r="AD75">
        <v>45.663550999999998</v>
      </c>
      <c r="AE75">
        <v>13.829000000000001</v>
      </c>
    </row>
    <row r="76" spans="1:31">
      <c r="A76">
        <v>2213</v>
      </c>
      <c r="B76">
        <v>5095635</v>
      </c>
      <c r="C76" t="s">
        <v>136</v>
      </c>
      <c r="E76" t="s">
        <v>34</v>
      </c>
      <c r="F76" t="s">
        <v>34</v>
      </c>
      <c r="G76">
        <v>1</v>
      </c>
      <c r="H76">
        <v>0</v>
      </c>
      <c r="I76">
        <v>0</v>
      </c>
      <c r="J76">
        <v>0</v>
      </c>
      <c r="K76">
        <v>0</v>
      </c>
      <c r="L76">
        <v>0.75445772899999997</v>
      </c>
      <c r="M76">
        <v>134.98352199999999</v>
      </c>
      <c r="N76">
        <v>0</v>
      </c>
      <c r="O76">
        <v>0.67700000000000005</v>
      </c>
      <c r="P76">
        <v>0.58909999999999996</v>
      </c>
      <c r="Q76" s="1">
        <v>248.2</v>
      </c>
      <c r="R76">
        <v>2.0699999999999998</v>
      </c>
      <c r="S76">
        <v>1.5800000000000002E-2</v>
      </c>
      <c r="T76">
        <v>2131</v>
      </c>
      <c r="U76">
        <v>4879.62</v>
      </c>
      <c r="V76">
        <v>31.1</v>
      </c>
      <c r="W76">
        <v>1</v>
      </c>
      <c r="X76" t="s">
        <v>32</v>
      </c>
      <c r="Y76">
        <v>5561</v>
      </c>
      <c r="Z76">
        <v>4.25</v>
      </c>
      <c r="AA76">
        <v>1.1930000000000001</v>
      </c>
      <c r="AB76">
        <v>0.92500000000000004</v>
      </c>
      <c r="AC76">
        <v>290.68468999999999</v>
      </c>
      <c r="AD76">
        <v>40.255451000000001</v>
      </c>
      <c r="AE76">
        <v>14.481999999999999</v>
      </c>
    </row>
    <row r="77" spans="1:31">
      <c r="A77">
        <v>8655</v>
      </c>
      <c r="B77">
        <v>10680424</v>
      </c>
      <c r="C77" t="s">
        <v>207</v>
      </c>
      <c r="E77" t="s">
        <v>34</v>
      </c>
      <c r="F77" t="s">
        <v>34</v>
      </c>
      <c r="G77">
        <v>1</v>
      </c>
      <c r="H77">
        <v>0</v>
      </c>
      <c r="I77">
        <v>0</v>
      </c>
      <c r="J77">
        <v>0</v>
      </c>
      <c r="K77">
        <v>0</v>
      </c>
      <c r="L77">
        <v>0.92623982999999999</v>
      </c>
      <c r="M77">
        <v>131.72030000000001</v>
      </c>
      <c r="N77">
        <v>0</v>
      </c>
      <c r="O77">
        <v>5.8000000000000003E-2</v>
      </c>
      <c r="P77">
        <v>1.2669999999999999</v>
      </c>
      <c r="Q77" s="1">
        <v>411.4</v>
      </c>
      <c r="R77">
        <v>1.1599999999999999</v>
      </c>
      <c r="S77">
        <v>1.5900000000000001E-2</v>
      </c>
      <c r="T77">
        <v>1208</v>
      </c>
      <c r="U77">
        <v>504.34</v>
      </c>
      <c r="V77">
        <v>9.1</v>
      </c>
      <c r="W77">
        <v>1</v>
      </c>
      <c r="X77" t="s">
        <v>32</v>
      </c>
      <c r="Y77">
        <v>4494</v>
      </c>
      <c r="Z77">
        <v>4.6920000000000002</v>
      </c>
      <c r="AA77">
        <v>0.59099999999999997</v>
      </c>
      <c r="AB77">
        <v>0.63200000000000001</v>
      </c>
      <c r="AC77">
        <v>297.20751999999999</v>
      </c>
      <c r="AD77">
        <v>47.972099</v>
      </c>
      <c r="AE77">
        <v>16.28</v>
      </c>
    </row>
    <row r="78" spans="1:31">
      <c r="A78">
        <v>432</v>
      </c>
      <c r="B78">
        <v>3444588</v>
      </c>
      <c r="C78" t="s">
        <v>210</v>
      </c>
      <c r="D78" t="s">
        <v>211</v>
      </c>
      <c r="E78" t="s">
        <v>39</v>
      </c>
      <c r="F78" t="s">
        <v>34</v>
      </c>
      <c r="G78">
        <v>0.99</v>
      </c>
      <c r="H78">
        <v>0</v>
      </c>
      <c r="I78">
        <v>0</v>
      </c>
      <c r="J78">
        <v>0</v>
      </c>
      <c r="K78">
        <v>0</v>
      </c>
      <c r="L78">
        <v>0.92831003599999995</v>
      </c>
      <c r="M78">
        <v>133.80358000000001</v>
      </c>
      <c r="N78">
        <v>0</v>
      </c>
      <c r="O78">
        <v>0.18099999999999999</v>
      </c>
      <c r="P78">
        <v>1.1899</v>
      </c>
      <c r="Q78" s="1">
        <v>376.2</v>
      </c>
      <c r="R78">
        <v>1.1599999999999999</v>
      </c>
      <c r="S78">
        <v>1.5900000000000001E-2</v>
      </c>
      <c r="T78">
        <v>1115</v>
      </c>
      <c r="U78">
        <v>365.72</v>
      </c>
      <c r="V78">
        <v>22.6</v>
      </c>
      <c r="W78">
        <v>1</v>
      </c>
      <c r="X78" t="s">
        <v>32</v>
      </c>
      <c r="Y78">
        <v>4109</v>
      </c>
      <c r="Z78">
        <v>4.6719999999999997</v>
      </c>
      <c r="AA78">
        <v>0.60199999999999998</v>
      </c>
      <c r="AB78">
        <v>0.621</v>
      </c>
      <c r="AC78">
        <v>291.69247000000001</v>
      </c>
      <c r="AD78">
        <v>38.572899</v>
      </c>
      <c r="AE78">
        <v>15.853999999999999</v>
      </c>
    </row>
    <row r="79" spans="1:31">
      <c r="A79">
        <v>3921</v>
      </c>
      <c r="B79">
        <v>1575873</v>
      </c>
      <c r="C79" t="s">
        <v>78</v>
      </c>
      <c r="E79" t="s">
        <v>34</v>
      </c>
      <c r="F79" t="s">
        <v>34</v>
      </c>
      <c r="G79">
        <v>1</v>
      </c>
      <c r="H79">
        <v>0</v>
      </c>
      <c r="I79">
        <v>0</v>
      </c>
      <c r="J79">
        <v>0</v>
      </c>
      <c r="K79">
        <v>0</v>
      </c>
      <c r="L79">
        <v>0.62900145500000004</v>
      </c>
      <c r="M79">
        <v>131.55662000000001</v>
      </c>
      <c r="N79">
        <v>0</v>
      </c>
      <c r="O79">
        <v>0.36499999999999999</v>
      </c>
      <c r="P79">
        <v>1.2629999999999999</v>
      </c>
      <c r="Q79" s="1">
        <v>14.7</v>
      </c>
      <c r="R79">
        <v>0.81</v>
      </c>
      <c r="S79">
        <v>1.6E-2</v>
      </c>
      <c r="T79">
        <v>3375</v>
      </c>
      <c r="U79">
        <v>30567.67</v>
      </c>
      <c r="V79">
        <v>9.4</v>
      </c>
      <c r="W79">
        <v>1</v>
      </c>
      <c r="X79" t="s">
        <v>32</v>
      </c>
      <c r="Y79">
        <v>6739</v>
      </c>
      <c r="Z79">
        <v>3.948</v>
      </c>
      <c r="AA79">
        <v>2.0590000000000002</v>
      </c>
      <c r="AB79">
        <v>1.375</v>
      </c>
      <c r="AC79">
        <v>291.92635999999999</v>
      </c>
      <c r="AD79">
        <v>37.101292000000001</v>
      </c>
      <c r="AE79">
        <v>11.282999999999999</v>
      </c>
    </row>
    <row r="80" spans="1:31">
      <c r="A80">
        <v>8567</v>
      </c>
      <c r="B80">
        <v>8848104</v>
      </c>
      <c r="C80" t="s">
        <v>167</v>
      </c>
      <c r="E80" t="s">
        <v>34</v>
      </c>
      <c r="F80" t="s">
        <v>34</v>
      </c>
      <c r="G80">
        <v>0.30299999999999999</v>
      </c>
      <c r="H80">
        <v>0</v>
      </c>
      <c r="I80">
        <v>1</v>
      </c>
      <c r="J80">
        <v>0</v>
      </c>
      <c r="K80">
        <v>0</v>
      </c>
      <c r="L80">
        <v>0.82485180700000005</v>
      </c>
      <c r="M80">
        <v>131.6271509</v>
      </c>
      <c r="N80">
        <v>0</v>
      </c>
      <c r="O80">
        <v>1.1850000000000001</v>
      </c>
      <c r="P80">
        <v>1.9363699999999999</v>
      </c>
      <c r="Q80" s="1">
        <v>30099</v>
      </c>
      <c r="R80">
        <v>78</v>
      </c>
      <c r="S80">
        <v>1.6E-2</v>
      </c>
      <c r="T80">
        <v>2539</v>
      </c>
      <c r="U80">
        <v>9801.4599999999991</v>
      </c>
      <c r="V80">
        <v>642.20000000000005</v>
      </c>
      <c r="W80">
        <v>1</v>
      </c>
      <c r="X80" t="s">
        <v>32</v>
      </c>
      <c r="Y80">
        <v>5658</v>
      </c>
      <c r="Z80">
        <v>3.903</v>
      </c>
      <c r="AA80">
        <v>1.6539999999999999</v>
      </c>
      <c r="AB80">
        <v>0.79800000000000004</v>
      </c>
      <c r="AC80">
        <v>300.99486999999999</v>
      </c>
      <c r="AD80">
        <v>45.078861000000003</v>
      </c>
      <c r="AE80">
        <v>12.372</v>
      </c>
    </row>
    <row r="81" spans="1:31">
      <c r="A81">
        <v>1125</v>
      </c>
      <c r="B81">
        <v>11870545</v>
      </c>
      <c r="C81" t="s">
        <v>173</v>
      </c>
      <c r="E81" t="s">
        <v>34</v>
      </c>
      <c r="F81" t="s">
        <v>34</v>
      </c>
      <c r="G81">
        <v>1</v>
      </c>
      <c r="H81">
        <v>0</v>
      </c>
      <c r="I81">
        <v>0</v>
      </c>
      <c r="J81">
        <v>0</v>
      </c>
      <c r="K81">
        <v>0</v>
      </c>
      <c r="L81">
        <v>0.83996145600000005</v>
      </c>
      <c r="M81">
        <v>178.35400000000001</v>
      </c>
      <c r="N81">
        <v>0</v>
      </c>
      <c r="O81">
        <v>0.54800000000000004</v>
      </c>
      <c r="P81">
        <v>1.3008</v>
      </c>
      <c r="Q81" s="1">
        <v>492.9</v>
      </c>
      <c r="R81">
        <v>1.63</v>
      </c>
      <c r="S81">
        <v>1.6E-2</v>
      </c>
      <c r="T81">
        <v>1455</v>
      </c>
      <c r="U81">
        <v>1066.3699999999999</v>
      </c>
      <c r="V81">
        <v>35.1</v>
      </c>
      <c r="W81">
        <v>1</v>
      </c>
      <c r="X81" t="s">
        <v>32</v>
      </c>
      <c r="Y81">
        <v>4932</v>
      </c>
      <c r="Z81">
        <v>4.6180000000000003</v>
      </c>
      <c r="AA81">
        <v>0.71799999999999997</v>
      </c>
      <c r="AB81">
        <v>0.80800000000000005</v>
      </c>
      <c r="AC81">
        <v>295.08422999999999</v>
      </c>
      <c r="AD81">
        <v>50.114609000000002</v>
      </c>
      <c r="AE81">
        <v>15.929</v>
      </c>
    </row>
    <row r="82" spans="1:31">
      <c r="A82">
        <v>8457</v>
      </c>
      <c r="B82">
        <v>9203154</v>
      </c>
      <c r="C82" t="s">
        <v>172</v>
      </c>
      <c r="E82" t="s">
        <v>34</v>
      </c>
      <c r="F82" t="s">
        <v>34</v>
      </c>
      <c r="G82">
        <v>1</v>
      </c>
      <c r="H82">
        <v>0</v>
      </c>
      <c r="I82">
        <v>0</v>
      </c>
      <c r="J82">
        <v>0</v>
      </c>
      <c r="K82">
        <v>0</v>
      </c>
      <c r="L82">
        <v>0.83990715800000004</v>
      </c>
      <c r="M82">
        <v>131.69426000000001</v>
      </c>
      <c r="N82">
        <v>0</v>
      </c>
      <c r="O82">
        <v>0.23</v>
      </c>
      <c r="P82">
        <v>1.0189999999999999</v>
      </c>
      <c r="Q82" s="1">
        <v>119.6</v>
      </c>
      <c r="R82">
        <v>0.92</v>
      </c>
      <c r="S82">
        <v>1.6199999999999999E-2</v>
      </c>
      <c r="T82">
        <v>1640</v>
      </c>
      <c r="U82">
        <v>1705.12</v>
      </c>
      <c r="V82">
        <v>10.7</v>
      </c>
      <c r="W82">
        <v>1</v>
      </c>
      <c r="X82" t="s">
        <v>32</v>
      </c>
      <c r="Y82">
        <v>5120</v>
      </c>
      <c r="Z82">
        <v>4.4779999999999998</v>
      </c>
      <c r="AA82">
        <v>0.85299999999999998</v>
      </c>
      <c r="AB82">
        <v>0.79700000000000004</v>
      </c>
      <c r="AC82">
        <v>284.12520999999998</v>
      </c>
      <c r="AD82">
        <v>45.628051999999997</v>
      </c>
      <c r="AE82">
        <v>15.695</v>
      </c>
    </row>
    <row r="83" spans="1:31">
      <c r="A83">
        <v>9452</v>
      </c>
      <c r="B83">
        <v>8673511</v>
      </c>
      <c r="C83" t="s">
        <v>137</v>
      </c>
      <c r="E83" t="s">
        <v>34</v>
      </c>
      <c r="F83" t="s">
        <v>34</v>
      </c>
      <c r="G83">
        <v>0.443</v>
      </c>
      <c r="H83">
        <v>0</v>
      </c>
      <c r="I83">
        <v>0</v>
      </c>
      <c r="J83">
        <v>0</v>
      </c>
      <c r="K83">
        <v>0</v>
      </c>
      <c r="L83">
        <v>0.75726128100000001</v>
      </c>
      <c r="M83">
        <v>131.62154000000001</v>
      </c>
      <c r="N83">
        <v>0</v>
      </c>
      <c r="O83">
        <v>0.32200000000000001</v>
      </c>
      <c r="P83">
        <v>0.90500000000000003</v>
      </c>
      <c r="Q83" s="1">
        <v>36.5</v>
      </c>
      <c r="R83">
        <v>0.57999999999999996</v>
      </c>
      <c r="S83">
        <v>1.6299999999999999E-2</v>
      </c>
      <c r="T83">
        <v>1908</v>
      </c>
      <c r="U83">
        <v>3119.75</v>
      </c>
      <c r="V83">
        <v>10.199999999999999</v>
      </c>
      <c r="W83">
        <v>1</v>
      </c>
      <c r="X83" t="s">
        <v>32</v>
      </c>
      <c r="Y83">
        <v>5651</v>
      </c>
      <c r="Z83">
        <v>4.4790000000000001</v>
      </c>
      <c r="AA83">
        <v>0.95299999999999996</v>
      </c>
      <c r="AB83">
        <v>0.998</v>
      </c>
      <c r="AC83">
        <v>284.29565000000002</v>
      </c>
      <c r="AD83">
        <v>44.895859000000002</v>
      </c>
      <c r="AE83">
        <v>14.023999999999999</v>
      </c>
    </row>
    <row r="84" spans="1:31">
      <c r="A84">
        <v>4575</v>
      </c>
      <c r="B84">
        <v>5651829</v>
      </c>
      <c r="C84" t="s">
        <v>152</v>
      </c>
      <c r="E84" t="s">
        <v>34</v>
      </c>
      <c r="F84" t="s">
        <v>34</v>
      </c>
      <c r="G84">
        <v>0.96299999999999997</v>
      </c>
      <c r="H84">
        <v>0</v>
      </c>
      <c r="I84">
        <v>0</v>
      </c>
      <c r="J84">
        <v>0</v>
      </c>
      <c r="K84">
        <v>0</v>
      </c>
      <c r="L84">
        <v>0.77215207500000005</v>
      </c>
      <c r="M84">
        <v>132.20740000000001</v>
      </c>
      <c r="N84">
        <v>0</v>
      </c>
      <c r="O84">
        <v>1.0089999999999999</v>
      </c>
      <c r="P84">
        <v>1.78</v>
      </c>
      <c r="Q84" s="1">
        <v>43.6</v>
      </c>
      <c r="R84">
        <v>4.4400000000000004</v>
      </c>
      <c r="S84">
        <v>1.6299999999999999E-2</v>
      </c>
      <c r="T84">
        <v>2966</v>
      </c>
      <c r="U84">
        <v>18277.599999999999</v>
      </c>
      <c r="V84">
        <v>13.6</v>
      </c>
      <c r="W84">
        <v>1</v>
      </c>
      <c r="X84" t="s">
        <v>32</v>
      </c>
      <c r="Y84">
        <v>5951</v>
      </c>
      <c r="Z84">
        <v>3.7869999999999999</v>
      </c>
      <c r="AA84">
        <v>2.08</v>
      </c>
      <c r="AB84">
        <v>0.96699999999999997</v>
      </c>
      <c r="AC84">
        <v>299.46523999999999</v>
      </c>
      <c r="AD84">
        <v>40.891089999999998</v>
      </c>
      <c r="AE84">
        <v>13.308</v>
      </c>
    </row>
    <row r="85" spans="1:31">
      <c r="A85">
        <v>2609</v>
      </c>
      <c r="B85">
        <v>9475552</v>
      </c>
      <c r="C85" t="s">
        <v>175</v>
      </c>
      <c r="D85" t="s">
        <v>176</v>
      </c>
      <c r="E85" t="s">
        <v>39</v>
      </c>
      <c r="F85" t="s">
        <v>34</v>
      </c>
      <c r="G85">
        <v>1</v>
      </c>
      <c r="H85">
        <v>0</v>
      </c>
      <c r="I85">
        <v>0</v>
      </c>
      <c r="J85">
        <v>0</v>
      </c>
      <c r="K85">
        <v>0</v>
      </c>
      <c r="L85">
        <v>0.843379985</v>
      </c>
      <c r="M85">
        <v>131.966174</v>
      </c>
      <c r="N85">
        <v>0</v>
      </c>
      <c r="O85">
        <v>0.69599999999999995</v>
      </c>
      <c r="P85">
        <v>1.4474</v>
      </c>
      <c r="Q85" s="1">
        <v>343.3</v>
      </c>
      <c r="R85">
        <v>1.7</v>
      </c>
      <c r="S85">
        <v>1.6299999999999999E-2</v>
      </c>
      <c r="T85">
        <v>1541</v>
      </c>
      <c r="U85">
        <v>1329.99</v>
      </c>
      <c r="V85">
        <v>53.6</v>
      </c>
      <c r="W85">
        <v>1</v>
      </c>
      <c r="X85" t="s">
        <v>32</v>
      </c>
      <c r="Y85">
        <v>4818</v>
      </c>
      <c r="Z85">
        <v>4.4809999999999999</v>
      </c>
      <c r="AA85">
        <v>0.85599999999999998</v>
      </c>
      <c r="AB85">
        <v>0.80900000000000005</v>
      </c>
      <c r="AC85">
        <v>295.82144</v>
      </c>
      <c r="AD85">
        <v>46.053027999999998</v>
      </c>
      <c r="AE85">
        <v>14.975</v>
      </c>
    </row>
    <row r="86" spans="1:31">
      <c r="A86">
        <v>2349</v>
      </c>
      <c r="B86">
        <v>5175986</v>
      </c>
      <c r="C86" t="s">
        <v>184</v>
      </c>
      <c r="D86" t="s">
        <v>185</v>
      </c>
      <c r="E86" t="s">
        <v>39</v>
      </c>
      <c r="F86" t="s">
        <v>31</v>
      </c>
      <c r="G86">
        <v>0</v>
      </c>
      <c r="H86">
        <v>0</v>
      </c>
      <c r="I86">
        <v>0</v>
      </c>
      <c r="J86">
        <v>0</v>
      </c>
      <c r="K86">
        <v>1</v>
      </c>
      <c r="L86">
        <v>0.86838635399999997</v>
      </c>
      <c r="M86">
        <v>132.06741</v>
      </c>
      <c r="N86">
        <v>0</v>
      </c>
      <c r="O86">
        <v>0.13500000000000001</v>
      </c>
      <c r="P86">
        <v>1.0660000000000001</v>
      </c>
      <c r="Q86" s="1">
        <v>488.5</v>
      </c>
      <c r="R86">
        <v>1.52</v>
      </c>
      <c r="S86">
        <v>1.6299999999999999E-2</v>
      </c>
      <c r="T86">
        <v>1389</v>
      </c>
      <c r="U86">
        <v>880.33</v>
      </c>
      <c r="V86">
        <v>27.3</v>
      </c>
      <c r="W86">
        <v>1</v>
      </c>
      <c r="X86" t="s">
        <v>32</v>
      </c>
      <c r="Y86">
        <v>4792</v>
      </c>
      <c r="Z86">
        <v>4.6269999999999998</v>
      </c>
      <c r="AA86">
        <v>0.70399999999999996</v>
      </c>
      <c r="AB86">
        <v>0.79300000000000004</v>
      </c>
      <c r="AC86">
        <v>288.43358999999998</v>
      </c>
      <c r="AD86">
        <v>40.380878000000003</v>
      </c>
      <c r="AE86">
        <v>15.898</v>
      </c>
    </row>
    <row r="87" spans="1:31">
      <c r="A87">
        <v>8527</v>
      </c>
      <c r="B87">
        <v>5444276</v>
      </c>
      <c r="C87" t="s">
        <v>125</v>
      </c>
      <c r="E87" t="s">
        <v>34</v>
      </c>
      <c r="F87" t="s">
        <v>34</v>
      </c>
      <c r="H87">
        <v>0</v>
      </c>
      <c r="I87">
        <v>0</v>
      </c>
      <c r="J87">
        <v>0</v>
      </c>
      <c r="K87">
        <v>0</v>
      </c>
      <c r="L87">
        <v>0.70896546100000002</v>
      </c>
      <c r="M87">
        <v>132.20988</v>
      </c>
      <c r="N87">
        <v>0</v>
      </c>
      <c r="O87">
        <v>0.62009999999999998</v>
      </c>
      <c r="P87">
        <v>3.9460000000000002</v>
      </c>
      <c r="Q87" s="1">
        <v>87.2</v>
      </c>
      <c r="R87">
        <v>1.1299999999999999</v>
      </c>
      <c r="S87">
        <v>1.6400000000000001E-2</v>
      </c>
      <c r="T87">
        <v>2417</v>
      </c>
      <c r="U87">
        <v>8061.29</v>
      </c>
      <c r="V87">
        <v>13.1</v>
      </c>
      <c r="W87">
        <v>1</v>
      </c>
      <c r="X87" t="s">
        <v>36</v>
      </c>
      <c r="Y87">
        <v>6528</v>
      </c>
      <c r="Z87">
        <v>4.3840000000000003</v>
      </c>
      <c r="AA87">
        <v>1.155</v>
      </c>
      <c r="AB87">
        <v>1.177</v>
      </c>
      <c r="AC87">
        <v>290.48552999999998</v>
      </c>
      <c r="AD87">
        <v>40.630699</v>
      </c>
      <c r="AE87">
        <v>12.798</v>
      </c>
    </row>
    <row r="88" spans="1:31">
      <c r="A88">
        <v>674</v>
      </c>
      <c r="B88">
        <v>6607286</v>
      </c>
      <c r="C88" t="s">
        <v>156</v>
      </c>
      <c r="E88" t="s">
        <v>34</v>
      </c>
      <c r="F88" t="s">
        <v>34</v>
      </c>
      <c r="G88">
        <v>1</v>
      </c>
      <c r="H88">
        <v>0</v>
      </c>
      <c r="I88">
        <v>0</v>
      </c>
      <c r="J88">
        <v>0</v>
      </c>
      <c r="K88">
        <v>0</v>
      </c>
      <c r="L88">
        <v>0.78327617299999996</v>
      </c>
      <c r="M88">
        <v>355.94864999999999</v>
      </c>
      <c r="N88">
        <v>0</v>
      </c>
      <c r="O88">
        <v>4.1000000000000002E-2</v>
      </c>
      <c r="P88">
        <v>1.6735</v>
      </c>
      <c r="Q88" s="1">
        <v>264.7</v>
      </c>
      <c r="R88">
        <v>1.98</v>
      </c>
      <c r="S88">
        <v>1.6500000000000001E-2</v>
      </c>
      <c r="T88">
        <v>2149</v>
      </c>
      <c r="U88">
        <v>5056.88</v>
      </c>
      <c r="V88">
        <v>46.9</v>
      </c>
      <c r="W88">
        <v>1</v>
      </c>
      <c r="X88" t="s">
        <v>32</v>
      </c>
      <c r="Y88">
        <v>5640</v>
      </c>
      <c r="Z88">
        <v>4.2469999999999999</v>
      </c>
      <c r="AA88">
        <v>1.2330000000000001</v>
      </c>
      <c r="AB88">
        <v>0.97899999999999998</v>
      </c>
      <c r="AC88">
        <v>292.17858999999999</v>
      </c>
      <c r="AD88">
        <v>42.005909000000003</v>
      </c>
      <c r="AE88">
        <v>15.005000000000001</v>
      </c>
    </row>
    <row r="89" spans="1:31">
      <c r="A89">
        <v>3657</v>
      </c>
      <c r="B89">
        <v>6755944</v>
      </c>
      <c r="C89" t="s">
        <v>115</v>
      </c>
      <c r="D89" t="s">
        <v>116</v>
      </c>
      <c r="E89" t="s">
        <v>39</v>
      </c>
      <c r="F89" t="s">
        <v>34</v>
      </c>
      <c r="G89">
        <v>1</v>
      </c>
      <c r="H89">
        <v>0</v>
      </c>
      <c r="I89">
        <v>0</v>
      </c>
      <c r="J89">
        <v>0</v>
      </c>
      <c r="K89">
        <v>0</v>
      </c>
      <c r="L89">
        <v>0.69297845700000005</v>
      </c>
      <c r="M89">
        <v>131.80142000000001</v>
      </c>
      <c r="N89">
        <v>0</v>
      </c>
      <c r="O89">
        <v>0.93799999999999994</v>
      </c>
      <c r="P89">
        <v>1.1366000000000001</v>
      </c>
      <c r="Q89" s="1">
        <v>61</v>
      </c>
      <c r="R89">
        <v>2.2400000000000002</v>
      </c>
      <c r="S89">
        <v>1.6500000000000001E-2</v>
      </c>
      <c r="T89">
        <v>3186</v>
      </c>
      <c r="U89">
        <v>24240.83</v>
      </c>
      <c r="V89">
        <v>20.9</v>
      </c>
      <c r="W89">
        <v>1</v>
      </c>
      <c r="X89" t="s">
        <v>32</v>
      </c>
      <c r="Y89">
        <v>6105</v>
      </c>
      <c r="Z89">
        <v>3.8050000000000002</v>
      </c>
      <c r="AA89">
        <v>2.3039999999999998</v>
      </c>
      <c r="AB89">
        <v>1.2350000000000001</v>
      </c>
      <c r="AC89">
        <v>283.76407</v>
      </c>
      <c r="AD89">
        <v>42.222172</v>
      </c>
      <c r="AE89">
        <v>13.446999999999999</v>
      </c>
    </row>
    <row r="90" spans="1:31">
      <c r="A90">
        <v>1778</v>
      </c>
      <c r="B90">
        <v>4144576</v>
      </c>
      <c r="C90" t="s">
        <v>163</v>
      </c>
      <c r="D90" t="s">
        <v>164</v>
      </c>
      <c r="E90" t="s">
        <v>39</v>
      </c>
      <c r="F90" t="s">
        <v>34</v>
      </c>
      <c r="G90">
        <v>1</v>
      </c>
      <c r="H90">
        <v>0</v>
      </c>
      <c r="I90">
        <v>0</v>
      </c>
      <c r="J90">
        <v>0</v>
      </c>
      <c r="K90">
        <v>0</v>
      </c>
      <c r="L90">
        <v>0.81316635699999995</v>
      </c>
      <c r="M90">
        <v>131.82535999999999</v>
      </c>
      <c r="N90">
        <v>0</v>
      </c>
      <c r="O90">
        <v>0.06</v>
      </c>
      <c r="P90">
        <v>1.4121999999999999</v>
      </c>
      <c r="Q90" s="1">
        <v>173.5</v>
      </c>
      <c r="R90">
        <v>1.1399999999999999</v>
      </c>
      <c r="S90">
        <v>1.6500000000000001E-2</v>
      </c>
      <c r="T90">
        <v>1693</v>
      </c>
      <c r="U90">
        <v>1945.44</v>
      </c>
      <c r="V90">
        <v>34.799999999999997</v>
      </c>
      <c r="W90">
        <v>1</v>
      </c>
      <c r="X90" t="s">
        <v>32</v>
      </c>
      <c r="Y90">
        <v>5237</v>
      </c>
      <c r="Z90">
        <v>4.5</v>
      </c>
      <c r="AA90">
        <v>0.88700000000000001</v>
      </c>
      <c r="AB90">
        <v>0.90700000000000003</v>
      </c>
      <c r="AC90">
        <v>287.94562000000002</v>
      </c>
      <c r="AD90">
        <v>39.230572000000002</v>
      </c>
      <c r="AE90">
        <v>14.113</v>
      </c>
    </row>
    <row r="91" spans="1:31">
      <c r="A91">
        <v>6436</v>
      </c>
      <c r="B91">
        <v>3848948</v>
      </c>
      <c r="C91" t="s">
        <v>42</v>
      </c>
      <c r="E91" t="s">
        <v>34</v>
      </c>
      <c r="F91" t="s">
        <v>34</v>
      </c>
      <c r="G91">
        <v>0.79700000000000004</v>
      </c>
      <c r="H91">
        <v>0</v>
      </c>
      <c r="I91">
        <v>0</v>
      </c>
      <c r="J91">
        <v>0</v>
      </c>
      <c r="K91">
        <v>0</v>
      </c>
      <c r="L91">
        <v>0.523632451</v>
      </c>
      <c r="M91">
        <v>131.76512</v>
      </c>
      <c r="N91">
        <v>0</v>
      </c>
      <c r="O91">
        <v>0.73799999999999999</v>
      </c>
      <c r="P91">
        <v>1.99</v>
      </c>
      <c r="Q91" s="1">
        <v>8.1</v>
      </c>
      <c r="R91">
        <v>1.08</v>
      </c>
      <c r="S91">
        <v>1.66E-2</v>
      </c>
      <c r="T91">
        <v>5313</v>
      </c>
      <c r="U91">
        <v>188657.97</v>
      </c>
      <c r="V91">
        <v>13.9</v>
      </c>
      <c r="W91">
        <v>1</v>
      </c>
      <c r="X91" t="s">
        <v>32</v>
      </c>
      <c r="Y91">
        <v>8277</v>
      </c>
      <c r="Z91">
        <v>3.6930000000000001</v>
      </c>
      <c r="AA91">
        <v>3.5179999999999998</v>
      </c>
      <c r="AB91">
        <v>2.2250000000000001</v>
      </c>
      <c r="AC91">
        <v>291.06427000000002</v>
      </c>
      <c r="AD91">
        <v>38.970661</v>
      </c>
      <c r="AE91">
        <v>10.061</v>
      </c>
    </row>
    <row r="92" spans="1:31">
      <c r="A92">
        <v>2049</v>
      </c>
      <c r="B92">
        <v>6867588</v>
      </c>
      <c r="C92" t="s">
        <v>168</v>
      </c>
      <c r="E92" t="s">
        <v>34</v>
      </c>
      <c r="F92" t="s">
        <v>34</v>
      </c>
      <c r="G92">
        <v>1</v>
      </c>
      <c r="H92">
        <v>0</v>
      </c>
      <c r="I92">
        <v>0</v>
      </c>
      <c r="J92">
        <v>0</v>
      </c>
      <c r="K92">
        <v>0</v>
      </c>
      <c r="L92">
        <v>0.82628442000000002</v>
      </c>
      <c r="M92">
        <v>132.26992999999999</v>
      </c>
      <c r="N92">
        <v>0</v>
      </c>
      <c r="O92">
        <v>0.28000000000000003</v>
      </c>
      <c r="P92">
        <v>0.96030000000000004</v>
      </c>
      <c r="Q92" s="1">
        <v>134.9</v>
      </c>
      <c r="R92">
        <v>0.96</v>
      </c>
      <c r="S92">
        <v>1.66E-2</v>
      </c>
      <c r="T92">
        <v>1629</v>
      </c>
      <c r="U92">
        <v>1654.69</v>
      </c>
      <c r="V92">
        <v>25.6</v>
      </c>
      <c r="W92">
        <v>1</v>
      </c>
      <c r="X92" t="s">
        <v>32</v>
      </c>
      <c r="Y92">
        <v>5218</v>
      </c>
      <c r="Z92">
        <v>4.548</v>
      </c>
      <c r="AA92">
        <v>0.82899999999999996</v>
      </c>
      <c r="AB92">
        <v>0.88600000000000001</v>
      </c>
      <c r="AC92">
        <v>293.13704999999999</v>
      </c>
      <c r="AD92">
        <v>42.350479</v>
      </c>
      <c r="AE92">
        <v>14.433999999999999</v>
      </c>
    </row>
    <row r="93" spans="1:31">
      <c r="A93">
        <v>328</v>
      </c>
      <c r="B93">
        <v>11180361</v>
      </c>
      <c r="C93" t="s">
        <v>46</v>
      </c>
      <c r="E93" t="s">
        <v>34</v>
      </c>
      <c r="F93" t="s">
        <v>34</v>
      </c>
      <c r="G93">
        <v>1</v>
      </c>
      <c r="H93">
        <v>0</v>
      </c>
      <c r="I93">
        <v>0</v>
      </c>
      <c r="J93">
        <v>0</v>
      </c>
      <c r="K93">
        <v>0</v>
      </c>
      <c r="L93">
        <v>0.53305931200000001</v>
      </c>
      <c r="M93">
        <v>171.2274419</v>
      </c>
      <c r="N93">
        <v>0</v>
      </c>
      <c r="O93">
        <v>1.2629999999999999</v>
      </c>
      <c r="P93">
        <v>1.8621000000000001</v>
      </c>
      <c r="Q93" s="1">
        <v>1495.8</v>
      </c>
      <c r="R93">
        <v>133.56</v>
      </c>
      <c r="S93">
        <v>1.67E-2</v>
      </c>
      <c r="T93">
        <v>5862</v>
      </c>
      <c r="U93">
        <v>277887.7</v>
      </c>
      <c r="V93">
        <v>179.6</v>
      </c>
      <c r="W93">
        <v>1</v>
      </c>
      <c r="X93" t="s">
        <v>32</v>
      </c>
      <c r="Y93">
        <v>8523</v>
      </c>
      <c r="Z93">
        <v>3.5590000000000002</v>
      </c>
      <c r="AA93">
        <v>4.0510000000000002</v>
      </c>
      <c r="AB93">
        <v>2.1659999999999999</v>
      </c>
      <c r="AC93">
        <v>286.01920000000001</v>
      </c>
      <c r="AD93">
        <v>48.866740999999998</v>
      </c>
      <c r="AE93">
        <v>7.7480000000000002</v>
      </c>
    </row>
    <row r="94" spans="1:31">
      <c r="A94">
        <v>2662</v>
      </c>
      <c r="B94">
        <v>7668416</v>
      </c>
      <c r="C94" t="s">
        <v>181</v>
      </c>
      <c r="E94" t="s">
        <v>34</v>
      </c>
      <c r="F94" t="s">
        <v>34</v>
      </c>
      <c r="G94">
        <v>1</v>
      </c>
      <c r="H94">
        <v>0</v>
      </c>
      <c r="I94">
        <v>0</v>
      </c>
      <c r="J94">
        <v>0</v>
      </c>
      <c r="K94">
        <v>0</v>
      </c>
      <c r="L94">
        <v>0.85854679599999995</v>
      </c>
      <c r="M94">
        <v>132.14429000000001</v>
      </c>
      <c r="N94">
        <v>0</v>
      </c>
      <c r="O94">
        <v>0.24099999999999999</v>
      </c>
      <c r="P94">
        <v>1.1000000000000001</v>
      </c>
      <c r="Q94" s="1">
        <v>106.1</v>
      </c>
      <c r="R94">
        <v>0.88</v>
      </c>
      <c r="S94">
        <v>1.67E-2</v>
      </c>
      <c r="T94">
        <v>1671</v>
      </c>
      <c r="U94">
        <v>1846.35</v>
      </c>
      <c r="V94">
        <v>12.2</v>
      </c>
      <c r="W94">
        <v>1</v>
      </c>
      <c r="X94" t="s">
        <v>32</v>
      </c>
      <c r="Y94">
        <v>5269</v>
      </c>
      <c r="Z94">
        <v>4.4909999999999997</v>
      </c>
      <c r="AA94">
        <v>0.86399999999999999</v>
      </c>
      <c r="AB94">
        <v>0.84299999999999997</v>
      </c>
      <c r="AC94">
        <v>286.14803999999998</v>
      </c>
      <c r="AD94">
        <v>43.369202000000001</v>
      </c>
      <c r="AE94">
        <v>15.247</v>
      </c>
    </row>
    <row r="95" spans="1:31">
      <c r="A95">
        <v>7818</v>
      </c>
      <c r="B95">
        <v>5171707</v>
      </c>
      <c r="C95" t="s">
        <v>165</v>
      </c>
      <c r="E95" t="s">
        <v>34</v>
      </c>
      <c r="F95" t="s">
        <v>34</v>
      </c>
      <c r="G95">
        <v>1</v>
      </c>
      <c r="H95">
        <v>0</v>
      </c>
      <c r="I95">
        <v>0</v>
      </c>
      <c r="J95">
        <v>0</v>
      </c>
      <c r="K95">
        <v>0</v>
      </c>
      <c r="L95">
        <v>0.81399881200000002</v>
      </c>
      <c r="M95">
        <v>132.12440000000001</v>
      </c>
      <c r="N95">
        <v>0</v>
      </c>
      <c r="O95">
        <v>4.4999999999999998E-2</v>
      </c>
      <c r="P95">
        <v>0.67500000000000004</v>
      </c>
      <c r="Q95" s="1">
        <v>183.4</v>
      </c>
      <c r="R95">
        <v>1.36</v>
      </c>
      <c r="S95">
        <v>1.6799999999999999E-2</v>
      </c>
      <c r="T95">
        <v>1933</v>
      </c>
      <c r="U95">
        <v>3285.52</v>
      </c>
      <c r="V95">
        <v>13.7</v>
      </c>
      <c r="W95">
        <v>1</v>
      </c>
      <c r="X95" t="s">
        <v>32</v>
      </c>
      <c r="Y95">
        <v>5705</v>
      </c>
      <c r="Z95">
        <v>4.4240000000000004</v>
      </c>
      <c r="AA95">
        <v>0.98899999999999999</v>
      </c>
      <c r="AB95">
        <v>0.94499999999999995</v>
      </c>
      <c r="AC95">
        <v>286.74856999999997</v>
      </c>
      <c r="AD95">
        <v>40.36544</v>
      </c>
      <c r="AE95">
        <v>15.567</v>
      </c>
    </row>
    <row r="96" spans="1:31">
      <c r="A96">
        <v>8854</v>
      </c>
      <c r="B96">
        <v>10140122</v>
      </c>
      <c r="C96" t="s">
        <v>177</v>
      </c>
      <c r="E96" t="s">
        <v>34</v>
      </c>
      <c r="F96" t="s">
        <v>34</v>
      </c>
      <c r="G96">
        <v>0.61499999999999999</v>
      </c>
      <c r="H96">
        <v>0</v>
      </c>
      <c r="I96">
        <v>0</v>
      </c>
      <c r="J96">
        <v>0</v>
      </c>
      <c r="K96">
        <v>0</v>
      </c>
      <c r="L96">
        <v>0.84936223799999999</v>
      </c>
      <c r="M96">
        <v>132.14191</v>
      </c>
      <c r="N96">
        <v>0</v>
      </c>
      <c r="O96">
        <v>0.45300000000000001</v>
      </c>
      <c r="P96">
        <v>1.36</v>
      </c>
      <c r="Q96" s="1">
        <v>114.9</v>
      </c>
      <c r="R96">
        <v>0.85</v>
      </c>
      <c r="S96">
        <v>1.6899999999999998E-2</v>
      </c>
      <c r="T96">
        <v>1498</v>
      </c>
      <c r="U96">
        <v>1190.04</v>
      </c>
      <c r="V96">
        <v>11.9</v>
      </c>
      <c r="W96">
        <v>1</v>
      </c>
      <c r="X96" t="s">
        <v>32</v>
      </c>
      <c r="Y96">
        <v>4973</v>
      </c>
      <c r="Z96">
        <v>4.5949999999999998</v>
      </c>
      <c r="AA96">
        <v>0.78800000000000003</v>
      </c>
      <c r="AB96">
        <v>0.89100000000000001</v>
      </c>
      <c r="AC96">
        <v>291.45812999999998</v>
      </c>
      <c r="AD96">
        <v>47.158630000000002</v>
      </c>
      <c r="AE96">
        <v>15.356999999999999</v>
      </c>
    </row>
    <row r="97" spans="1:31">
      <c r="A97">
        <v>8448</v>
      </c>
      <c r="B97">
        <v>7461521</v>
      </c>
      <c r="C97" t="s">
        <v>153</v>
      </c>
      <c r="E97" t="s">
        <v>34</v>
      </c>
      <c r="F97" t="s">
        <v>34</v>
      </c>
      <c r="G97">
        <v>1</v>
      </c>
      <c r="H97">
        <v>0</v>
      </c>
      <c r="I97">
        <v>0</v>
      </c>
      <c r="J97">
        <v>0</v>
      </c>
      <c r="K97">
        <v>0</v>
      </c>
      <c r="L97">
        <v>0.7735301</v>
      </c>
      <c r="M97">
        <v>132.1961</v>
      </c>
      <c r="N97">
        <v>0</v>
      </c>
      <c r="O97">
        <v>0.33600000000000002</v>
      </c>
      <c r="P97">
        <v>1.335</v>
      </c>
      <c r="Q97" s="1">
        <v>185.4</v>
      </c>
      <c r="R97">
        <v>1.87</v>
      </c>
      <c r="S97">
        <v>1.7000000000000001E-2</v>
      </c>
      <c r="T97">
        <v>2474</v>
      </c>
      <c r="U97">
        <v>8868.2199999999993</v>
      </c>
      <c r="V97">
        <v>14.2</v>
      </c>
      <c r="W97">
        <v>1</v>
      </c>
      <c r="X97" t="s">
        <v>32</v>
      </c>
      <c r="Y97">
        <v>6296</v>
      </c>
      <c r="Z97">
        <v>4.2169999999999996</v>
      </c>
      <c r="AA97">
        <v>1.35</v>
      </c>
      <c r="AB97">
        <v>1.093</v>
      </c>
      <c r="AC97">
        <v>296.28384</v>
      </c>
      <c r="AD97">
        <v>43.033980999999997</v>
      </c>
      <c r="AE97">
        <v>14.752000000000001</v>
      </c>
    </row>
    <row r="98" spans="1:31">
      <c r="A98">
        <v>7853</v>
      </c>
      <c r="B98">
        <v>10468514</v>
      </c>
      <c r="C98" t="s">
        <v>178</v>
      </c>
      <c r="E98" t="s">
        <v>34</v>
      </c>
      <c r="F98" t="s">
        <v>34</v>
      </c>
      <c r="G98">
        <v>0.7</v>
      </c>
      <c r="H98">
        <v>0</v>
      </c>
      <c r="I98">
        <v>0</v>
      </c>
      <c r="J98">
        <v>0</v>
      </c>
      <c r="K98">
        <v>0</v>
      </c>
      <c r="L98">
        <v>0.84986054</v>
      </c>
      <c r="M98">
        <v>132.0547</v>
      </c>
      <c r="N98">
        <v>0</v>
      </c>
      <c r="O98">
        <v>1.26</v>
      </c>
      <c r="P98">
        <v>1.3875</v>
      </c>
      <c r="Q98" s="1">
        <v>6571.5</v>
      </c>
      <c r="R98">
        <v>67.45</v>
      </c>
      <c r="S98">
        <v>1.7000000000000001E-2</v>
      </c>
      <c r="T98">
        <v>2260</v>
      </c>
      <c r="U98">
        <v>6185.9</v>
      </c>
      <c r="V98">
        <v>100.1</v>
      </c>
      <c r="W98">
        <v>1</v>
      </c>
      <c r="X98" t="s">
        <v>32</v>
      </c>
      <c r="Y98">
        <v>5164</v>
      </c>
      <c r="Z98">
        <v>3.9489999999999998</v>
      </c>
      <c r="AA98">
        <v>1.6759999999999999</v>
      </c>
      <c r="AB98">
        <v>0.91</v>
      </c>
      <c r="AC98">
        <v>291.10973999999999</v>
      </c>
      <c r="AD98">
        <v>47.615490000000001</v>
      </c>
      <c r="AE98">
        <v>14.319000000000001</v>
      </c>
    </row>
    <row r="99" spans="1:31">
      <c r="A99">
        <v>671</v>
      </c>
      <c r="B99">
        <v>11401182</v>
      </c>
      <c r="C99" t="s">
        <v>208</v>
      </c>
      <c r="D99" t="s">
        <v>209</v>
      </c>
      <c r="E99" t="s">
        <v>39</v>
      </c>
      <c r="F99" t="s">
        <v>34</v>
      </c>
      <c r="G99">
        <v>1</v>
      </c>
      <c r="H99">
        <v>0</v>
      </c>
      <c r="I99">
        <v>0</v>
      </c>
      <c r="J99">
        <v>0</v>
      </c>
      <c r="K99">
        <v>0</v>
      </c>
      <c r="L99">
        <v>0.92785978599999996</v>
      </c>
      <c r="M99">
        <v>133.905978</v>
      </c>
      <c r="N99">
        <v>0</v>
      </c>
      <c r="O99">
        <v>0.79500000000000004</v>
      </c>
      <c r="P99">
        <v>1.4278999999999999</v>
      </c>
      <c r="Q99" s="1">
        <v>515.29999999999995</v>
      </c>
      <c r="R99">
        <v>1.79</v>
      </c>
      <c r="S99">
        <v>1.7000000000000001E-2</v>
      </c>
      <c r="T99">
        <v>1361</v>
      </c>
      <c r="U99">
        <v>813.3</v>
      </c>
      <c r="V99">
        <v>99.8</v>
      </c>
      <c r="W99">
        <v>1</v>
      </c>
      <c r="X99" t="s">
        <v>32</v>
      </c>
      <c r="Y99">
        <v>4815</v>
      </c>
      <c r="Z99">
        <v>4.6310000000000002</v>
      </c>
      <c r="AA99">
        <v>0.69899999999999995</v>
      </c>
      <c r="AB99">
        <v>0.79900000000000004</v>
      </c>
      <c r="AC99">
        <v>290.95755000000003</v>
      </c>
      <c r="AD99">
        <v>49.203811999999999</v>
      </c>
      <c r="AE99">
        <v>14.631</v>
      </c>
    </row>
    <row r="100" spans="1:31">
      <c r="A100">
        <v>2892</v>
      </c>
      <c r="B100">
        <v>5040077</v>
      </c>
      <c r="C100" t="s">
        <v>193</v>
      </c>
      <c r="E100" t="s">
        <v>34</v>
      </c>
      <c r="F100" t="s">
        <v>34</v>
      </c>
      <c r="G100">
        <v>0.998</v>
      </c>
      <c r="H100">
        <v>0</v>
      </c>
      <c r="I100">
        <v>0</v>
      </c>
      <c r="J100">
        <v>0</v>
      </c>
      <c r="K100">
        <v>0</v>
      </c>
      <c r="L100">
        <v>0.89638226899999995</v>
      </c>
      <c r="M100">
        <v>132.29651000000001</v>
      </c>
      <c r="N100">
        <v>0</v>
      </c>
      <c r="O100">
        <v>0.33200000000000002</v>
      </c>
      <c r="P100">
        <v>1.113</v>
      </c>
      <c r="Q100" s="1">
        <v>136.4</v>
      </c>
      <c r="R100">
        <v>1</v>
      </c>
      <c r="S100">
        <v>1.7100000000000001E-2</v>
      </c>
      <c r="T100">
        <v>1810</v>
      </c>
      <c r="U100">
        <v>2524.81</v>
      </c>
      <c r="V100">
        <v>11.7</v>
      </c>
      <c r="W100">
        <v>1</v>
      </c>
      <c r="X100" t="s">
        <v>32</v>
      </c>
      <c r="Y100">
        <v>5837</v>
      </c>
      <c r="Z100">
        <v>4.5019999999999998</v>
      </c>
      <c r="AA100">
        <v>0.84299999999999997</v>
      </c>
      <c r="AB100">
        <v>0.82399999999999995</v>
      </c>
      <c r="AC100">
        <v>298.53967</v>
      </c>
      <c r="AD100">
        <v>40.183658999999999</v>
      </c>
      <c r="AE100">
        <v>14.603</v>
      </c>
    </row>
    <row r="101" spans="1:31">
      <c r="A101">
        <v>3889</v>
      </c>
      <c r="B101">
        <v>6187341</v>
      </c>
      <c r="C101" t="s">
        <v>240</v>
      </c>
      <c r="E101" t="s">
        <v>34</v>
      </c>
      <c r="F101" t="s">
        <v>34</v>
      </c>
      <c r="G101">
        <v>1</v>
      </c>
      <c r="H101">
        <v>0</v>
      </c>
      <c r="I101">
        <v>0</v>
      </c>
      <c r="J101">
        <v>0</v>
      </c>
      <c r="K101">
        <v>0</v>
      </c>
      <c r="L101">
        <v>0.98458366600000002</v>
      </c>
      <c r="M101">
        <v>132.392402</v>
      </c>
      <c r="N101">
        <v>0</v>
      </c>
      <c r="O101">
        <v>1.3120000000000001</v>
      </c>
      <c r="P101">
        <v>1.0175000000000001</v>
      </c>
      <c r="Q101" s="1">
        <v>1023.2</v>
      </c>
      <c r="R101">
        <v>27.4</v>
      </c>
      <c r="S101">
        <v>1.7100000000000001E-2</v>
      </c>
      <c r="T101">
        <v>1419</v>
      </c>
      <c r="U101">
        <v>963.47</v>
      </c>
      <c r="V101">
        <v>41</v>
      </c>
      <c r="W101">
        <v>1</v>
      </c>
      <c r="X101" t="s">
        <v>32</v>
      </c>
      <c r="Y101">
        <v>4971</v>
      </c>
      <c r="Z101">
        <v>4.5659999999999998</v>
      </c>
      <c r="AA101">
        <v>0.71799999999999997</v>
      </c>
      <c r="AB101">
        <v>0.69299999999999995</v>
      </c>
      <c r="AC101">
        <v>285.25616000000002</v>
      </c>
      <c r="AD101">
        <v>41.595588999999997</v>
      </c>
      <c r="AE101">
        <v>15.986000000000001</v>
      </c>
    </row>
    <row r="102" spans="1:31">
      <c r="A102">
        <v>2506</v>
      </c>
      <c r="B102">
        <v>6129524</v>
      </c>
      <c r="C102" t="s">
        <v>188</v>
      </c>
      <c r="D102" t="s">
        <v>189</v>
      </c>
      <c r="E102" t="s">
        <v>39</v>
      </c>
      <c r="F102" t="s">
        <v>34</v>
      </c>
      <c r="G102">
        <v>1</v>
      </c>
      <c r="H102">
        <v>0</v>
      </c>
      <c r="I102">
        <v>0</v>
      </c>
      <c r="J102">
        <v>0</v>
      </c>
      <c r="K102">
        <v>0</v>
      </c>
      <c r="L102">
        <v>0.88184262999999996</v>
      </c>
      <c r="M102">
        <v>131.68869000000001</v>
      </c>
      <c r="N102">
        <v>0</v>
      </c>
      <c r="O102">
        <v>0.45400000000000001</v>
      </c>
      <c r="P102">
        <v>1.3117000000000001</v>
      </c>
      <c r="Q102" s="1">
        <v>249.9</v>
      </c>
      <c r="R102">
        <v>1.24</v>
      </c>
      <c r="S102">
        <v>1.7100000000000001E-2</v>
      </c>
      <c r="T102">
        <v>1564</v>
      </c>
      <c r="U102">
        <v>1419.46</v>
      </c>
      <c r="V102">
        <v>21.2</v>
      </c>
      <c r="W102">
        <v>1</v>
      </c>
      <c r="X102" t="s">
        <v>32</v>
      </c>
      <c r="Y102">
        <v>5268</v>
      </c>
      <c r="Z102">
        <v>4.5940000000000003</v>
      </c>
      <c r="AA102">
        <v>0.77600000000000002</v>
      </c>
      <c r="AB102">
        <v>0.871</v>
      </c>
      <c r="AC102">
        <v>293.67047000000002</v>
      </c>
      <c r="AD102">
        <v>41.410252</v>
      </c>
      <c r="AE102">
        <v>15.919</v>
      </c>
    </row>
    <row r="103" spans="1:31">
      <c r="A103">
        <v>2272</v>
      </c>
      <c r="B103">
        <v>9580167</v>
      </c>
      <c r="C103" t="s">
        <v>169</v>
      </c>
      <c r="E103" t="s">
        <v>34</v>
      </c>
      <c r="F103" t="s">
        <v>34</v>
      </c>
      <c r="G103">
        <v>1</v>
      </c>
      <c r="H103">
        <v>0</v>
      </c>
      <c r="I103">
        <v>0</v>
      </c>
      <c r="J103">
        <v>0</v>
      </c>
      <c r="K103">
        <v>0</v>
      </c>
      <c r="L103">
        <v>0.82715129600000004</v>
      </c>
      <c r="M103">
        <v>132.07927000000001</v>
      </c>
      <c r="N103">
        <v>0</v>
      </c>
      <c r="O103">
        <v>0.28100000000000003</v>
      </c>
      <c r="P103">
        <v>1.385</v>
      </c>
      <c r="Q103" s="1">
        <v>272.39999999999998</v>
      </c>
      <c r="R103">
        <v>19.100000000000001</v>
      </c>
      <c r="S103">
        <v>1.72E-2</v>
      </c>
      <c r="T103">
        <v>5171</v>
      </c>
      <c r="U103">
        <v>168151.39</v>
      </c>
      <c r="V103">
        <v>8.1</v>
      </c>
      <c r="W103">
        <v>1</v>
      </c>
      <c r="X103" t="s">
        <v>32</v>
      </c>
      <c r="Y103">
        <v>4452</v>
      </c>
      <c r="Z103">
        <v>2.2799999999999998</v>
      </c>
      <c r="AA103">
        <v>11.895</v>
      </c>
      <c r="AB103">
        <v>0.98399999999999999</v>
      </c>
      <c r="AC103">
        <v>288.18198000000001</v>
      </c>
      <c r="AD103">
        <v>46.246181</v>
      </c>
      <c r="AE103">
        <v>14.992000000000001</v>
      </c>
    </row>
    <row r="104" spans="1:31">
      <c r="A104">
        <v>7773</v>
      </c>
      <c r="B104">
        <v>7811211</v>
      </c>
      <c r="C104" t="s">
        <v>196</v>
      </c>
      <c r="E104" t="s">
        <v>34</v>
      </c>
      <c r="F104" t="s">
        <v>34</v>
      </c>
      <c r="H104">
        <v>0</v>
      </c>
      <c r="I104">
        <v>0</v>
      </c>
      <c r="J104">
        <v>0</v>
      </c>
      <c r="K104">
        <v>0</v>
      </c>
      <c r="L104">
        <v>0.90240356300000002</v>
      </c>
      <c r="M104">
        <v>131.82727299999999</v>
      </c>
      <c r="N104">
        <v>0</v>
      </c>
      <c r="O104">
        <v>0.89249999999999996</v>
      </c>
      <c r="P104">
        <v>1.7129000000000001</v>
      </c>
      <c r="Q104" s="1">
        <v>4759.5</v>
      </c>
      <c r="R104">
        <v>6.17</v>
      </c>
      <c r="S104">
        <v>1.72E-2</v>
      </c>
      <c r="T104">
        <v>1688</v>
      </c>
      <c r="U104">
        <v>1919.35</v>
      </c>
      <c r="V104">
        <v>220.3</v>
      </c>
      <c r="W104">
        <v>1</v>
      </c>
      <c r="X104" t="s">
        <v>36</v>
      </c>
      <c r="Y104">
        <v>5776</v>
      </c>
      <c r="Z104">
        <v>4.5990000000000002</v>
      </c>
      <c r="AA104">
        <v>0.755</v>
      </c>
      <c r="AB104">
        <v>0.82599999999999996</v>
      </c>
      <c r="AC104">
        <v>287.57062000000002</v>
      </c>
      <c r="AD104">
        <v>43.531737999999997</v>
      </c>
      <c r="AE104">
        <v>14.596</v>
      </c>
    </row>
    <row r="105" spans="1:31">
      <c r="A105">
        <v>9433</v>
      </c>
      <c r="B105">
        <v>9640649</v>
      </c>
      <c r="C105" t="s">
        <v>182</v>
      </c>
      <c r="E105" t="s">
        <v>34</v>
      </c>
      <c r="F105" t="s">
        <v>34</v>
      </c>
      <c r="G105">
        <v>0.97</v>
      </c>
      <c r="H105">
        <v>0</v>
      </c>
      <c r="I105">
        <v>0</v>
      </c>
      <c r="J105">
        <v>0</v>
      </c>
      <c r="K105">
        <v>0</v>
      </c>
      <c r="L105">
        <v>0.86232930900000004</v>
      </c>
      <c r="M105">
        <v>132.16213999999999</v>
      </c>
      <c r="N105">
        <v>0</v>
      </c>
      <c r="O105">
        <v>0.42099999999999999</v>
      </c>
      <c r="P105">
        <v>1.044</v>
      </c>
      <c r="Q105" s="1">
        <v>140.9</v>
      </c>
      <c r="R105">
        <v>1.0900000000000001</v>
      </c>
      <c r="S105">
        <v>1.77E-2</v>
      </c>
      <c r="T105">
        <v>1825</v>
      </c>
      <c r="U105">
        <v>2623.55</v>
      </c>
      <c r="V105">
        <v>10.8</v>
      </c>
      <c r="W105">
        <v>1</v>
      </c>
      <c r="X105" t="s">
        <v>32</v>
      </c>
      <c r="Y105">
        <v>5806</v>
      </c>
      <c r="Z105">
        <v>4.5279999999999996</v>
      </c>
      <c r="AA105">
        <v>0.89900000000000002</v>
      </c>
      <c r="AB105">
        <v>0.996</v>
      </c>
      <c r="AC105">
        <v>287.81286999999998</v>
      </c>
      <c r="AD105">
        <v>46.340569000000002</v>
      </c>
      <c r="AE105">
        <v>15.769</v>
      </c>
    </row>
    <row r="106" spans="1:31">
      <c r="A106">
        <v>4103</v>
      </c>
      <c r="B106">
        <v>5785279</v>
      </c>
      <c r="C106" t="s">
        <v>198</v>
      </c>
      <c r="E106" t="s">
        <v>34</v>
      </c>
      <c r="F106" t="s">
        <v>34</v>
      </c>
      <c r="G106">
        <v>0.88900000000000001</v>
      </c>
      <c r="H106">
        <v>0</v>
      </c>
      <c r="I106">
        <v>0</v>
      </c>
      <c r="J106">
        <v>0</v>
      </c>
      <c r="K106">
        <v>0</v>
      </c>
      <c r="L106">
        <v>0.90912773599999996</v>
      </c>
      <c r="M106">
        <v>132.40470999999999</v>
      </c>
      <c r="N106">
        <v>0</v>
      </c>
      <c r="O106">
        <v>9.8000000000000004E-2</v>
      </c>
      <c r="P106">
        <v>1.431</v>
      </c>
      <c r="Q106" s="1">
        <v>98.7</v>
      </c>
      <c r="R106">
        <v>0.98</v>
      </c>
      <c r="S106">
        <v>1.77E-2</v>
      </c>
      <c r="T106">
        <v>1818</v>
      </c>
      <c r="U106">
        <v>2566.87</v>
      </c>
      <c r="V106">
        <v>13.9</v>
      </c>
      <c r="W106">
        <v>1</v>
      </c>
      <c r="X106" t="s">
        <v>32</v>
      </c>
      <c r="Y106">
        <v>5486</v>
      </c>
      <c r="Z106">
        <v>4.3890000000000002</v>
      </c>
      <c r="AA106">
        <v>0.996</v>
      </c>
      <c r="AB106">
        <v>0.88500000000000001</v>
      </c>
      <c r="AC106">
        <v>290.01245</v>
      </c>
      <c r="AD106">
        <v>41.089989000000003</v>
      </c>
      <c r="AE106">
        <v>15.195</v>
      </c>
    </row>
    <row r="107" spans="1:31">
      <c r="A107">
        <v>3730</v>
      </c>
      <c r="B107">
        <v>6607644</v>
      </c>
      <c r="C107" t="s">
        <v>234</v>
      </c>
      <c r="D107" t="s">
        <v>235</v>
      </c>
      <c r="E107" t="s">
        <v>39</v>
      </c>
      <c r="F107" t="s">
        <v>34</v>
      </c>
      <c r="G107">
        <v>0.99</v>
      </c>
      <c r="H107">
        <v>0</v>
      </c>
      <c r="I107">
        <v>0</v>
      </c>
      <c r="J107">
        <v>0</v>
      </c>
      <c r="K107">
        <v>0</v>
      </c>
      <c r="L107">
        <v>0.971915957</v>
      </c>
      <c r="M107">
        <v>132.16504</v>
      </c>
      <c r="N107">
        <v>0</v>
      </c>
      <c r="O107">
        <v>0.59199999999999997</v>
      </c>
      <c r="P107">
        <v>1.6023000000000001</v>
      </c>
      <c r="Q107" s="1">
        <v>73.7</v>
      </c>
      <c r="R107">
        <v>0.79</v>
      </c>
      <c r="S107">
        <v>1.7999999999999999E-2</v>
      </c>
      <c r="T107">
        <v>1609</v>
      </c>
      <c r="U107">
        <v>1591.27</v>
      </c>
      <c r="V107">
        <v>16.7</v>
      </c>
      <c r="W107">
        <v>1</v>
      </c>
      <c r="X107" t="s">
        <v>32</v>
      </c>
      <c r="Y107">
        <v>5196</v>
      </c>
      <c r="Z107">
        <v>4.4580000000000002</v>
      </c>
      <c r="AA107">
        <v>0.88900000000000001</v>
      </c>
      <c r="AB107">
        <v>0.82799999999999996</v>
      </c>
      <c r="AC107">
        <v>292.28658999999999</v>
      </c>
      <c r="AD107">
        <v>42.07246</v>
      </c>
      <c r="AE107">
        <v>14.5</v>
      </c>
    </row>
    <row r="108" spans="1:31">
      <c r="A108">
        <v>5688</v>
      </c>
      <c r="B108">
        <v>6750902</v>
      </c>
      <c r="C108" t="s">
        <v>222</v>
      </c>
      <c r="E108" t="s">
        <v>34</v>
      </c>
      <c r="F108" t="s">
        <v>34</v>
      </c>
      <c r="G108">
        <v>1</v>
      </c>
      <c r="H108">
        <v>0</v>
      </c>
      <c r="I108">
        <v>0</v>
      </c>
      <c r="J108">
        <v>0</v>
      </c>
      <c r="K108">
        <v>0</v>
      </c>
      <c r="L108">
        <v>0.93867102800000002</v>
      </c>
      <c r="M108">
        <v>131.73496</v>
      </c>
      <c r="N108">
        <v>0</v>
      </c>
      <c r="O108">
        <v>1.18</v>
      </c>
      <c r="P108">
        <v>1.1508</v>
      </c>
      <c r="Q108" s="1">
        <v>328.8</v>
      </c>
      <c r="R108">
        <v>21.95</v>
      </c>
      <c r="S108">
        <v>1.8200000000000001E-2</v>
      </c>
      <c r="T108">
        <v>1930</v>
      </c>
      <c r="U108">
        <v>3299.57</v>
      </c>
      <c r="V108">
        <v>33.700000000000003</v>
      </c>
      <c r="W108">
        <v>1</v>
      </c>
      <c r="X108" t="s">
        <v>32</v>
      </c>
      <c r="Y108">
        <v>5888</v>
      </c>
      <c r="Z108">
        <v>4.3940000000000001</v>
      </c>
      <c r="AA108">
        <v>1.008</v>
      </c>
      <c r="AB108">
        <v>0.91800000000000004</v>
      </c>
      <c r="AC108">
        <v>281.24306999999999</v>
      </c>
      <c r="AD108">
        <v>42.254928999999997</v>
      </c>
      <c r="AE108">
        <v>14.67</v>
      </c>
    </row>
    <row r="109" spans="1:31">
      <c r="A109">
        <v>1179</v>
      </c>
      <c r="B109">
        <v>11547505</v>
      </c>
      <c r="C109" t="s">
        <v>220</v>
      </c>
      <c r="D109" t="s">
        <v>221</v>
      </c>
      <c r="E109" t="s">
        <v>39</v>
      </c>
      <c r="F109" t="s">
        <v>34</v>
      </c>
      <c r="G109">
        <v>1</v>
      </c>
      <c r="H109">
        <v>0</v>
      </c>
      <c r="I109">
        <v>0</v>
      </c>
      <c r="J109">
        <v>0</v>
      </c>
      <c r="K109">
        <v>0</v>
      </c>
      <c r="L109">
        <v>0.93846695899999999</v>
      </c>
      <c r="M109">
        <v>135.60069799999999</v>
      </c>
      <c r="N109">
        <v>0</v>
      </c>
      <c r="O109">
        <v>5.3999999999999999E-2</v>
      </c>
      <c r="P109">
        <v>1.3015000000000001</v>
      </c>
      <c r="Q109" s="1">
        <v>217.4</v>
      </c>
      <c r="R109">
        <v>1.58</v>
      </c>
      <c r="S109">
        <v>1.8200000000000001E-2</v>
      </c>
      <c r="T109">
        <v>1876</v>
      </c>
      <c r="U109">
        <v>2919.17</v>
      </c>
      <c r="V109">
        <v>54.4</v>
      </c>
      <c r="W109">
        <v>1</v>
      </c>
      <c r="X109" t="s">
        <v>32</v>
      </c>
      <c r="Y109">
        <v>5499</v>
      </c>
      <c r="Z109">
        <v>4.3230000000000004</v>
      </c>
      <c r="AA109">
        <v>1.087</v>
      </c>
      <c r="AB109">
        <v>0.90600000000000003</v>
      </c>
      <c r="AC109">
        <v>284.73145</v>
      </c>
      <c r="AD109">
        <v>49.533192</v>
      </c>
      <c r="AE109">
        <v>13.757</v>
      </c>
    </row>
    <row r="110" spans="1:31">
      <c r="A110">
        <v>2410</v>
      </c>
      <c r="B110">
        <v>9092504</v>
      </c>
      <c r="C110" t="s">
        <v>227</v>
      </c>
      <c r="D110" t="s">
        <v>228</v>
      </c>
      <c r="E110" t="s">
        <v>39</v>
      </c>
      <c r="F110" t="s">
        <v>34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0.96286417099999999</v>
      </c>
      <c r="M110">
        <v>132.12548000000001</v>
      </c>
      <c r="N110">
        <v>0</v>
      </c>
      <c r="O110">
        <v>0.73599999999999999</v>
      </c>
      <c r="P110">
        <v>1.6801999999999999</v>
      </c>
      <c r="Q110" s="1">
        <v>303.5</v>
      </c>
      <c r="R110">
        <v>1.52</v>
      </c>
      <c r="S110">
        <v>1.83E-2</v>
      </c>
      <c r="T110">
        <v>1666</v>
      </c>
      <c r="U110">
        <v>1828.67</v>
      </c>
      <c r="V110">
        <v>31.6</v>
      </c>
      <c r="W110">
        <v>1</v>
      </c>
      <c r="X110" t="s">
        <v>32</v>
      </c>
      <c r="Y110">
        <v>5704</v>
      </c>
      <c r="Z110">
        <v>4.5750000000000002</v>
      </c>
      <c r="AA110">
        <v>0.80400000000000005</v>
      </c>
      <c r="AB110">
        <v>0.89700000000000002</v>
      </c>
      <c r="AC110">
        <v>293.20452999999998</v>
      </c>
      <c r="AD110">
        <v>45.435397999999999</v>
      </c>
      <c r="AE110">
        <v>15.81</v>
      </c>
    </row>
    <row r="111" spans="1:31">
      <c r="A111">
        <v>1464</v>
      </c>
      <c r="B111">
        <v>9044228</v>
      </c>
      <c r="C111" t="s">
        <v>216</v>
      </c>
      <c r="D111" t="s">
        <v>217</v>
      </c>
      <c r="E111" t="s">
        <v>39</v>
      </c>
      <c r="F111" t="s">
        <v>34</v>
      </c>
      <c r="G111">
        <v>1</v>
      </c>
      <c r="H111">
        <v>0</v>
      </c>
      <c r="I111">
        <v>0</v>
      </c>
      <c r="J111">
        <v>0</v>
      </c>
      <c r="K111">
        <v>0</v>
      </c>
      <c r="L111">
        <v>0.93488536499999997</v>
      </c>
      <c r="M111">
        <v>131.58067600000001</v>
      </c>
      <c r="N111">
        <v>0</v>
      </c>
      <c r="O111">
        <v>0.73099999999999998</v>
      </c>
      <c r="P111">
        <v>1.4083000000000001</v>
      </c>
      <c r="Q111" s="1">
        <v>270.39999999999998</v>
      </c>
      <c r="R111">
        <v>3.21</v>
      </c>
      <c r="S111">
        <v>1.84E-2</v>
      </c>
      <c r="T111">
        <v>2080</v>
      </c>
      <c r="U111">
        <v>4435.29</v>
      </c>
      <c r="V111">
        <v>57.8</v>
      </c>
      <c r="W111">
        <v>1</v>
      </c>
      <c r="X111" t="s">
        <v>32</v>
      </c>
      <c r="Y111">
        <v>4777</v>
      </c>
      <c r="Z111">
        <v>3.9089999999999998</v>
      </c>
      <c r="AA111">
        <v>1.7949999999999999</v>
      </c>
      <c r="AB111">
        <v>0.95299999999999996</v>
      </c>
      <c r="AC111">
        <v>298.32659999999998</v>
      </c>
      <c r="AD111">
        <v>45.315510000000003</v>
      </c>
      <c r="AE111">
        <v>14.145</v>
      </c>
    </row>
    <row r="112" spans="1:31">
      <c r="A112">
        <v>5466</v>
      </c>
      <c r="B112">
        <v>9353742</v>
      </c>
      <c r="C112" t="s">
        <v>223</v>
      </c>
      <c r="D112" t="s">
        <v>224</v>
      </c>
      <c r="E112" t="s">
        <v>39</v>
      </c>
      <c r="F112" t="s">
        <v>34</v>
      </c>
      <c r="G112">
        <v>1</v>
      </c>
      <c r="H112">
        <v>0</v>
      </c>
      <c r="I112">
        <v>0</v>
      </c>
      <c r="J112">
        <v>0</v>
      </c>
      <c r="K112">
        <v>0</v>
      </c>
      <c r="L112">
        <v>0.93875022100000005</v>
      </c>
      <c r="M112">
        <v>131.68256</v>
      </c>
      <c r="N112">
        <v>0</v>
      </c>
      <c r="O112">
        <v>1.2999999999999999E-2</v>
      </c>
      <c r="P112">
        <v>1.3568</v>
      </c>
      <c r="Q112" s="1">
        <v>280.7</v>
      </c>
      <c r="R112">
        <v>1.46</v>
      </c>
      <c r="S112">
        <v>1.8499999999999999E-2</v>
      </c>
      <c r="T112">
        <v>1676</v>
      </c>
      <c r="U112">
        <v>1874.28</v>
      </c>
      <c r="V112">
        <v>47.4</v>
      </c>
      <c r="W112">
        <v>1</v>
      </c>
      <c r="X112" t="s">
        <v>32</v>
      </c>
      <c r="Y112">
        <v>5497</v>
      </c>
      <c r="Z112">
        <v>4.5270000000000001</v>
      </c>
      <c r="AA112">
        <v>0.88600000000000001</v>
      </c>
      <c r="AB112">
        <v>0.96399999999999997</v>
      </c>
      <c r="AC112">
        <v>296.05405000000002</v>
      </c>
      <c r="AD112">
        <v>45.827049000000002</v>
      </c>
      <c r="AE112">
        <v>14.86</v>
      </c>
    </row>
    <row r="113" spans="1:31">
      <c r="A113">
        <v>4496</v>
      </c>
      <c r="B113">
        <v>5033823</v>
      </c>
      <c r="C113" t="s">
        <v>133</v>
      </c>
      <c r="E113" t="s">
        <v>34</v>
      </c>
      <c r="F113" t="s">
        <v>34</v>
      </c>
      <c r="G113">
        <v>1</v>
      </c>
      <c r="H113">
        <v>0</v>
      </c>
      <c r="I113">
        <v>0</v>
      </c>
      <c r="J113">
        <v>0</v>
      </c>
      <c r="K113">
        <v>0</v>
      </c>
      <c r="L113">
        <v>0.74176829399999999</v>
      </c>
      <c r="M113">
        <v>131.57747000000001</v>
      </c>
      <c r="N113">
        <v>0</v>
      </c>
      <c r="O113">
        <v>1.2010000000000001</v>
      </c>
      <c r="P113">
        <v>0.41639999999999999</v>
      </c>
      <c r="Q113" s="1">
        <v>60.3</v>
      </c>
      <c r="R113">
        <v>72.36</v>
      </c>
      <c r="S113">
        <v>1.8599999999999998E-2</v>
      </c>
      <c r="T113">
        <v>3380</v>
      </c>
      <c r="U113">
        <v>30981.32</v>
      </c>
      <c r="V113">
        <v>14</v>
      </c>
      <c r="W113">
        <v>1</v>
      </c>
      <c r="X113" t="s">
        <v>32</v>
      </c>
      <c r="Y113">
        <v>5897</v>
      </c>
      <c r="Z113">
        <v>3.637</v>
      </c>
      <c r="AA113">
        <v>3.1469999999999998</v>
      </c>
      <c r="AB113">
        <v>1.5660000000000001</v>
      </c>
      <c r="AC113">
        <v>297.27325000000002</v>
      </c>
      <c r="AD113">
        <v>40.136761</v>
      </c>
      <c r="AE113">
        <v>13.468999999999999</v>
      </c>
    </row>
    <row r="114" spans="1:31">
      <c r="A114">
        <v>1295</v>
      </c>
      <c r="B114">
        <v>5475431</v>
      </c>
      <c r="C114" t="s">
        <v>204</v>
      </c>
      <c r="E114" t="s">
        <v>34</v>
      </c>
      <c r="F114" t="s">
        <v>34</v>
      </c>
      <c r="G114">
        <v>0.72699999999999998</v>
      </c>
      <c r="H114">
        <v>0</v>
      </c>
      <c r="I114">
        <v>0</v>
      </c>
      <c r="J114">
        <v>0</v>
      </c>
      <c r="K114">
        <v>0</v>
      </c>
      <c r="L114">
        <v>0.91756897500000001</v>
      </c>
      <c r="M114">
        <v>133.93241900000001</v>
      </c>
      <c r="N114">
        <v>0</v>
      </c>
      <c r="O114">
        <v>0.66700000000000004</v>
      </c>
      <c r="P114">
        <v>2.0653999999999999</v>
      </c>
      <c r="Q114" s="1">
        <v>15805</v>
      </c>
      <c r="R114">
        <v>11.92</v>
      </c>
      <c r="S114">
        <v>1.8599999999999998E-2</v>
      </c>
      <c r="T114">
        <v>1748</v>
      </c>
      <c r="U114">
        <v>2197.5700000000002</v>
      </c>
      <c r="V114">
        <v>128.1</v>
      </c>
      <c r="W114">
        <v>1</v>
      </c>
      <c r="X114" t="s">
        <v>32</v>
      </c>
      <c r="Y114">
        <v>5713</v>
      </c>
      <c r="Z114">
        <v>4.5410000000000004</v>
      </c>
      <c r="AA114">
        <v>0.89300000000000002</v>
      </c>
      <c r="AB114">
        <v>1.01</v>
      </c>
      <c r="AC114">
        <v>298.51369999999997</v>
      </c>
      <c r="AD114">
        <v>40.639622000000003</v>
      </c>
      <c r="AE114">
        <v>14.456</v>
      </c>
    </row>
    <row r="115" spans="1:31">
      <c r="A115">
        <v>7978</v>
      </c>
      <c r="B115">
        <v>2970670</v>
      </c>
      <c r="C115" t="s">
        <v>225</v>
      </c>
      <c r="E115" t="s">
        <v>34</v>
      </c>
      <c r="F115" t="s">
        <v>34</v>
      </c>
      <c r="G115">
        <v>0.89200000000000002</v>
      </c>
      <c r="H115">
        <v>0</v>
      </c>
      <c r="I115">
        <v>0</v>
      </c>
      <c r="J115">
        <v>0</v>
      </c>
      <c r="K115">
        <v>0</v>
      </c>
      <c r="L115">
        <v>0.94755474900000003</v>
      </c>
      <c r="M115">
        <v>131.87954999999999</v>
      </c>
      <c r="N115">
        <v>0</v>
      </c>
      <c r="O115">
        <v>5.8000000000000003E-2</v>
      </c>
      <c r="P115">
        <v>1.097</v>
      </c>
      <c r="Q115" s="1">
        <v>65.400000000000006</v>
      </c>
      <c r="R115">
        <v>0.67</v>
      </c>
      <c r="S115">
        <v>1.8599999999999998E-2</v>
      </c>
      <c r="T115">
        <v>1633</v>
      </c>
      <c r="U115">
        <v>1680.03</v>
      </c>
      <c r="V115">
        <v>12.4</v>
      </c>
      <c r="W115">
        <v>1</v>
      </c>
      <c r="X115" t="s">
        <v>32</v>
      </c>
      <c r="Y115">
        <v>5508</v>
      </c>
      <c r="Z115">
        <v>4.569</v>
      </c>
      <c r="AA115">
        <v>0.84</v>
      </c>
      <c r="AB115">
        <v>0.95499999999999996</v>
      </c>
      <c r="AC115">
        <v>286.07114000000001</v>
      </c>
      <c r="AD115">
        <v>38.167610000000003</v>
      </c>
      <c r="AE115">
        <v>13.853</v>
      </c>
    </row>
    <row r="116" spans="1:31">
      <c r="A116">
        <v>470</v>
      </c>
      <c r="B116">
        <v>6362874</v>
      </c>
      <c r="C116" t="s">
        <v>236</v>
      </c>
      <c r="D116" t="s">
        <v>237</v>
      </c>
      <c r="E116" t="s">
        <v>39</v>
      </c>
      <c r="F116" t="s">
        <v>34</v>
      </c>
      <c r="G116">
        <v>1</v>
      </c>
      <c r="H116">
        <v>0</v>
      </c>
      <c r="I116">
        <v>0</v>
      </c>
      <c r="J116">
        <v>0</v>
      </c>
      <c r="K116">
        <v>0</v>
      </c>
      <c r="L116">
        <v>0.97486889600000004</v>
      </c>
      <c r="M116">
        <v>133.07626500000001</v>
      </c>
      <c r="N116">
        <v>0</v>
      </c>
      <c r="O116">
        <v>0.12</v>
      </c>
      <c r="P116">
        <v>1.6191</v>
      </c>
      <c r="Q116" s="1">
        <v>197.6</v>
      </c>
      <c r="R116">
        <v>1.1599999999999999</v>
      </c>
      <c r="S116">
        <v>1.8700000000000001E-2</v>
      </c>
      <c r="T116">
        <v>1612</v>
      </c>
      <c r="U116">
        <v>1605.87</v>
      </c>
      <c r="V116">
        <v>82.6</v>
      </c>
      <c r="W116">
        <v>1</v>
      </c>
      <c r="X116" t="s">
        <v>32</v>
      </c>
      <c r="Y116">
        <v>5487</v>
      </c>
      <c r="Z116">
        <v>4.5629999999999997</v>
      </c>
      <c r="AA116">
        <v>0.83199999999999996</v>
      </c>
      <c r="AB116">
        <v>0.92400000000000004</v>
      </c>
      <c r="AC116">
        <v>291.43329</v>
      </c>
      <c r="AD116">
        <v>41.703442000000003</v>
      </c>
      <c r="AE116">
        <v>13.507</v>
      </c>
    </row>
    <row r="117" spans="1:31">
      <c r="A117">
        <v>2437</v>
      </c>
      <c r="B117">
        <v>10604521</v>
      </c>
      <c r="C117" t="s">
        <v>183</v>
      </c>
      <c r="E117" t="s">
        <v>34</v>
      </c>
      <c r="F117" t="s">
        <v>34</v>
      </c>
      <c r="G117">
        <v>1</v>
      </c>
      <c r="H117">
        <v>0</v>
      </c>
      <c r="I117">
        <v>0</v>
      </c>
      <c r="J117">
        <v>0</v>
      </c>
      <c r="K117">
        <v>0</v>
      </c>
      <c r="L117">
        <v>0.86812225300000001</v>
      </c>
      <c r="M117">
        <v>131.83212</v>
      </c>
      <c r="N117">
        <v>0</v>
      </c>
      <c r="O117">
        <v>6.0000000000000001E-3</v>
      </c>
      <c r="P117">
        <v>1.5470999999999999</v>
      </c>
      <c r="Q117" s="1">
        <v>231.3</v>
      </c>
      <c r="R117">
        <v>1.65</v>
      </c>
      <c r="S117">
        <v>1.8800000000000001E-2</v>
      </c>
      <c r="T117">
        <v>2047</v>
      </c>
      <c r="U117">
        <v>4163.1400000000003</v>
      </c>
      <c r="V117">
        <v>23.2</v>
      </c>
      <c r="W117">
        <v>1</v>
      </c>
      <c r="X117" t="s">
        <v>32</v>
      </c>
      <c r="Y117">
        <v>6116</v>
      </c>
      <c r="Z117">
        <v>4.4400000000000004</v>
      </c>
      <c r="AA117">
        <v>1.0840000000000001</v>
      </c>
      <c r="AB117">
        <v>1.181</v>
      </c>
      <c r="AC117">
        <v>293.68356</v>
      </c>
      <c r="AD117">
        <v>47.833140999999998</v>
      </c>
      <c r="AE117">
        <v>15.8</v>
      </c>
    </row>
    <row r="118" spans="1:31">
      <c r="A118">
        <v>7846</v>
      </c>
      <c r="B118">
        <v>9596187</v>
      </c>
      <c r="C118" t="s">
        <v>226</v>
      </c>
      <c r="E118" t="s">
        <v>34</v>
      </c>
      <c r="F118" t="s">
        <v>34</v>
      </c>
      <c r="G118">
        <v>0.66500000000000004</v>
      </c>
      <c r="H118">
        <v>0</v>
      </c>
      <c r="I118">
        <v>1</v>
      </c>
      <c r="J118">
        <v>0</v>
      </c>
      <c r="K118">
        <v>0</v>
      </c>
      <c r="L118">
        <v>0.953299962</v>
      </c>
      <c r="M118">
        <v>131.699309</v>
      </c>
      <c r="N118">
        <v>0</v>
      </c>
      <c r="O118">
        <v>1.2669999999999999</v>
      </c>
      <c r="P118">
        <v>1.69478</v>
      </c>
      <c r="Q118" s="1">
        <v>2236.6</v>
      </c>
      <c r="R118">
        <v>35.67</v>
      </c>
      <c r="S118">
        <v>1.8800000000000001E-2</v>
      </c>
      <c r="T118">
        <v>2011</v>
      </c>
      <c r="U118">
        <v>3850.25</v>
      </c>
      <c r="V118">
        <v>298</v>
      </c>
      <c r="W118">
        <v>1</v>
      </c>
      <c r="X118" t="s">
        <v>32</v>
      </c>
      <c r="Y118">
        <v>6183</v>
      </c>
      <c r="Z118">
        <v>4.407</v>
      </c>
      <c r="AA118">
        <v>1.02</v>
      </c>
      <c r="AB118">
        <v>0.96899999999999997</v>
      </c>
      <c r="AC118">
        <v>294.99121000000002</v>
      </c>
      <c r="AD118">
        <v>46.223571999999997</v>
      </c>
      <c r="AE118">
        <v>14.538</v>
      </c>
    </row>
    <row r="119" spans="1:31">
      <c r="A119">
        <v>8598</v>
      </c>
      <c r="B119">
        <v>10471113</v>
      </c>
      <c r="C119" t="s">
        <v>214</v>
      </c>
      <c r="E119" t="s">
        <v>34</v>
      </c>
      <c r="F119" t="s">
        <v>34</v>
      </c>
      <c r="G119">
        <v>0.68400000000000005</v>
      </c>
      <c r="H119">
        <v>0</v>
      </c>
      <c r="I119">
        <v>0</v>
      </c>
      <c r="J119">
        <v>0</v>
      </c>
      <c r="K119">
        <v>0</v>
      </c>
      <c r="L119">
        <v>0.93372819600000001</v>
      </c>
      <c r="M119">
        <v>131.53360000000001</v>
      </c>
      <c r="N119">
        <v>0</v>
      </c>
      <c r="O119">
        <v>1.4999999999999999E-2</v>
      </c>
      <c r="P119">
        <v>3.4409999999999998</v>
      </c>
      <c r="Q119" s="1">
        <v>67.7</v>
      </c>
      <c r="R119">
        <v>0.85</v>
      </c>
      <c r="S119">
        <v>1.9E-2</v>
      </c>
      <c r="T119">
        <v>2006</v>
      </c>
      <c r="U119">
        <v>3826.49</v>
      </c>
      <c r="V119">
        <v>13.3</v>
      </c>
      <c r="W119">
        <v>1</v>
      </c>
      <c r="X119" t="s">
        <v>32</v>
      </c>
      <c r="Y119">
        <v>6170</v>
      </c>
      <c r="Z119">
        <v>4.43</v>
      </c>
      <c r="AA119">
        <v>1.032</v>
      </c>
      <c r="AB119">
        <v>1.04</v>
      </c>
      <c r="AC119">
        <v>292.16613999999998</v>
      </c>
      <c r="AD119">
        <v>47.612251000000001</v>
      </c>
      <c r="AE119">
        <v>15.317</v>
      </c>
    </row>
    <row r="120" spans="1:31">
      <c r="A120">
        <v>6773</v>
      </c>
      <c r="B120">
        <v>7107567</v>
      </c>
      <c r="C120" t="s">
        <v>162</v>
      </c>
      <c r="E120" t="s">
        <v>34</v>
      </c>
      <c r="F120" t="s">
        <v>34</v>
      </c>
      <c r="G120">
        <v>0.57099999999999995</v>
      </c>
      <c r="H120">
        <v>0</v>
      </c>
      <c r="I120">
        <v>1</v>
      </c>
      <c r="J120">
        <v>0</v>
      </c>
      <c r="K120">
        <v>0</v>
      </c>
      <c r="L120">
        <v>0.81259236199999996</v>
      </c>
      <c r="M120">
        <v>131.55642</v>
      </c>
      <c r="N120">
        <v>0</v>
      </c>
      <c r="O120">
        <v>1.0069999999999999</v>
      </c>
      <c r="P120">
        <v>1.5646</v>
      </c>
      <c r="Q120" s="1">
        <v>6945.8</v>
      </c>
      <c r="R120">
        <v>25.84</v>
      </c>
      <c r="S120">
        <v>1.9099999999999999E-2</v>
      </c>
      <c r="T120">
        <v>2912</v>
      </c>
      <c r="U120">
        <v>16928.43</v>
      </c>
      <c r="V120">
        <v>226.6</v>
      </c>
      <c r="W120">
        <v>1</v>
      </c>
      <c r="X120" t="s">
        <v>32</v>
      </c>
      <c r="Y120">
        <v>7117</v>
      </c>
      <c r="Z120">
        <v>4.1529999999999996</v>
      </c>
      <c r="AA120">
        <v>1.64</v>
      </c>
      <c r="AB120">
        <v>1.3979999999999999</v>
      </c>
      <c r="AC120">
        <v>288.49567000000002</v>
      </c>
      <c r="AD120">
        <v>42.69556</v>
      </c>
      <c r="AE120">
        <v>14.234999999999999</v>
      </c>
    </row>
    <row r="121" spans="1:31">
      <c r="A121">
        <v>2428</v>
      </c>
      <c r="B121">
        <v>9467404</v>
      </c>
      <c r="C121" t="s">
        <v>212</v>
      </c>
      <c r="D121" t="s">
        <v>213</v>
      </c>
      <c r="E121" t="s">
        <v>39</v>
      </c>
      <c r="F121" t="s">
        <v>34</v>
      </c>
      <c r="G121">
        <v>1</v>
      </c>
      <c r="H121">
        <v>0</v>
      </c>
      <c r="I121">
        <v>0</v>
      </c>
      <c r="J121">
        <v>0</v>
      </c>
      <c r="K121">
        <v>0</v>
      </c>
      <c r="L121">
        <v>0.92990616599999998</v>
      </c>
      <c r="M121">
        <v>132.25126</v>
      </c>
      <c r="N121">
        <v>0</v>
      </c>
      <c r="O121">
        <v>0.10199999999999999</v>
      </c>
      <c r="P121">
        <v>1.7430000000000001</v>
      </c>
      <c r="Q121" s="1">
        <v>108.7</v>
      </c>
      <c r="R121">
        <v>1.48</v>
      </c>
      <c r="S121">
        <v>1.9099999999999999E-2</v>
      </c>
      <c r="T121">
        <v>2291</v>
      </c>
      <c r="U121">
        <v>6514.57</v>
      </c>
      <c r="V121">
        <v>79.7</v>
      </c>
      <c r="W121">
        <v>1</v>
      </c>
      <c r="X121" t="s">
        <v>32</v>
      </c>
      <c r="Y121">
        <v>6039</v>
      </c>
      <c r="Z121">
        <v>4.1689999999999996</v>
      </c>
      <c r="AA121">
        <v>1.413</v>
      </c>
      <c r="AB121">
        <v>1.075</v>
      </c>
      <c r="AC121">
        <v>292.87227999999999</v>
      </c>
      <c r="AD121">
        <v>46.098880999999999</v>
      </c>
      <c r="AE121">
        <v>12.41</v>
      </c>
    </row>
    <row r="122" spans="1:31">
      <c r="A122">
        <v>2125</v>
      </c>
      <c r="B122">
        <v>8947520</v>
      </c>
      <c r="C122" t="s">
        <v>229</v>
      </c>
      <c r="D122" t="s">
        <v>230</v>
      </c>
      <c r="E122" t="s">
        <v>39</v>
      </c>
      <c r="F122" t="s">
        <v>34</v>
      </c>
      <c r="G122">
        <v>0.98099999999999998</v>
      </c>
      <c r="H122">
        <v>0</v>
      </c>
      <c r="I122">
        <v>0</v>
      </c>
      <c r="J122">
        <v>0</v>
      </c>
      <c r="K122">
        <v>0</v>
      </c>
      <c r="L122">
        <v>0.96852768300000003</v>
      </c>
      <c r="M122">
        <v>131.50953999999999</v>
      </c>
      <c r="N122">
        <v>0</v>
      </c>
      <c r="O122">
        <v>0.94099999999999995</v>
      </c>
      <c r="P122">
        <v>1.3672</v>
      </c>
      <c r="Q122" s="1">
        <v>114.6</v>
      </c>
      <c r="R122">
        <v>1.21</v>
      </c>
      <c r="S122">
        <v>1.9099999999999999E-2</v>
      </c>
      <c r="T122">
        <v>1677</v>
      </c>
      <c r="U122">
        <v>1867</v>
      </c>
      <c r="V122">
        <v>16.899999999999999</v>
      </c>
      <c r="W122">
        <v>1</v>
      </c>
      <c r="X122" t="s">
        <v>32</v>
      </c>
      <c r="Y122">
        <v>5580</v>
      </c>
      <c r="Z122">
        <v>4.5380000000000003</v>
      </c>
      <c r="AA122">
        <v>0.88600000000000001</v>
      </c>
      <c r="AB122">
        <v>0.98899999999999999</v>
      </c>
      <c r="AC122">
        <v>289.88436999999999</v>
      </c>
      <c r="AD122">
        <v>45.211497999999999</v>
      </c>
      <c r="AE122">
        <v>14.510999999999999</v>
      </c>
    </row>
    <row r="123" spans="1:31">
      <c r="A123">
        <v>4707</v>
      </c>
      <c r="B123">
        <v>9822284</v>
      </c>
      <c r="C123" t="s">
        <v>233</v>
      </c>
      <c r="E123" t="s">
        <v>34</v>
      </c>
      <c r="F123" t="s">
        <v>34</v>
      </c>
      <c r="G123">
        <v>1</v>
      </c>
      <c r="H123">
        <v>0</v>
      </c>
      <c r="I123">
        <v>0</v>
      </c>
      <c r="J123">
        <v>0</v>
      </c>
      <c r="K123">
        <v>0</v>
      </c>
      <c r="L123">
        <v>0.96982413899999997</v>
      </c>
      <c r="M123">
        <v>132.28429</v>
      </c>
      <c r="N123">
        <v>0</v>
      </c>
      <c r="O123">
        <v>0.33200000000000002</v>
      </c>
      <c r="P123">
        <v>0.78300000000000003</v>
      </c>
      <c r="Q123" s="1">
        <v>23.1</v>
      </c>
      <c r="R123">
        <v>0.49</v>
      </c>
      <c r="S123">
        <v>1.9199999999999998E-2</v>
      </c>
      <c r="T123">
        <v>1839</v>
      </c>
      <c r="U123">
        <v>2709.67</v>
      </c>
      <c r="V123">
        <v>6.8</v>
      </c>
      <c r="W123">
        <v>1</v>
      </c>
      <c r="X123" t="s">
        <v>32</v>
      </c>
      <c r="Y123">
        <v>5780</v>
      </c>
      <c r="Z123">
        <v>4.4379999999999997</v>
      </c>
      <c r="AA123">
        <v>1</v>
      </c>
      <c r="AB123">
        <v>1</v>
      </c>
      <c r="AC123">
        <v>287.55507999999998</v>
      </c>
      <c r="AD123">
        <v>46.68224</v>
      </c>
      <c r="AE123">
        <v>11.563000000000001</v>
      </c>
    </row>
    <row r="124" spans="1:31">
      <c r="A124">
        <v>1263</v>
      </c>
      <c r="B124">
        <v>6310636</v>
      </c>
      <c r="C124" t="s">
        <v>205</v>
      </c>
      <c r="D124" t="s">
        <v>206</v>
      </c>
      <c r="E124" t="s">
        <v>39</v>
      </c>
      <c r="F124" t="s">
        <v>34</v>
      </c>
      <c r="G124">
        <v>1</v>
      </c>
      <c r="H124">
        <v>0</v>
      </c>
      <c r="I124">
        <v>0</v>
      </c>
      <c r="J124">
        <v>0</v>
      </c>
      <c r="K124">
        <v>0</v>
      </c>
      <c r="L124">
        <v>0.92103049699999995</v>
      </c>
      <c r="M124">
        <v>132.03171</v>
      </c>
      <c r="N124">
        <v>0</v>
      </c>
      <c r="O124">
        <v>2.5000000000000001E-2</v>
      </c>
      <c r="P124">
        <v>2.6076999999999999</v>
      </c>
      <c r="Q124" s="1">
        <v>101.5</v>
      </c>
      <c r="R124">
        <v>1.62</v>
      </c>
      <c r="S124">
        <v>1.9199999999999998E-2</v>
      </c>
      <c r="T124">
        <v>2362</v>
      </c>
      <c r="U124">
        <v>7380.64</v>
      </c>
      <c r="V124">
        <v>27</v>
      </c>
      <c r="W124">
        <v>1</v>
      </c>
      <c r="X124" t="s">
        <v>32</v>
      </c>
      <c r="Y124">
        <v>5843</v>
      </c>
      <c r="Z124">
        <v>4.069</v>
      </c>
      <c r="AA124">
        <v>1.615</v>
      </c>
      <c r="AB124">
        <v>1.115</v>
      </c>
      <c r="AC124">
        <v>298.48111</v>
      </c>
      <c r="AD124">
        <v>41.615341000000001</v>
      </c>
      <c r="AE124">
        <v>14.542</v>
      </c>
    </row>
    <row r="125" spans="1:31">
      <c r="A125">
        <v>2598</v>
      </c>
      <c r="B125">
        <v>6265792</v>
      </c>
      <c r="C125" t="s">
        <v>218</v>
      </c>
      <c r="D125" t="s">
        <v>219</v>
      </c>
      <c r="E125" t="s">
        <v>39</v>
      </c>
      <c r="F125" t="s">
        <v>34</v>
      </c>
      <c r="G125">
        <v>0.97399999999999998</v>
      </c>
      <c r="H125">
        <v>0</v>
      </c>
      <c r="I125">
        <v>0</v>
      </c>
      <c r="J125">
        <v>0</v>
      </c>
      <c r="K125">
        <v>0</v>
      </c>
      <c r="L125">
        <v>0.93511586300000005</v>
      </c>
      <c r="M125">
        <v>132.20193</v>
      </c>
      <c r="N125">
        <v>0</v>
      </c>
      <c r="O125">
        <v>0.24299999999999999</v>
      </c>
      <c r="P125">
        <v>1.6172</v>
      </c>
      <c r="Q125" s="1">
        <v>64.8</v>
      </c>
      <c r="R125">
        <v>1.05</v>
      </c>
      <c r="S125">
        <v>1.9300000000000001E-2</v>
      </c>
      <c r="T125">
        <v>2124</v>
      </c>
      <c r="U125">
        <v>4811.82</v>
      </c>
      <c r="V125">
        <v>21.6</v>
      </c>
      <c r="W125">
        <v>1</v>
      </c>
      <c r="X125" t="s">
        <v>32</v>
      </c>
      <c r="Y125">
        <v>5874</v>
      </c>
      <c r="Z125">
        <v>4.2519999999999998</v>
      </c>
      <c r="AA125">
        <v>1.2969999999999999</v>
      </c>
      <c r="AB125">
        <v>1.0960000000000001</v>
      </c>
      <c r="AC125">
        <v>284.04232999999999</v>
      </c>
      <c r="AD125">
        <v>41.699139000000002</v>
      </c>
      <c r="AE125">
        <v>13.615</v>
      </c>
    </row>
    <row r="126" spans="1:31">
      <c r="A126">
        <v>3662</v>
      </c>
      <c r="B126">
        <v>3112129</v>
      </c>
      <c r="C126" t="s">
        <v>238</v>
      </c>
      <c r="E126" t="s">
        <v>34</v>
      </c>
      <c r="F126" t="s">
        <v>34</v>
      </c>
      <c r="G126">
        <v>0.998</v>
      </c>
      <c r="H126">
        <v>0</v>
      </c>
      <c r="I126">
        <v>0</v>
      </c>
      <c r="J126">
        <v>0</v>
      </c>
      <c r="K126">
        <v>0</v>
      </c>
      <c r="L126">
        <v>0.97530839999999996</v>
      </c>
      <c r="M126">
        <v>132.17112</v>
      </c>
      <c r="N126">
        <v>0</v>
      </c>
      <c r="O126">
        <v>0.27400000000000002</v>
      </c>
      <c r="P126">
        <v>1.1111</v>
      </c>
      <c r="Q126" s="1">
        <v>107.6</v>
      </c>
      <c r="R126">
        <v>0.98</v>
      </c>
      <c r="S126">
        <v>1.9400000000000001E-2</v>
      </c>
      <c r="T126">
        <v>1825</v>
      </c>
      <c r="U126">
        <v>2629.02</v>
      </c>
      <c r="V126">
        <v>17.8</v>
      </c>
      <c r="W126">
        <v>1</v>
      </c>
      <c r="X126" t="s">
        <v>32</v>
      </c>
      <c r="Y126">
        <v>5957</v>
      </c>
      <c r="Z126">
        <v>4.5060000000000002</v>
      </c>
      <c r="AA126">
        <v>0.93700000000000006</v>
      </c>
      <c r="AB126">
        <v>1.026</v>
      </c>
      <c r="AC126">
        <v>290.33719000000002</v>
      </c>
      <c r="AD126">
        <v>38.205008999999997</v>
      </c>
      <c r="AE126">
        <v>14.374000000000001</v>
      </c>
    </row>
    <row r="127" spans="1:31">
      <c r="A127">
        <v>4526</v>
      </c>
      <c r="B127">
        <v>5208962</v>
      </c>
      <c r="C127" t="s">
        <v>187</v>
      </c>
      <c r="E127" t="s">
        <v>34</v>
      </c>
      <c r="F127" t="s">
        <v>34</v>
      </c>
      <c r="G127">
        <v>0.96699999999999997</v>
      </c>
      <c r="H127">
        <v>0</v>
      </c>
      <c r="I127">
        <v>0</v>
      </c>
      <c r="J127">
        <v>0</v>
      </c>
      <c r="K127">
        <v>0</v>
      </c>
      <c r="L127">
        <v>0.87685038500000001</v>
      </c>
      <c r="M127">
        <v>131.77033</v>
      </c>
      <c r="N127">
        <v>0</v>
      </c>
      <c r="O127">
        <v>4.9000000000000002E-2</v>
      </c>
      <c r="P127">
        <v>1.534</v>
      </c>
      <c r="Q127" s="1">
        <v>59.2</v>
      </c>
      <c r="R127">
        <v>1.35</v>
      </c>
      <c r="S127">
        <v>1.9699999999999999E-2</v>
      </c>
      <c r="T127">
        <v>2543</v>
      </c>
      <c r="U127">
        <v>9858.5499999999993</v>
      </c>
      <c r="V127">
        <v>9.6999999999999993</v>
      </c>
      <c r="W127">
        <v>1</v>
      </c>
      <c r="X127" t="s">
        <v>32</v>
      </c>
      <c r="Y127">
        <v>6102</v>
      </c>
      <c r="Z127">
        <v>4.069</v>
      </c>
      <c r="AA127">
        <v>1.756</v>
      </c>
      <c r="AB127">
        <v>1.32</v>
      </c>
      <c r="AC127">
        <v>297.19198999999998</v>
      </c>
      <c r="AD127">
        <v>40.387951000000001</v>
      </c>
      <c r="AE127">
        <v>14.878</v>
      </c>
    </row>
    <row r="128" spans="1:31">
      <c r="A128">
        <v>2726</v>
      </c>
      <c r="B128">
        <v>8895758</v>
      </c>
      <c r="C128" t="s">
        <v>231</v>
      </c>
      <c r="D128" t="s">
        <v>232</v>
      </c>
      <c r="E128" t="s">
        <v>39</v>
      </c>
      <c r="F128" t="s">
        <v>34</v>
      </c>
      <c r="G128">
        <v>0.872</v>
      </c>
      <c r="H128">
        <v>0</v>
      </c>
      <c r="I128">
        <v>0</v>
      </c>
      <c r="J128">
        <v>0</v>
      </c>
      <c r="K128">
        <v>0</v>
      </c>
      <c r="L128">
        <v>0.96898078099999996</v>
      </c>
      <c r="M128">
        <v>132.41920999999999</v>
      </c>
      <c r="N128">
        <v>0</v>
      </c>
      <c r="O128">
        <v>6.5000000000000002E-2</v>
      </c>
      <c r="P128">
        <v>1.5169999999999999</v>
      </c>
      <c r="Q128" s="1">
        <v>118.5</v>
      </c>
      <c r="R128">
        <v>1.08</v>
      </c>
      <c r="S128">
        <v>1.9699999999999999E-2</v>
      </c>
      <c r="T128">
        <v>1844</v>
      </c>
      <c r="U128">
        <v>2730.51</v>
      </c>
      <c r="V128">
        <v>12.8</v>
      </c>
      <c r="W128">
        <v>1</v>
      </c>
      <c r="X128" t="s">
        <v>32</v>
      </c>
      <c r="Y128">
        <v>5866</v>
      </c>
      <c r="Z128">
        <v>4.4729999999999999</v>
      </c>
      <c r="AA128">
        <v>1</v>
      </c>
      <c r="AB128">
        <v>1.083</v>
      </c>
      <c r="AC128">
        <v>295.34967</v>
      </c>
      <c r="AD128">
        <v>45.114552000000003</v>
      </c>
      <c r="AE128">
        <v>15.414999999999999</v>
      </c>
    </row>
    <row r="129" spans="1:31">
      <c r="A129">
        <v>6029</v>
      </c>
      <c r="B129">
        <v>8758136</v>
      </c>
      <c r="C129" t="s">
        <v>251</v>
      </c>
      <c r="E129" t="s">
        <v>34</v>
      </c>
      <c r="F129" t="s">
        <v>34</v>
      </c>
      <c r="G129">
        <v>0.26</v>
      </c>
      <c r="H129">
        <v>0</v>
      </c>
      <c r="I129">
        <v>0</v>
      </c>
      <c r="J129">
        <v>0</v>
      </c>
      <c r="K129">
        <v>0</v>
      </c>
      <c r="L129">
        <v>0.99821278499999999</v>
      </c>
      <c r="M129">
        <v>131.81898000000001</v>
      </c>
      <c r="N129">
        <v>0</v>
      </c>
      <c r="O129">
        <v>0.436</v>
      </c>
      <c r="P129">
        <v>2.4889999999999999</v>
      </c>
      <c r="Q129" s="1">
        <v>118.8</v>
      </c>
      <c r="R129">
        <v>1.1000000000000001</v>
      </c>
      <c r="S129">
        <v>1.9900000000000001E-2</v>
      </c>
      <c r="T129">
        <v>1888</v>
      </c>
      <c r="U129">
        <v>2998.77</v>
      </c>
      <c r="V129">
        <v>18.8</v>
      </c>
      <c r="W129">
        <v>1</v>
      </c>
      <c r="X129" t="s">
        <v>32</v>
      </c>
      <c r="Y129">
        <v>6072</v>
      </c>
      <c r="Z129">
        <v>4.47</v>
      </c>
      <c r="AA129">
        <v>0.98799999999999999</v>
      </c>
      <c r="AB129">
        <v>1.05</v>
      </c>
      <c r="AC129">
        <v>293.61336999999997</v>
      </c>
      <c r="AD129">
        <v>44.975422000000002</v>
      </c>
      <c r="AE129">
        <v>15.544</v>
      </c>
    </row>
    <row r="130" spans="1:31">
      <c r="A130">
        <v>2518</v>
      </c>
      <c r="B130">
        <v>11197853</v>
      </c>
      <c r="C130" t="s">
        <v>121</v>
      </c>
      <c r="E130" t="s">
        <v>34</v>
      </c>
      <c r="F130" t="s">
        <v>34</v>
      </c>
      <c r="G130">
        <v>1</v>
      </c>
      <c r="H130">
        <v>0</v>
      </c>
      <c r="I130">
        <v>0</v>
      </c>
      <c r="J130">
        <v>0</v>
      </c>
      <c r="K130">
        <v>0</v>
      </c>
      <c r="L130">
        <v>0.69846130399999995</v>
      </c>
      <c r="M130">
        <v>131.85138000000001</v>
      </c>
      <c r="N130">
        <v>0</v>
      </c>
      <c r="O130">
        <v>0.45900000000000002</v>
      </c>
      <c r="P130">
        <v>0.78869999999999996</v>
      </c>
      <c r="Q130" s="1">
        <v>134.4</v>
      </c>
      <c r="R130">
        <v>14.81</v>
      </c>
      <c r="S130">
        <v>0.02</v>
      </c>
      <c r="T130">
        <v>5173</v>
      </c>
      <c r="U130">
        <v>168689.02</v>
      </c>
      <c r="V130">
        <v>16.100000000000001</v>
      </c>
      <c r="W130">
        <v>1</v>
      </c>
      <c r="X130" t="s">
        <v>32</v>
      </c>
      <c r="Y130">
        <v>4676</v>
      </c>
      <c r="Z130">
        <v>2.577</v>
      </c>
      <c r="AA130">
        <v>12.558</v>
      </c>
      <c r="AB130">
        <v>2.17</v>
      </c>
      <c r="AC130">
        <v>295.34222</v>
      </c>
      <c r="AD130">
        <v>48.856152000000002</v>
      </c>
      <c r="AE130">
        <v>13.586</v>
      </c>
    </row>
    <row r="131" spans="1:31">
      <c r="A131">
        <v>4485</v>
      </c>
      <c r="B131">
        <v>3867794</v>
      </c>
      <c r="C131" t="s">
        <v>245</v>
      </c>
      <c r="E131" t="s">
        <v>34</v>
      </c>
      <c r="F131" t="s">
        <v>34</v>
      </c>
      <c r="G131">
        <v>0.81200000000000006</v>
      </c>
      <c r="H131">
        <v>0</v>
      </c>
      <c r="I131">
        <v>0</v>
      </c>
      <c r="J131">
        <v>0</v>
      </c>
      <c r="K131">
        <v>0</v>
      </c>
      <c r="L131">
        <v>0.98849507700000006</v>
      </c>
      <c r="M131">
        <v>131.84183999999999</v>
      </c>
      <c r="N131">
        <v>0</v>
      </c>
      <c r="O131">
        <v>0.123</v>
      </c>
      <c r="P131">
        <v>1.2873000000000001</v>
      </c>
      <c r="Q131" s="1">
        <v>252</v>
      </c>
      <c r="R131">
        <v>1.57</v>
      </c>
      <c r="S131">
        <v>2.01E-2</v>
      </c>
      <c r="T131">
        <v>1791</v>
      </c>
      <c r="U131">
        <v>2433.7199999999998</v>
      </c>
      <c r="V131">
        <v>14.3</v>
      </c>
      <c r="W131">
        <v>1</v>
      </c>
      <c r="X131" t="s">
        <v>32</v>
      </c>
      <c r="Y131">
        <v>5763</v>
      </c>
      <c r="Z131">
        <v>4.484</v>
      </c>
      <c r="AA131">
        <v>0.998</v>
      </c>
      <c r="AB131">
        <v>1.107</v>
      </c>
      <c r="AC131">
        <v>295.73773</v>
      </c>
      <c r="AD131">
        <v>38.903911999999998</v>
      </c>
      <c r="AE131">
        <v>15.666</v>
      </c>
    </row>
    <row r="132" spans="1:31">
      <c r="A132">
        <v>2041</v>
      </c>
      <c r="B132">
        <v>11752632</v>
      </c>
      <c r="C132" t="s">
        <v>241</v>
      </c>
      <c r="D132" t="s">
        <v>242</v>
      </c>
      <c r="E132" t="s">
        <v>39</v>
      </c>
      <c r="F132" t="s">
        <v>34</v>
      </c>
      <c r="G132">
        <v>1</v>
      </c>
      <c r="H132">
        <v>0</v>
      </c>
      <c r="I132">
        <v>0</v>
      </c>
      <c r="J132">
        <v>0</v>
      </c>
      <c r="K132">
        <v>0</v>
      </c>
      <c r="L132">
        <v>0.98494166900000002</v>
      </c>
      <c r="M132">
        <v>133.31800999999999</v>
      </c>
      <c r="N132">
        <v>0</v>
      </c>
      <c r="O132">
        <v>4.4999999999999998E-2</v>
      </c>
      <c r="P132">
        <v>1.9723999999999999</v>
      </c>
      <c r="Q132" s="1">
        <v>81.400000000000006</v>
      </c>
      <c r="R132">
        <v>1.49</v>
      </c>
      <c r="S132">
        <v>2.01E-2</v>
      </c>
      <c r="T132">
        <v>2335</v>
      </c>
      <c r="U132">
        <v>7044.68</v>
      </c>
      <c r="V132">
        <v>22.9</v>
      </c>
      <c r="W132">
        <v>1</v>
      </c>
      <c r="X132" t="s">
        <v>32</v>
      </c>
      <c r="Y132">
        <v>5825</v>
      </c>
      <c r="Z132">
        <v>4.0460000000000003</v>
      </c>
      <c r="AA132">
        <v>1.6619999999999999</v>
      </c>
      <c r="AB132">
        <v>1.121</v>
      </c>
      <c r="AC132">
        <v>285.40494000000001</v>
      </c>
      <c r="AD132">
        <v>49.99474</v>
      </c>
      <c r="AE132">
        <v>13.835000000000001</v>
      </c>
    </row>
    <row r="133" spans="1:31">
      <c r="A133">
        <v>4088</v>
      </c>
      <c r="B133">
        <v>5371777</v>
      </c>
      <c r="C133" t="s">
        <v>247</v>
      </c>
      <c r="D133" t="s">
        <v>248</v>
      </c>
      <c r="E133" t="s">
        <v>39</v>
      </c>
      <c r="F133" t="s">
        <v>34</v>
      </c>
      <c r="G133">
        <v>0.98899999999999999</v>
      </c>
      <c r="H133">
        <v>0</v>
      </c>
      <c r="I133">
        <v>0</v>
      </c>
      <c r="J133">
        <v>0</v>
      </c>
      <c r="K133">
        <v>0</v>
      </c>
      <c r="L133">
        <v>0.99165964600000001</v>
      </c>
      <c r="M133">
        <v>131.53685999999999</v>
      </c>
      <c r="N133">
        <v>0</v>
      </c>
      <c r="O133">
        <v>0.76500000000000001</v>
      </c>
      <c r="P133">
        <v>2.2149999999999999</v>
      </c>
      <c r="Q133" s="1">
        <v>77.3</v>
      </c>
      <c r="R133">
        <v>1.19</v>
      </c>
      <c r="S133">
        <v>2.0500000000000001E-2</v>
      </c>
      <c r="T133">
        <v>2102</v>
      </c>
      <c r="U133">
        <v>4614.18</v>
      </c>
      <c r="V133">
        <v>13.5</v>
      </c>
      <c r="W133">
        <v>1</v>
      </c>
      <c r="X133" t="s">
        <v>32</v>
      </c>
      <c r="Y133">
        <v>6117</v>
      </c>
      <c r="Z133">
        <v>4.3150000000000004</v>
      </c>
      <c r="AA133">
        <v>1.244</v>
      </c>
      <c r="AB133">
        <v>1.17</v>
      </c>
      <c r="AC133">
        <v>294.4418</v>
      </c>
      <c r="AD133">
        <v>40.571677999999999</v>
      </c>
      <c r="AE133">
        <v>14.978</v>
      </c>
    </row>
    <row r="134" spans="1:31">
      <c r="A134">
        <v>6083</v>
      </c>
      <c r="B134">
        <v>5391911</v>
      </c>
      <c r="C134" t="s">
        <v>154</v>
      </c>
      <c r="E134" t="s">
        <v>34</v>
      </c>
      <c r="F134" t="s">
        <v>34</v>
      </c>
      <c r="G134">
        <v>0.55900000000000005</v>
      </c>
      <c r="H134">
        <v>0</v>
      </c>
      <c r="I134">
        <v>0</v>
      </c>
      <c r="J134">
        <v>0</v>
      </c>
      <c r="K134">
        <v>0</v>
      </c>
      <c r="L134">
        <v>0.78206848799999995</v>
      </c>
      <c r="M134">
        <v>131.89402010000001</v>
      </c>
      <c r="N134">
        <v>0</v>
      </c>
      <c r="O134">
        <v>0.27900000000000003</v>
      </c>
      <c r="P134">
        <v>1.2390000000000001</v>
      </c>
      <c r="Q134" s="1">
        <v>115.7</v>
      </c>
      <c r="R134">
        <v>21.02</v>
      </c>
      <c r="S134">
        <v>2.07E-2</v>
      </c>
      <c r="T134">
        <v>6169</v>
      </c>
      <c r="U134">
        <v>343029.57</v>
      </c>
      <c r="V134">
        <v>4.0999999999999996</v>
      </c>
      <c r="W134">
        <v>1</v>
      </c>
      <c r="X134" t="s">
        <v>32</v>
      </c>
      <c r="Y134">
        <v>4475</v>
      </c>
      <c r="Z134">
        <v>2.113</v>
      </c>
      <c r="AA134">
        <v>20.236999999999998</v>
      </c>
      <c r="AB134">
        <v>1.9390000000000001</v>
      </c>
      <c r="AC134">
        <v>298.89672999999999</v>
      </c>
      <c r="AD134">
        <v>40.578529000000003</v>
      </c>
      <c r="AE134">
        <v>11.378</v>
      </c>
    </row>
    <row r="135" spans="1:31">
      <c r="A135">
        <v>6618</v>
      </c>
      <c r="B135">
        <v>8741367</v>
      </c>
      <c r="C135" t="s">
        <v>246</v>
      </c>
      <c r="E135" t="s">
        <v>34</v>
      </c>
      <c r="F135" t="s">
        <v>34</v>
      </c>
      <c r="G135">
        <v>1</v>
      </c>
      <c r="H135">
        <v>0</v>
      </c>
      <c r="I135">
        <v>0</v>
      </c>
      <c r="J135">
        <v>0</v>
      </c>
      <c r="K135">
        <v>0</v>
      </c>
      <c r="L135">
        <v>0.9886684</v>
      </c>
      <c r="M135">
        <v>131.99354</v>
      </c>
      <c r="N135">
        <v>0</v>
      </c>
      <c r="O135">
        <v>0.372</v>
      </c>
      <c r="P135">
        <v>2.0230000000000001</v>
      </c>
      <c r="Q135" s="1">
        <v>126.6</v>
      </c>
      <c r="R135">
        <v>3.18</v>
      </c>
      <c r="S135">
        <v>2.2200000000000001E-2</v>
      </c>
      <c r="T135">
        <v>3183</v>
      </c>
      <c r="U135">
        <v>24258.04</v>
      </c>
      <c r="V135">
        <v>8.6999999999999993</v>
      </c>
      <c r="W135">
        <v>1</v>
      </c>
      <c r="X135" t="s">
        <v>32</v>
      </c>
      <c r="Y135">
        <v>6456</v>
      </c>
      <c r="Z135">
        <v>3.7250000000000001</v>
      </c>
      <c r="AA135">
        <v>2.7730000000000001</v>
      </c>
      <c r="AB135">
        <v>1.49</v>
      </c>
      <c r="AC135">
        <v>286.29129</v>
      </c>
      <c r="AD135">
        <v>44.920082000000001</v>
      </c>
      <c r="AE135">
        <v>12.551</v>
      </c>
    </row>
    <row r="136" spans="1:31">
      <c r="A136">
        <v>6394</v>
      </c>
      <c r="B136">
        <v>5131276</v>
      </c>
      <c r="C136" t="s">
        <v>98</v>
      </c>
      <c r="E136" t="s">
        <v>34</v>
      </c>
      <c r="F136" t="s">
        <v>34</v>
      </c>
      <c r="G136">
        <v>0.92800000000000005</v>
      </c>
      <c r="H136">
        <v>0</v>
      </c>
      <c r="I136">
        <v>0</v>
      </c>
      <c r="J136">
        <v>0</v>
      </c>
      <c r="K136">
        <v>0</v>
      </c>
      <c r="L136">
        <v>0.66882715999999998</v>
      </c>
      <c r="M136">
        <v>131.86920000000001</v>
      </c>
      <c r="N136">
        <v>0</v>
      </c>
      <c r="O136">
        <v>0.51400000000000001</v>
      </c>
      <c r="P136">
        <v>1.069</v>
      </c>
      <c r="Q136" s="1">
        <v>68.2</v>
      </c>
      <c r="R136">
        <v>124.42</v>
      </c>
      <c r="S136">
        <v>2.3099999999999999E-2</v>
      </c>
      <c r="T136">
        <v>13184</v>
      </c>
      <c r="U136">
        <v>7165673.1200000001</v>
      </c>
      <c r="V136">
        <v>6.2</v>
      </c>
      <c r="W136">
        <v>1</v>
      </c>
      <c r="X136" t="s">
        <v>32</v>
      </c>
      <c r="Y136">
        <v>3711</v>
      </c>
      <c r="Z136">
        <v>0.65200000000000002</v>
      </c>
      <c r="AA136">
        <v>150.09100000000001</v>
      </c>
      <c r="AB136">
        <v>3.6859999999999999</v>
      </c>
      <c r="AC136">
        <v>299.32155999999998</v>
      </c>
      <c r="AD136">
        <v>40.265338999999997</v>
      </c>
      <c r="AE136">
        <v>11.598000000000001</v>
      </c>
    </row>
    <row r="137" spans="1:31">
      <c r="A137">
        <v>7876</v>
      </c>
      <c r="B137">
        <v>5215508</v>
      </c>
      <c r="C137" t="s">
        <v>190</v>
      </c>
      <c r="E137" t="s">
        <v>34</v>
      </c>
      <c r="F137" t="s">
        <v>34</v>
      </c>
      <c r="H137">
        <v>0</v>
      </c>
      <c r="I137">
        <v>0</v>
      </c>
      <c r="J137">
        <v>0</v>
      </c>
      <c r="K137">
        <v>0</v>
      </c>
      <c r="L137">
        <v>0.88674430000000004</v>
      </c>
      <c r="M137">
        <v>131.89963900000001</v>
      </c>
      <c r="P137">
        <v>3.16</v>
      </c>
      <c r="W137">
        <v>1</v>
      </c>
      <c r="X137" t="s">
        <v>36</v>
      </c>
      <c r="AC137">
        <v>298.49993999999998</v>
      </c>
      <c r="AD137">
        <v>40.333672</v>
      </c>
      <c r="AE137">
        <v>11.27</v>
      </c>
    </row>
    <row r="138" spans="1:31">
      <c r="A138">
        <v>9239</v>
      </c>
      <c r="B138">
        <v>10407191</v>
      </c>
      <c r="C138" t="s">
        <v>215</v>
      </c>
      <c r="E138" t="s">
        <v>34</v>
      </c>
      <c r="F138" t="s">
        <v>34</v>
      </c>
      <c r="G138">
        <v>1</v>
      </c>
      <c r="H138">
        <v>0</v>
      </c>
      <c r="I138">
        <v>0</v>
      </c>
      <c r="J138">
        <v>0</v>
      </c>
      <c r="K138">
        <v>0</v>
      </c>
      <c r="L138">
        <v>0.93420696000000003</v>
      </c>
      <c r="M138">
        <v>131.742569</v>
      </c>
      <c r="P138">
        <v>3.5</v>
      </c>
      <c r="W138">
        <v>1</v>
      </c>
      <c r="X138" t="s">
        <v>32</v>
      </c>
      <c r="AC138">
        <v>292.83199999999999</v>
      </c>
      <c r="AD138">
        <v>47.507389000000003</v>
      </c>
      <c r="AE138">
        <v>17.305</v>
      </c>
    </row>
    <row r="139" spans="1:31">
      <c r="Q139" s="1"/>
    </row>
    <row r="140" spans="1:31">
      <c r="A140">
        <v>3727</v>
      </c>
      <c r="B140">
        <v>5942808</v>
      </c>
      <c r="C140" t="s">
        <v>77</v>
      </c>
      <c r="E140" t="s">
        <v>34</v>
      </c>
      <c r="F140" t="s">
        <v>34</v>
      </c>
      <c r="G140">
        <v>1</v>
      </c>
      <c r="H140">
        <v>0</v>
      </c>
      <c r="I140">
        <v>0</v>
      </c>
      <c r="J140">
        <v>0</v>
      </c>
      <c r="K140">
        <v>0</v>
      </c>
      <c r="L140">
        <v>0.62628176599999996</v>
      </c>
      <c r="M140">
        <v>131.90593999999999</v>
      </c>
      <c r="N140">
        <v>0</v>
      </c>
      <c r="O140">
        <v>0.55300000000000005</v>
      </c>
      <c r="P140">
        <v>1.1812</v>
      </c>
      <c r="Q140" s="1">
        <v>433.1</v>
      </c>
      <c r="R140">
        <v>1.76</v>
      </c>
      <c r="S140">
        <v>1.3299999999999999E-2</v>
      </c>
      <c r="T140">
        <v>1711</v>
      </c>
      <c r="U140">
        <v>2011.27</v>
      </c>
      <c r="V140">
        <v>31</v>
      </c>
      <c r="W140">
        <v>2</v>
      </c>
      <c r="X140" t="s">
        <v>32</v>
      </c>
      <c r="Y140">
        <v>4922</v>
      </c>
      <c r="Z140">
        <v>4.5049999999999999</v>
      </c>
      <c r="AA140">
        <v>0.82299999999999995</v>
      </c>
      <c r="AB140">
        <v>0</v>
      </c>
      <c r="AC140">
        <v>285.21667000000002</v>
      </c>
      <c r="AD140">
        <v>41.282429</v>
      </c>
      <c r="AE140">
        <v>15.622</v>
      </c>
    </row>
    <row r="141" spans="1:31">
      <c r="A141">
        <v>1966</v>
      </c>
      <c r="B141">
        <v>11030475</v>
      </c>
      <c r="C141" t="s">
        <v>139</v>
      </c>
      <c r="E141" t="s">
        <v>34</v>
      </c>
      <c r="F141" t="s">
        <v>34</v>
      </c>
      <c r="G141">
        <v>0.98699999999999999</v>
      </c>
      <c r="H141">
        <v>0</v>
      </c>
      <c r="I141">
        <v>0</v>
      </c>
      <c r="J141">
        <v>0</v>
      </c>
      <c r="K141">
        <v>0</v>
      </c>
      <c r="L141">
        <v>0.76196246999999995</v>
      </c>
      <c r="M141">
        <v>132.78371000000001</v>
      </c>
      <c r="N141">
        <v>0</v>
      </c>
      <c r="O141">
        <v>0.32200000000000001</v>
      </c>
      <c r="P141">
        <v>1.282</v>
      </c>
      <c r="Q141" s="1">
        <v>190.2</v>
      </c>
      <c r="R141">
        <v>1.08</v>
      </c>
      <c r="S141">
        <v>1.52E-2</v>
      </c>
      <c r="T141">
        <v>1638</v>
      </c>
      <c r="U141">
        <v>1710.11</v>
      </c>
      <c r="V141">
        <v>18.3</v>
      </c>
      <c r="W141">
        <v>2</v>
      </c>
      <c r="X141" t="s">
        <v>32</v>
      </c>
      <c r="Y141">
        <v>5167</v>
      </c>
      <c r="Z141">
        <v>4.5549999999999997</v>
      </c>
      <c r="AA141">
        <v>0.78700000000000003</v>
      </c>
      <c r="AB141">
        <v>0</v>
      </c>
      <c r="AC141">
        <v>292.23993000000002</v>
      </c>
      <c r="AD141">
        <v>48.511569999999999</v>
      </c>
      <c r="AE141">
        <v>15.497999999999999</v>
      </c>
    </row>
    <row r="142" spans="1:31">
      <c r="A142">
        <v>8224</v>
      </c>
      <c r="B142">
        <v>12208631</v>
      </c>
      <c r="C142" t="s">
        <v>201</v>
      </c>
      <c r="E142" t="s">
        <v>34</v>
      </c>
      <c r="F142" t="s">
        <v>34</v>
      </c>
      <c r="G142">
        <v>1</v>
      </c>
      <c r="H142">
        <v>0</v>
      </c>
      <c r="I142">
        <v>0</v>
      </c>
      <c r="J142">
        <v>0</v>
      </c>
      <c r="K142">
        <v>0</v>
      </c>
      <c r="L142">
        <v>0.91235125500000003</v>
      </c>
      <c r="M142">
        <v>131.59612000000001</v>
      </c>
      <c r="N142">
        <v>0</v>
      </c>
      <c r="O142">
        <v>0.95599999999999996</v>
      </c>
      <c r="P142">
        <v>1.0720000000000001</v>
      </c>
      <c r="Q142" s="1">
        <v>111.8</v>
      </c>
      <c r="R142">
        <v>1.46</v>
      </c>
      <c r="S142">
        <v>1.7899999999999999E-2</v>
      </c>
      <c r="T142">
        <v>1840</v>
      </c>
      <c r="U142">
        <v>2705.58</v>
      </c>
      <c r="V142">
        <v>9.1</v>
      </c>
      <c r="W142">
        <v>2</v>
      </c>
      <c r="X142" t="s">
        <v>32</v>
      </c>
      <c r="Y142">
        <v>5481</v>
      </c>
      <c r="Z142">
        <v>4.3689999999999998</v>
      </c>
      <c r="AA142">
        <v>1.036</v>
      </c>
      <c r="AB142">
        <v>0</v>
      </c>
      <c r="AC142">
        <v>291.55050999999997</v>
      </c>
      <c r="AD142">
        <v>50.825611000000002</v>
      </c>
      <c r="AE142">
        <v>15.114000000000001</v>
      </c>
    </row>
    <row r="143" spans="1:31">
      <c r="A143">
        <v>6052</v>
      </c>
      <c r="B143">
        <v>8558011</v>
      </c>
      <c r="C143" t="s">
        <v>85</v>
      </c>
      <c r="D143" t="s">
        <v>86</v>
      </c>
      <c r="E143" t="s">
        <v>39</v>
      </c>
      <c r="F143" t="s">
        <v>34</v>
      </c>
      <c r="G143">
        <v>1</v>
      </c>
      <c r="H143">
        <v>0</v>
      </c>
      <c r="I143">
        <v>0</v>
      </c>
      <c r="J143">
        <v>0</v>
      </c>
      <c r="K143">
        <v>0</v>
      </c>
      <c r="L143">
        <v>0.63816293300000004</v>
      </c>
      <c r="M143">
        <v>131.74825999999999</v>
      </c>
      <c r="N143">
        <v>0</v>
      </c>
      <c r="O143">
        <v>9.1999999999999998E-2</v>
      </c>
      <c r="P143">
        <v>1.2313000000000001</v>
      </c>
      <c r="Q143" s="1">
        <v>109.7</v>
      </c>
      <c r="R143">
        <v>0.91</v>
      </c>
      <c r="S143">
        <v>1.35E-2</v>
      </c>
      <c r="T143">
        <v>1874</v>
      </c>
      <c r="U143">
        <v>2928.31</v>
      </c>
      <c r="V143">
        <v>17.600000000000001</v>
      </c>
      <c r="W143">
        <v>2</v>
      </c>
      <c r="X143" t="s">
        <v>32</v>
      </c>
      <c r="Y143">
        <v>5244</v>
      </c>
      <c r="Z143">
        <v>4.4489999999999998</v>
      </c>
      <c r="AA143">
        <v>0.88800000000000001</v>
      </c>
      <c r="AB143">
        <v>0</v>
      </c>
      <c r="AC143">
        <v>291.05721999999997</v>
      </c>
      <c r="AD143">
        <v>44.632381000000002</v>
      </c>
      <c r="AE143">
        <v>14.404999999999999</v>
      </c>
    </row>
    <row r="144" spans="1:31">
      <c r="A144">
        <v>8993</v>
      </c>
      <c r="B144">
        <v>8804845</v>
      </c>
      <c r="C144" t="s">
        <v>140</v>
      </c>
      <c r="D144" t="s">
        <v>141</v>
      </c>
      <c r="E144" t="s">
        <v>39</v>
      </c>
      <c r="F144" t="s">
        <v>34</v>
      </c>
      <c r="G144">
        <v>0.99399999999999999</v>
      </c>
      <c r="H144">
        <v>0</v>
      </c>
      <c r="I144">
        <v>0</v>
      </c>
      <c r="J144">
        <v>0</v>
      </c>
      <c r="K144">
        <v>0</v>
      </c>
      <c r="L144">
        <v>0.76213230700000001</v>
      </c>
      <c r="M144">
        <v>131.61542</v>
      </c>
      <c r="N144">
        <v>0</v>
      </c>
      <c r="O144">
        <v>0.39900000000000002</v>
      </c>
      <c r="P144">
        <v>1.22</v>
      </c>
      <c r="Q144" s="1">
        <v>63.7</v>
      </c>
      <c r="R144">
        <v>0.75</v>
      </c>
      <c r="S144">
        <v>1.6199999999999999E-2</v>
      </c>
      <c r="T144">
        <v>1872</v>
      </c>
      <c r="U144">
        <v>2913.14</v>
      </c>
      <c r="V144">
        <v>11.5</v>
      </c>
      <c r="W144">
        <v>2</v>
      </c>
      <c r="X144" t="s">
        <v>32</v>
      </c>
      <c r="Y144">
        <v>5594</v>
      </c>
      <c r="Z144">
        <v>4.4889999999999999</v>
      </c>
      <c r="AA144">
        <v>0.93400000000000005</v>
      </c>
      <c r="AB144">
        <v>0</v>
      </c>
      <c r="AC144">
        <v>285.38742000000002</v>
      </c>
      <c r="AD144">
        <v>45.049048999999997</v>
      </c>
      <c r="AE144">
        <v>14.305</v>
      </c>
    </row>
    <row r="145" spans="1:31">
      <c r="A145">
        <v>3104</v>
      </c>
      <c r="B145">
        <v>11904151</v>
      </c>
      <c r="C145" t="s">
        <v>170</v>
      </c>
      <c r="D145" t="s">
        <v>171</v>
      </c>
      <c r="E145" t="s">
        <v>39</v>
      </c>
      <c r="F145" t="s">
        <v>31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0.83749122499999995</v>
      </c>
      <c r="M145">
        <v>131.57485800000001</v>
      </c>
      <c r="N145">
        <v>0</v>
      </c>
      <c r="O145">
        <v>2.1999999999999999E-2</v>
      </c>
      <c r="P145">
        <v>1.796</v>
      </c>
      <c r="Q145" s="1">
        <v>190.4</v>
      </c>
      <c r="R145">
        <v>1.43</v>
      </c>
      <c r="S145">
        <v>1.67E-2</v>
      </c>
      <c r="T145">
        <v>1980</v>
      </c>
      <c r="U145">
        <v>3630.32</v>
      </c>
      <c r="V145">
        <v>189.5</v>
      </c>
      <c r="W145">
        <v>2</v>
      </c>
      <c r="X145" t="s">
        <v>32</v>
      </c>
      <c r="Y145">
        <v>5676</v>
      </c>
      <c r="Z145">
        <v>4.3470000000000004</v>
      </c>
      <c r="AA145">
        <v>1.044</v>
      </c>
      <c r="AB145">
        <v>0.88400000000000001</v>
      </c>
      <c r="AC145">
        <v>285.67937999999998</v>
      </c>
      <c r="AD145">
        <v>50.241298999999998</v>
      </c>
      <c r="AE145">
        <v>10.961</v>
      </c>
    </row>
    <row r="146" spans="1:31">
      <c r="A146">
        <v>307</v>
      </c>
      <c r="B146">
        <v>9388479</v>
      </c>
      <c r="C146" t="s">
        <v>191</v>
      </c>
      <c r="D146" t="s">
        <v>192</v>
      </c>
      <c r="E146" t="s">
        <v>39</v>
      </c>
      <c r="F146" t="s">
        <v>34</v>
      </c>
      <c r="G146">
        <v>0.70699999999999996</v>
      </c>
      <c r="H146">
        <v>0</v>
      </c>
      <c r="I146">
        <v>0</v>
      </c>
      <c r="J146">
        <v>0</v>
      </c>
      <c r="K146">
        <v>0</v>
      </c>
      <c r="L146">
        <v>0.89304096899999996</v>
      </c>
      <c r="M146">
        <v>134.54034200000001</v>
      </c>
      <c r="N146">
        <v>0</v>
      </c>
      <c r="O146">
        <v>8.9999999999999993E-3</v>
      </c>
      <c r="P146">
        <v>1.0981000000000001</v>
      </c>
      <c r="Q146" s="1">
        <v>741.7</v>
      </c>
      <c r="R146">
        <v>1.24</v>
      </c>
      <c r="S146">
        <v>1.43E-2</v>
      </c>
      <c r="T146">
        <v>893</v>
      </c>
      <c r="U146">
        <v>151.13999999999999</v>
      </c>
      <c r="V146">
        <v>87.8</v>
      </c>
      <c r="W146">
        <v>2</v>
      </c>
      <c r="X146" t="s">
        <v>32</v>
      </c>
      <c r="Y146">
        <v>3582</v>
      </c>
      <c r="Z146">
        <v>4.8070000000000004</v>
      </c>
      <c r="AA146">
        <v>0.45800000000000002</v>
      </c>
      <c r="AB146">
        <v>0</v>
      </c>
      <c r="AC146">
        <v>283.73203000000001</v>
      </c>
      <c r="AD146">
        <v>45.958770999999999</v>
      </c>
      <c r="AE146">
        <v>15.073</v>
      </c>
    </row>
    <row r="147" spans="1:31">
      <c r="A147">
        <v>3561</v>
      </c>
      <c r="B147">
        <v>9873254</v>
      </c>
      <c r="C147" t="s">
        <v>194</v>
      </c>
      <c r="D147" t="s">
        <v>195</v>
      </c>
      <c r="E147" t="s">
        <v>39</v>
      </c>
      <c r="F147" t="s">
        <v>34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0.90037592499999997</v>
      </c>
      <c r="M147">
        <v>133.11787000000001</v>
      </c>
      <c r="N147">
        <v>0</v>
      </c>
      <c r="O147">
        <v>9.2999999999999999E-2</v>
      </c>
      <c r="P147">
        <v>1.2569999999999999</v>
      </c>
      <c r="Q147" s="1">
        <v>41.4</v>
      </c>
      <c r="R147">
        <v>0.82</v>
      </c>
      <c r="S147">
        <v>1.8599999999999998E-2</v>
      </c>
      <c r="T147">
        <v>2078</v>
      </c>
      <c r="U147">
        <v>4399.18</v>
      </c>
      <c r="V147">
        <v>14.6</v>
      </c>
      <c r="W147">
        <v>2</v>
      </c>
      <c r="X147" t="s">
        <v>32</v>
      </c>
      <c r="Y147">
        <v>5676</v>
      </c>
      <c r="Z147">
        <v>4.2469999999999999</v>
      </c>
      <c r="AA147">
        <v>1.28</v>
      </c>
      <c r="AB147">
        <v>0</v>
      </c>
      <c r="AC147">
        <v>282.21292</v>
      </c>
      <c r="AD147">
        <v>46.717818999999999</v>
      </c>
      <c r="AE147">
        <v>13.387</v>
      </c>
    </row>
    <row r="148" spans="1:31">
      <c r="A148">
        <v>9391</v>
      </c>
      <c r="B148">
        <v>8527297</v>
      </c>
      <c r="C148" t="s">
        <v>66</v>
      </c>
      <c r="E148" t="s">
        <v>34</v>
      </c>
      <c r="F148" t="s">
        <v>34</v>
      </c>
      <c r="G148">
        <v>0.63800000000000001</v>
      </c>
      <c r="H148">
        <v>0</v>
      </c>
      <c r="I148">
        <v>0</v>
      </c>
      <c r="J148">
        <v>0</v>
      </c>
      <c r="K148">
        <v>0</v>
      </c>
      <c r="L148">
        <v>0.58730020999999999</v>
      </c>
      <c r="M148">
        <v>132.3502325</v>
      </c>
      <c r="P148">
        <v>0.82</v>
      </c>
      <c r="W148">
        <v>3</v>
      </c>
      <c r="X148" t="s">
        <v>32</v>
      </c>
      <c r="AC148">
        <v>301.66180000000003</v>
      </c>
      <c r="AD148">
        <v>44.577499000000003</v>
      </c>
      <c r="AE148">
        <v>14.01</v>
      </c>
    </row>
    <row r="149" spans="1:31">
      <c r="A149">
        <v>3143</v>
      </c>
      <c r="B149">
        <v>12366084</v>
      </c>
      <c r="C149" t="s">
        <v>69</v>
      </c>
      <c r="E149" t="s">
        <v>34</v>
      </c>
      <c r="F149" t="s">
        <v>34</v>
      </c>
      <c r="G149">
        <v>0.875</v>
      </c>
      <c r="H149">
        <v>0</v>
      </c>
      <c r="I149">
        <v>0</v>
      </c>
      <c r="J149">
        <v>0</v>
      </c>
      <c r="K149">
        <v>0</v>
      </c>
      <c r="L149">
        <v>0.58937695199999995</v>
      </c>
      <c r="M149">
        <v>131.86940000000001</v>
      </c>
      <c r="N149">
        <v>0</v>
      </c>
      <c r="O149">
        <v>0.49099999999999999</v>
      </c>
      <c r="P149">
        <v>1.71</v>
      </c>
      <c r="Q149" s="1">
        <v>80.7</v>
      </c>
      <c r="R149">
        <v>0.93</v>
      </c>
      <c r="S149">
        <v>1.38E-2</v>
      </c>
      <c r="T149">
        <v>2162</v>
      </c>
      <c r="U149">
        <v>5161.1000000000004</v>
      </c>
      <c r="V149">
        <v>11.4</v>
      </c>
      <c r="W149">
        <v>3</v>
      </c>
      <c r="X149" t="s">
        <v>32</v>
      </c>
      <c r="Y149">
        <v>5714</v>
      </c>
      <c r="Z149">
        <v>4.4279999999999999</v>
      </c>
      <c r="AA149">
        <v>1.0149999999999999</v>
      </c>
      <c r="AB149">
        <v>0</v>
      </c>
      <c r="AC149">
        <v>295.81616000000002</v>
      </c>
      <c r="AD149">
        <v>51.121738000000001</v>
      </c>
      <c r="AE149">
        <v>15.367000000000001</v>
      </c>
    </row>
    <row r="150" spans="1:31">
      <c r="A150">
        <v>1281</v>
      </c>
      <c r="B150">
        <v>5972334</v>
      </c>
      <c r="C150" t="s">
        <v>124</v>
      </c>
      <c r="E150" t="s">
        <v>34</v>
      </c>
      <c r="F150" t="s">
        <v>34</v>
      </c>
      <c r="G150">
        <v>0.998</v>
      </c>
      <c r="H150">
        <v>0</v>
      </c>
      <c r="I150">
        <v>0</v>
      </c>
      <c r="J150">
        <v>0</v>
      </c>
      <c r="K150">
        <v>0</v>
      </c>
      <c r="L150">
        <v>0.708621057</v>
      </c>
      <c r="M150">
        <v>133.36564999999999</v>
      </c>
      <c r="N150">
        <v>0</v>
      </c>
      <c r="O150">
        <v>3.3000000000000002E-2</v>
      </c>
      <c r="P150">
        <v>1.5041</v>
      </c>
      <c r="Q150" s="1">
        <v>187.5</v>
      </c>
      <c r="R150">
        <v>1.2</v>
      </c>
      <c r="S150">
        <v>1.49E-2</v>
      </c>
      <c r="T150">
        <v>1846</v>
      </c>
      <c r="U150">
        <v>2741.07</v>
      </c>
      <c r="V150">
        <v>30.5</v>
      </c>
      <c r="W150">
        <v>3</v>
      </c>
      <c r="X150" t="s">
        <v>32</v>
      </c>
      <c r="Y150">
        <v>5422</v>
      </c>
      <c r="Z150">
        <v>4.484</v>
      </c>
      <c r="AA150">
        <v>0.88700000000000001</v>
      </c>
      <c r="AB150">
        <v>0</v>
      </c>
      <c r="AC150">
        <v>295.28723000000002</v>
      </c>
      <c r="AD150">
        <v>41.221958000000001</v>
      </c>
      <c r="AE150">
        <v>14.991</v>
      </c>
    </row>
    <row r="151" spans="1:31">
      <c r="A151">
        <v>665</v>
      </c>
      <c r="B151">
        <v>7102227</v>
      </c>
      <c r="C151" t="s">
        <v>144</v>
      </c>
      <c r="E151" t="s">
        <v>34</v>
      </c>
      <c r="F151" t="s">
        <v>34</v>
      </c>
      <c r="G151">
        <v>0.91400000000000003</v>
      </c>
      <c r="H151">
        <v>0</v>
      </c>
      <c r="I151">
        <v>0</v>
      </c>
      <c r="J151">
        <v>0</v>
      </c>
      <c r="K151">
        <v>0</v>
      </c>
      <c r="L151">
        <v>0.76401755299999996</v>
      </c>
      <c r="M151">
        <v>132.22139999999999</v>
      </c>
      <c r="N151">
        <v>0</v>
      </c>
      <c r="O151">
        <v>0.442</v>
      </c>
      <c r="P151">
        <v>1.103</v>
      </c>
      <c r="Q151" s="1">
        <v>128.19999999999999</v>
      </c>
      <c r="R151">
        <v>0.86</v>
      </c>
      <c r="S151">
        <v>1.54E-2</v>
      </c>
      <c r="T151">
        <v>1589</v>
      </c>
      <c r="U151">
        <v>1503.79</v>
      </c>
      <c r="V151">
        <v>13.2</v>
      </c>
      <c r="W151">
        <v>3</v>
      </c>
      <c r="X151" t="s">
        <v>32</v>
      </c>
      <c r="Y151">
        <v>5142</v>
      </c>
      <c r="Z151">
        <v>4.6020000000000003</v>
      </c>
      <c r="AA151">
        <v>0.755</v>
      </c>
      <c r="AB151">
        <v>0</v>
      </c>
      <c r="AC151">
        <v>286.41000000000003</v>
      </c>
      <c r="AD151">
        <v>42.681548999999997</v>
      </c>
      <c r="AE151">
        <v>15.596</v>
      </c>
    </row>
    <row r="152" spans="1:31">
      <c r="A152">
        <v>1065</v>
      </c>
      <c r="B152">
        <v>7841925</v>
      </c>
      <c r="C152" t="s">
        <v>174</v>
      </c>
      <c r="E152" t="s">
        <v>34</v>
      </c>
      <c r="F152" t="s">
        <v>34</v>
      </c>
      <c r="G152">
        <v>0.94299999999999995</v>
      </c>
      <c r="H152">
        <v>0</v>
      </c>
      <c r="I152">
        <v>0</v>
      </c>
      <c r="J152">
        <v>0</v>
      </c>
      <c r="K152">
        <v>0</v>
      </c>
      <c r="L152">
        <v>0.84059403200000005</v>
      </c>
      <c r="M152">
        <v>131.74104</v>
      </c>
      <c r="N152">
        <v>0</v>
      </c>
      <c r="O152">
        <v>1.7999999999999999E-2</v>
      </c>
      <c r="P152">
        <v>1.4039999999999999</v>
      </c>
      <c r="Q152" s="1">
        <v>49.8</v>
      </c>
      <c r="R152">
        <v>0.62</v>
      </c>
      <c r="S152">
        <v>1.61E-2</v>
      </c>
      <c r="T152">
        <v>1780</v>
      </c>
      <c r="U152">
        <v>2368.31</v>
      </c>
      <c r="V152">
        <v>11.6</v>
      </c>
      <c r="W152">
        <v>3</v>
      </c>
      <c r="X152" t="s">
        <v>32</v>
      </c>
      <c r="Y152">
        <v>5440</v>
      </c>
      <c r="Z152">
        <v>4.4379999999999997</v>
      </c>
      <c r="AA152">
        <v>0.88500000000000001</v>
      </c>
      <c r="AB152">
        <v>0</v>
      </c>
      <c r="AC152">
        <v>297.72426999999999</v>
      </c>
      <c r="AD152">
        <v>43.527431</v>
      </c>
      <c r="AE152">
        <v>14.48</v>
      </c>
    </row>
    <row r="153" spans="1:31">
      <c r="A153">
        <v>8093</v>
      </c>
      <c r="B153">
        <v>5897826</v>
      </c>
      <c r="C153" t="s">
        <v>186</v>
      </c>
      <c r="E153" t="s">
        <v>34</v>
      </c>
      <c r="F153" t="s">
        <v>34</v>
      </c>
      <c r="G153">
        <v>0.997</v>
      </c>
      <c r="H153">
        <v>0</v>
      </c>
      <c r="I153">
        <v>0</v>
      </c>
      <c r="J153">
        <v>0</v>
      </c>
      <c r="K153">
        <v>0</v>
      </c>
      <c r="L153">
        <v>0.87519734500000002</v>
      </c>
      <c r="M153">
        <v>131.8135915</v>
      </c>
      <c r="N153">
        <v>0</v>
      </c>
      <c r="O153">
        <v>1.004</v>
      </c>
      <c r="P153">
        <v>5.1999999999999998E-2</v>
      </c>
      <c r="Q153" s="1">
        <v>0</v>
      </c>
      <c r="R153">
        <v>0.73</v>
      </c>
      <c r="S153">
        <v>1.89E-2</v>
      </c>
      <c r="T153">
        <v>2518</v>
      </c>
      <c r="U153">
        <v>9497.39</v>
      </c>
      <c r="V153">
        <v>0</v>
      </c>
      <c r="W153">
        <v>3</v>
      </c>
      <c r="X153" t="s">
        <v>32</v>
      </c>
      <c r="Y153">
        <v>5855</v>
      </c>
      <c r="Z153">
        <v>3.9990000000000001</v>
      </c>
      <c r="AA153">
        <v>1.796</v>
      </c>
      <c r="AB153">
        <v>0</v>
      </c>
      <c r="AC153">
        <v>297.47586000000001</v>
      </c>
      <c r="AD153">
        <v>41.114288000000002</v>
      </c>
      <c r="AE153">
        <v>13.109</v>
      </c>
    </row>
    <row r="154" spans="1:31">
      <c r="A154">
        <v>2876</v>
      </c>
      <c r="B154">
        <v>1717722</v>
      </c>
      <c r="C154" t="s">
        <v>239</v>
      </c>
      <c r="E154" t="s">
        <v>34</v>
      </c>
      <c r="F154" t="s">
        <v>34</v>
      </c>
      <c r="G154">
        <v>0.85899999999999999</v>
      </c>
      <c r="H154">
        <v>0</v>
      </c>
      <c r="I154">
        <v>0</v>
      </c>
      <c r="J154">
        <v>0</v>
      </c>
      <c r="K154">
        <v>0</v>
      </c>
      <c r="L154">
        <v>0.97731148899999998</v>
      </c>
      <c r="M154">
        <v>131.70299</v>
      </c>
      <c r="N154">
        <v>0</v>
      </c>
      <c r="O154">
        <v>0.01</v>
      </c>
      <c r="P154">
        <v>1.403</v>
      </c>
      <c r="Q154" s="1">
        <v>250.7</v>
      </c>
      <c r="R154">
        <v>1.06</v>
      </c>
      <c r="S154">
        <v>1.7500000000000002E-2</v>
      </c>
      <c r="T154">
        <v>1331</v>
      </c>
      <c r="U154">
        <v>737.36</v>
      </c>
      <c r="V154">
        <v>14.8</v>
      </c>
      <c r="W154">
        <v>3</v>
      </c>
      <c r="X154" t="s">
        <v>32</v>
      </c>
      <c r="Y154">
        <v>4805</v>
      </c>
      <c r="Z154">
        <v>4.633</v>
      </c>
      <c r="AA154">
        <v>0.68799999999999994</v>
      </c>
      <c r="AB154">
        <v>0</v>
      </c>
      <c r="AC154">
        <v>290.61797999999999</v>
      </c>
      <c r="AD154">
        <v>37.289088999999997</v>
      </c>
      <c r="AE154">
        <v>15.689</v>
      </c>
    </row>
    <row r="155" spans="1:31">
      <c r="A155">
        <v>5328</v>
      </c>
      <c r="B155">
        <v>6525946</v>
      </c>
      <c r="C155" t="s">
        <v>249</v>
      </c>
      <c r="E155" t="s">
        <v>34</v>
      </c>
      <c r="F155" t="s">
        <v>34</v>
      </c>
      <c r="G155">
        <v>0.99399999999999999</v>
      </c>
      <c r="H155">
        <v>0</v>
      </c>
      <c r="I155">
        <v>0</v>
      </c>
      <c r="J155">
        <v>0</v>
      </c>
      <c r="K155">
        <v>0</v>
      </c>
      <c r="L155">
        <v>0.99213877100000003</v>
      </c>
      <c r="M155">
        <v>132.28559000000001</v>
      </c>
      <c r="N155">
        <v>0</v>
      </c>
      <c r="O155">
        <v>0.33500000000000002</v>
      </c>
      <c r="P155">
        <v>1.5488</v>
      </c>
      <c r="Q155" s="1">
        <v>134.6</v>
      </c>
      <c r="R155">
        <v>10.27</v>
      </c>
      <c r="S155">
        <v>1.78E-2</v>
      </c>
      <c r="T155">
        <v>4989</v>
      </c>
      <c r="U155">
        <v>146482.47</v>
      </c>
      <c r="V155">
        <v>16.2</v>
      </c>
      <c r="W155">
        <v>3</v>
      </c>
      <c r="X155" t="s">
        <v>32</v>
      </c>
      <c r="Y155">
        <v>5096</v>
      </c>
      <c r="Z155">
        <v>2.4350000000000001</v>
      </c>
      <c r="AA155">
        <v>8.7690000000000001</v>
      </c>
      <c r="AB155">
        <v>0</v>
      </c>
      <c r="AC155">
        <v>292.95416</v>
      </c>
      <c r="AD155">
        <v>41.934798999999998</v>
      </c>
      <c r="AE155">
        <v>15.356999999999999</v>
      </c>
    </row>
    <row r="156" spans="1:31">
      <c r="A156">
        <v>653</v>
      </c>
      <c r="B156">
        <v>8561063</v>
      </c>
      <c r="C156" t="s">
        <v>37</v>
      </c>
      <c r="D156" t="s">
        <v>38</v>
      </c>
      <c r="E156" t="s">
        <v>39</v>
      </c>
      <c r="F156" t="s">
        <v>31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0.453287416</v>
      </c>
      <c r="M156">
        <v>133.869741</v>
      </c>
      <c r="N156">
        <v>0</v>
      </c>
      <c r="O156">
        <v>0.81</v>
      </c>
      <c r="P156">
        <v>0.44450000000000001</v>
      </c>
      <c r="Q156" s="1">
        <v>1461.5</v>
      </c>
      <c r="R156">
        <v>0.76</v>
      </c>
      <c r="S156">
        <v>5.8999999999999999E-3</v>
      </c>
      <c r="T156">
        <v>729</v>
      </c>
      <c r="U156">
        <v>66.14</v>
      </c>
      <c r="V156">
        <v>150.4</v>
      </c>
      <c r="W156">
        <v>3</v>
      </c>
      <c r="X156" t="s">
        <v>32</v>
      </c>
      <c r="Y156">
        <v>3292</v>
      </c>
      <c r="Z156">
        <v>5.2149999999999999</v>
      </c>
      <c r="AA156">
        <v>0.14799999999999999</v>
      </c>
      <c r="AB156">
        <v>0</v>
      </c>
      <c r="AC156">
        <v>292.21906000000001</v>
      </c>
      <c r="AD156">
        <v>44.619160000000001</v>
      </c>
      <c r="AE156">
        <v>15.92</v>
      </c>
    </row>
    <row r="157" spans="1:31">
      <c r="A157">
        <v>7519</v>
      </c>
      <c r="B157">
        <v>4150611</v>
      </c>
      <c r="C157" t="s">
        <v>138</v>
      </c>
      <c r="E157" t="s">
        <v>34</v>
      </c>
      <c r="F157" t="s">
        <v>34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0.76111967800000002</v>
      </c>
      <c r="M157">
        <v>131.68986000000001</v>
      </c>
      <c r="N157">
        <v>0</v>
      </c>
      <c r="O157">
        <v>1.129</v>
      </c>
      <c r="P157">
        <v>1.43</v>
      </c>
      <c r="Q157" s="1">
        <v>1112</v>
      </c>
      <c r="R157">
        <v>27.81</v>
      </c>
      <c r="S157">
        <v>1.5699999999999999E-2</v>
      </c>
      <c r="T157">
        <v>2977</v>
      </c>
      <c r="U157">
        <v>18660.939999999999</v>
      </c>
      <c r="V157">
        <v>9.6999999999999993</v>
      </c>
      <c r="W157">
        <v>4</v>
      </c>
      <c r="X157" t="s">
        <v>32</v>
      </c>
      <c r="Y157">
        <v>6911</v>
      </c>
      <c r="Z157">
        <v>4.0380000000000003</v>
      </c>
      <c r="AA157">
        <v>1.5009999999999999</v>
      </c>
      <c r="AB157">
        <v>0.89700000000000002</v>
      </c>
      <c r="AC157">
        <v>289.74248999999998</v>
      </c>
      <c r="AD157">
        <v>39.267059000000003</v>
      </c>
      <c r="AE157">
        <v>7.899</v>
      </c>
    </row>
    <row r="158" spans="1:31">
      <c r="A158">
        <v>3177</v>
      </c>
      <c r="B158">
        <v>4852528</v>
      </c>
      <c r="C158" t="s">
        <v>243</v>
      </c>
      <c r="D158" t="s">
        <v>244</v>
      </c>
      <c r="E158" t="s">
        <v>39</v>
      </c>
      <c r="F158" t="s">
        <v>34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0.98678583399999997</v>
      </c>
      <c r="M158">
        <v>133.17129199999999</v>
      </c>
      <c r="N158">
        <v>0</v>
      </c>
      <c r="O158">
        <v>2.5999999999999999E-2</v>
      </c>
      <c r="P158">
        <v>1.1879</v>
      </c>
      <c r="Q158" s="1">
        <v>450</v>
      </c>
      <c r="R158">
        <v>1.19</v>
      </c>
      <c r="S158">
        <v>1.6199999999999999E-2</v>
      </c>
      <c r="T158">
        <v>1054</v>
      </c>
      <c r="U158">
        <v>292.35000000000002</v>
      </c>
      <c r="V158">
        <v>51.5</v>
      </c>
      <c r="W158">
        <v>4</v>
      </c>
      <c r="X158" t="s">
        <v>32</v>
      </c>
      <c r="Y158">
        <v>4041</v>
      </c>
      <c r="Z158">
        <v>4.6970000000000001</v>
      </c>
      <c r="AA158">
        <v>0.56699999999999995</v>
      </c>
      <c r="AB158">
        <v>0</v>
      </c>
      <c r="AC158">
        <v>296.11257999999998</v>
      </c>
      <c r="AD158">
        <v>39.978779000000003</v>
      </c>
      <c r="AE158">
        <v>14.804</v>
      </c>
    </row>
    <row r="159" spans="1:31">
      <c r="A159">
        <v>9437</v>
      </c>
      <c r="B159">
        <v>11709006</v>
      </c>
      <c r="C159" t="s">
        <v>128</v>
      </c>
      <c r="E159" t="s">
        <v>34</v>
      </c>
      <c r="F159" t="s">
        <v>34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0.71974099999999996</v>
      </c>
      <c r="M159">
        <v>131.898</v>
      </c>
      <c r="N159">
        <v>0</v>
      </c>
      <c r="O159">
        <v>0.27500000000000002</v>
      </c>
      <c r="P159">
        <v>2.6280000000000001</v>
      </c>
      <c r="Q159" s="1">
        <v>32.200000000000003</v>
      </c>
      <c r="R159">
        <v>0.56999999999999995</v>
      </c>
      <c r="S159">
        <v>1.6199999999999999E-2</v>
      </c>
      <c r="T159">
        <v>2074</v>
      </c>
      <c r="U159">
        <v>4398.76</v>
      </c>
      <c r="V159">
        <v>6.5</v>
      </c>
      <c r="W159">
        <v>5</v>
      </c>
      <c r="X159" t="s">
        <v>32</v>
      </c>
      <c r="Y159">
        <v>6014</v>
      </c>
      <c r="Z159">
        <v>4.4859999999999998</v>
      </c>
      <c r="AA159">
        <v>0.99299999999999999</v>
      </c>
      <c r="AB159">
        <v>1.101</v>
      </c>
      <c r="AC159">
        <v>289.73559999999998</v>
      </c>
      <c r="AD159">
        <v>49.859786999999997</v>
      </c>
      <c r="AE159">
        <v>8.7769999999999992</v>
      </c>
    </row>
    <row r="160" spans="1:31">
      <c r="A160">
        <v>591</v>
      </c>
      <c r="B160">
        <v>9787239</v>
      </c>
      <c r="C160" t="s">
        <v>134</v>
      </c>
      <c r="D160" t="s">
        <v>135</v>
      </c>
      <c r="E160" t="s">
        <v>39</v>
      </c>
      <c r="F160" t="s">
        <v>34</v>
      </c>
      <c r="G160">
        <v>0.997</v>
      </c>
      <c r="H160">
        <v>0</v>
      </c>
      <c r="I160">
        <v>0</v>
      </c>
      <c r="J160">
        <v>0</v>
      </c>
      <c r="K160">
        <v>0</v>
      </c>
      <c r="L160">
        <v>0.74295791099999997</v>
      </c>
      <c r="M160">
        <v>133.27936</v>
      </c>
      <c r="N160">
        <v>0</v>
      </c>
      <c r="O160">
        <v>0.16200000000000001</v>
      </c>
      <c r="P160">
        <v>0.66879999999999995</v>
      </c>
      <c r="Q160" s="1">
        <v>843.3</v>
      </c>
      <c r="R160">
        <v>1.47</v>
      </c>
      <c r="S160">
        <v>1.2800000000000001E-2</v>
      </c>
      <c r="T160">
        <v>1026</v>
      </c>
      <c r="U160">
        <v>262.51</v>
      </c>
      <c r="V160">
        <v>45.3</v>
      </c>
      <c r="W160">
        <v>5</v>
      </c>
      <c r="X160" t="s">
        <v>32</v>
      </c>
      <c r="Y160">
        <v>3731</v>
      </c>
      <c r="Z160">
        <v>4.75</v>
      </c>
      <c r="AA160">
        <v>0.498</v>
      </c>
      <c r="AB160">
        <v>0</v>
      </c>
      <c r="AC160">
        <v>297.84240999999997</v>
      </c>
      <c r="AD160">
        <v>46.574268000000004</v>
      </c>
      <c r="AE160">
        <v>15.801</v>
      </c>
    </row>
    <row r="161" spans="1:31">
      <c r="A161">
        <v>4830</v>
      </c>
      <c r="B161">
        <v>11456279</v>
      </c>
      <c r="C161" t="s">
        <v>61</v>
      </c>
      <c r="E161" t="s">
        <v>34</v>
      </c>
      <c r="F161" t="s">
        <v>34</v>
      </c>
      <c r="H161">
        <v>0</v>
      </c>
      <c r="I161">
        <v>0</v>
      </c>
      <c r="J161">
        <v>0</v>
      </c>
      <c r="K161">
        <v>0</v>
      </c>
      <c r="L161">
        <v>0.57293757300000003</v>
      </c>
      <c r="M161">
        <v>131.69432</v>
      </c>
      <c r="N161">
        <v>0</v>
      </c>
      <c r="O161">
        <v>0.78659999999999997</v>
      </c>
      <c r="P161">
        <v>2.5760000000000001</v>
      </c>
      <c r="Q161" s="1">
        <v>80.8</v>
      </c>
      <c r="R161">
        <v>1.57</v>
      </c>
      <c r="S161">
        <v>1.5599999999999999E-2</v>
      </c>
      <c r="T161">
        <v>3271</v>
      </c>
      <c r="U161">
        <v>27058.33</v>
      </c>
      <c r="V161">
        <v>32</v>
      </c>
      <c r="Y161">
        <v>7338</v>
      </c>
      <c r="Z161">
        <v>4.2249999999999996</v>
      </c>
      <c r="AA161">
        <v>1.593</v>
      </c>
      <c r="AB161">
        <v>1.5529999999999999</v>
      </c>
      <c r="AC161">
        <v>292.44135</v>
      </c>
      <c r="AD161">
        <v>49.316414000000002</v>
      </c>
      <c r="AE161">
        <v>11.824999999999999</v>
      </c>
    </row>
    <row r="162" spans="1:31">
      <c r="A162">
        <v>3875</v>
      </c>
      <c r="B162">
        <v>5436161</v>
      </c>
      <c r="C162" t="s">
        <v>87</v>
      </c>
      <c r="E162" t="s">
        <v>34</v>
      </c>
      <c r="F162" t="s">
        <v>34</v>
      </c>
      <c r="H162">
        <v>0</v>
      </c>
      <c r="I162">
        <v>0</v>
      </c>
      <c r="J162">
        <v>0</v>
      </c>
      <c r="K162">
        <v>0</v>
      </c>
      <c r="L162">
        <v>0.64432214700000001</v>
      </c>
      <c r="M162">
        <v>131.95490699999999</v>
      </c>
      <c r="N162">
        <v>0</v>
      </c>
      <c r="O162">
        <v>1.3274999999999999</v>
      </c>
      <c r="P162">
        <v>0.89300000000000002</v>
      </c>
      <c r="Q162" s="1">
        <v>1076.5999999999999</v>
      </c>
      <c r="R162">
        <v>24.39</v>
      </c>
      <c r="S162">
        <v>1.24E-2</v>
      </c>
      <c r="T162">
        <v>1592</v>
      </c>
      <c r="U162">
        <v>1516.94</v>
      </c>
      <c r="V162">
        <v>79.599999999999994</v>
      </c>
      <c r="Y162">
        <v>5136</v>
      </c>
      <c r="Z162">
        <v>4.6479999999999997</v>
      </c>
      <c r="AA162">
        <v>0.61199999999999999</v>
      </c>
      <c r="AB162">
        <v>0.60799999999999998</v>
      </c>
      <c r="AC162">
        <v>287.75916000000001</v>
      </c>
      <c r="AD162">
        <v>40.657040000000002</v>
      </c>
      <c r="AE162">
        <v>14.999000000000001</v>
      </c>
    </row>
    <row r="163" spans="1:31">
      <c r="A163">
        <v>4643</v>
      </c>
      <c r="B163">
        <v>11973517</v>
      </c>
      <c r="C163" t="s">
        <v>197</v>
      </c>
      <c r="E163" t="s">
        <v>34</v>
      </c>
      <c r="F163" t="s">
        <v>34</v>
      </c>
      <c r="H163">
        <v>0</v>
      </c>
      <c r="I163">
        <v>0</v>
      </c>
      <c r="J163">
        <v>0</v>
      </c>
      <c r="K163">
        <v>0</v>
      </c>
      <c r="L163">
        <v>0.90376306699999998</v>
      </c>
      <c r="M163">
        <v>131.51926</v>
      </c>
      <c r="N163">
        <v>0</v>
      </c>
      <c r="O163">
        <v>9.3799999999999994E-2</v>
      </c>
      <c r="P163">
        <v>0.56200000000000006</v>
      </c>
      <c r="Q163" s="1">
        <v>267.5</v>
      </c>
      <c r="R163">
        <v>1.08</v>
      </c>
      <c r="S163">
        <v>1.5800000000000002E-2</v>
      </c>
      <c r="T163">
        <v>1254</v>
      </c>
      <c r="U163">
        <v>585.15</v>
      </c>
      <c r="V163">
        <v>12.6</v>
      </c>
      <c r="Y163">
        <v>4430</v>
      </c>
      <c r="Z163">
        <v>4.6159999999999997</v>
      </c>
      <c r="AA163">
        <v>0.65100000000000002</v>
      </c>
      <c r="AB163">
        <v>0.63800000000000001</v>
      </c>
      <c r="AC163">
        <v>296.59798999999998</v>
      </c>
      <c r="AD163">
        <v>50.356650999999999</v>
      </c>
      <c r="AE163">
        <v>15.696999999999999</v>
      </c>
    </row>
    <row r="164" spans="1:31">
      <c r="Q164" s="1"/>
    </row>
    <row r="165" spans="1:31">
      <c r="Q165" s="1"/>
    </row>
    <row r="166" spans="1:31">
      <c r="Q166" s="1"/>
    </row>
    <row r="167" spans="1:31">
      <c r="Q167" s="1"/>
    </row>
    <row r="168" spans="1:31">
      <c r="Q168" s="1"/>
    </row>
    <row r="169" spans="1:31">
      <c r="Q169" s="1"/>
    </row>
    <row r="170" spans="1:31">
      <c r="Q170" s="1"/>
    </row>
    <row r="171" spans="1:31">
      <c r="Q171" s="1"/>
    </row>
    <row r="172" spans="1:31">
      <c r="Q172" s="1"/>
    </row>
    <row r="173" spans="1:31">
      <c r="Q173" s="1"/>
    </row>
    <row r="174" spans="1:31">
      <c r="Q174" s="1"/>
    </row>
    <row r="175" spans="1:31">
      <c r="Q175" s="1"/>
    </row>
    <row r="176" spans="1:31">
      <c r="Q176" s="1"/>
    </row>
    <row r="177" spans="17:17">
      <c r="Q177" s="1"/>
    </row>
    <row r="178" spans="17:17">
      <c r="Q178" s="1"/>
    </row>
    <row r="179" spans="17:17">
      <c r="Q179" s="1"/>
    </row>
    <row r="180" spans="17:17">
      <c r="Q180" s="1"/>
    </row>
    <row r="181" spans="17:17">
      <c r="Q181" s="1"/>
    </row>
    <row r="182" spans="17:17">
      <c r="Q182" s="1"/>
    </row>
    <row r="183" spans="17:17">
      <c r="Q183" s="1"/>
    </row>
    <row r="184" spans="17:17">
      <c r="Q184" s="1"/>
    </row>
    <row r="185" spans="17:17">
      <c r="Q185" s="1"/>
    </row>
    <row r="186" spans="17:17">
      <c r="Q186" s="1"/>
    </row>
    <row r="187" spans="17:17">
      <c r="Q187" s="1"/>
    </row>
    <row r="188" spans="17:17">
      <c r="Q188" s="1"/>
    </row>
    <row r="189" spans="17:17">
      <c r="Q189" s="1"/>
    </row>
    <row r="190" spans="17:17">
      <c r="Q190" s="1"/>
    </row>
    <row r="191" spans="17:17">
      <c r="Q191" s="1"/>
    </row>
    <row r="192" spans="17:17">
      <c r="Q192" s="1"/>
    </row>
    <row r="193" spans="17:17">
      <c r="Q193" s="1"/>
    </row>
    <row r="194" spans="17:17">
      <c r="Q194" s="1"/>
    </row>
    <row r="195" spans="17:17">
      <c r="Q195" s="1"/>
    </row>
    <row r="196" spans="17:17">
      <c r="Q196" s="1"/>
    </row>
    <row r="197" spans="17:17">
      <c r="Q197" s="1"/>
    </row>
    <row r="198" spans="17:17">
      <c r="Q198" s="1"/>
    </row>
    <row r="199" spans="17:17">
      <c r="Q199" s="1"/>
    </row>
    <row r="200" spans="17:17">
      <c r="Q200" s="1"/>
    </row>
    <row r="201" spans="17:17">
      <c r="Q201" s="1"/>
    </row>
    <row r="202" spans="17:17">
      <c r="Q202" s="1"/>
    </row>
    <row r="203" spans="17:17">
      <c r="Q203" s="1"/>
    </row>
    <row r="204" spans="17:17">
      <c r="Q204" s="1"/>
    </row>
    <row r="205" spans="17:17">
      <c r="Q205" s="1"/>
    </row>
    <row r="206" spans="17:17">
      <c r="Q206" s="1"/>
    </row>
    <row r="207" spans="17:17">
      <c r="Q207" s="1"/>
    </row>
    <row r="208" spans="17:17">
      <c r="Q208" s="1"/>
    </row>
    <row r="209" spans="17:17">
      <c r="Q209" s="1"/>
    </row>
    <row r="210" spans="17:17">
      <c r="Q210" s="1"/>
    </row>
    <row r="211" spans="17:17">
      <c r="Q211" s="1"/>
    </row>
    <row r="212" spans="17:17">
      <c r="Q212" s="1"/>
    </row>
    <row r="213" spans="17:17">
      <c r="Q213" s="1"/>
    </row>
    <row r="214" spans="17:17">
      <c r="Q214" s="1"/>
    </row>
    <row r="215" spans="17:17">
      <c r="Q215" s="1"/>
    </row>
    <row r="216" spans="17:17">
      <c r="Q216" s="1"/>
    </row>
    <row r="217" spans="17:17">
      <c r="Q217" s="1"/>
    </row>
    <row r="218" spans="17:17">
      <c r="Q218" s="1"/>
    </row>
    <row r="219" spans="17:17">
      <c r="Q219" s="1"/>
    </row>
    <row r="220" spans="17:17">
      <c r="Q220" s="1"/>
    </row>
    <row r="221" spans="17:17">
      <c r="Q221" s="1"/>
    </row>
    <row r="222" spans="17:17">
      <c r="Q222" s="1"/>
    </row>
    <row r="223" spans="17:17">
      <c r="Q223" s="1"/>
    </row>
    <row r="224" spans="17:17">
      <c r="Q224" s="1"/>
    </row>
    <row r="225" spans="17:17">
      <c r="Q225" s="1"/>
    </row>
    <row r="227" spans="17:17">
      <c r="Q227" s="1"/>
    </row>
    <row r="228" spans="17:17">
      <c r="Q228" s="1"/>
    </row>
    <row r="229" spans="17:17">
      <c r="Q229" s="1"/>
    </row>
    <row r="230" spans="17:17">
      <c r="Q230" s="1"/>
    </row>
    <row r="231" spans="17:17">
      <c r="Q231" s="1"/>
    </row>
    <row r="232" spans="17:17">
      <c r="Q232" s="1"/>
    </row>
    <row r="233" spans="17:17">
      <c r="Q233" s="1"/>
    </row>
    <row r="234" spans="17:17">
      <c r="Q234" s="1"/>
    </row>
    <row r="235" spans="17:17">
      <c r="Q235" s="1"/>
    </row>
    <row r="236" spans="17:17">
      <c r="Q236" s="1"/>
    </row>
    <row r="237" spans="17:17">
      <c r="Q237" s="1"/>
    </row>
    <row r="238" spans="17:17">
      <c r="Q238" s="1"/>
    </row>
    <row r="239" spans="17:17">
      <c r="Q239" s="1"/>
    </row>
    <row r="240" spans="17:17">
      <c r="Q240" s="1"/>
    </row>
    <row r="241" spans="17:17">
      <c r="Q241" s="1"/>
    </row>
    <row r="242" spans="17:17">
      <c r="Q242" s="1"/>
    </row>
    <row r="243" spans="17:17">
      <c r="Q243" s="1"/>
    </row>
    <row r="244" spans="17:17">
      <c r="Q244" s="1"/>
    </row>
    <row r="245" spans="17:17">
      <c r="Q245" s="1"/>
    </row>
    <row r="246" spans="17:17">
      <c r="Q246" s="1"/>
    </row>
    <row r="247" spans="17:17">
      <c r="Q247" s="1"/>
    </row>
    <row r="248" spans="17:17">
      <c r="Q248" s="1"/>
    </row>
    <row r="249" spans="17:17">
      <c r="Q249" s="1"/>
    </row>
    <row r="250" spans="17:17">
      <c r="Q250" s="1"/>
    </row>
    <row r="251" spans="17:17">
      <c r="Q251" s="1"/>
    </row>
    <row r="252" spans="17:17">
      <c r="Q252" s="1"/>
    </row>
    <row r="253" spans="17:17">
      <c r="Q253" s="1"/>
    </row>
    <row r="254" spans="17:17">
      <c r="Q254" s="1"/>
    </row>
    <row r="255" spans="17:17">
      <c r="Q255" s="1"/>
    </row>
    <row r="256" spans="17:17">
      <c r="Q256" s="1"/>
    </row>
    <row r="257" spans="17:17">
      <c r="Q257" s="1"/>
    </row>
    <row r="258" spans="17:17">
      <c r="Q258" s="1"/>
    </row>
    <row r="259" spans="17:17">
      <c r="Q259" s="1"/>
    </row>
    <row r="260" spans="17:17">
      <c r="Q260" s="1"/>
    </row>
    <row r="261" spans="17:17">
      <c r="Q261" s="1"/>
    </row>
    <row r="262" spans="17:17">
      <c r="Q262" s="1"/>
    </row>
    <row r="263" spans="17:17">
      <c r="Q263" s="1"/>
    </row>
    <row r="265" spans="17:17">
      <c r="Q265" s="1"/>
    </row>
    <row r="266" spans="17:17">
      <c r="Q266" s="1"/>
    </row>
    <row r="267" spans="17:17">
      <c r="Q267" s="1"/>
    </row>
    <row r="268" spans="17:17">
      <c r="Q268" s="1"/>
    </row>
    <row r="269" spans="17:17">
      <c r="Q269" s="1"/>
    </row>
    <row r="270" spans="17:17">
      <c r="Q270" s="1"/>
    </row>
    <row r="271" spans="17:17">
      <c r="Q271" s="1"/>
    </row>
    <row r="272" spans="17:17">
      <c r="Q272" s="1"/>
    </row>
    <row r="273" spans="17:17">
      <c r="Q273" s="1"/>
    </row>
    <row r="274" spans="17:17">
      <c r="Q274" s="1"/>
    </row>
    <row r="275" spans="17:17">
      <c r="Q275" s="1"/>
    </row>
    <row r="276" spans="17:17">
      <c r="Q276" s="1"/>
    </row>
    <row r="277" spans="17:17">
      <c r="Q277" s="1"/>
    </row>
    <row r="278" spans="17:17">
      <c r="Q278" s="1"/>
    </row>
    <row r="279" spans="17:17">
      <c r="Q279" s="1"/>
    </row>
    <row r="280" spans="17:17">
      <c r="Q280" s="1"/>
    </row>
    <row r="281" spans="17:17">
      <c r="Q281" s="1"/>
    </row>
    <row r="282" spans="17:17">
      <c r="Q282" s="1"/>
    </row>
    <row r="283" spans="17:17">
      <c r="Q283" s="1"/>
    </row>
    <row r="284" spans="17:17">
      <c r="Q284" s="1"/>
    </row>
    <row r="285" spans="17:17">
      <c r="Q285" s="1"/>
    </row>
    <row r="286" spans="17:17">
      <c r="Q286" s="1"/>
    </row>
    <row r="287" spans="17:17">
      <c r="Q287" s="1"/>
    </row>
    <row r="288" spans="17:17">
      <c r="Q288" s="1"/>
    </row>
    <row r="289" spans="17:17">
      <c r="Q289" s="1"/>
    </row>
    <row r="290" spans="17:17">
      <c r="Q290" s="1"/>
    </row>
    <row r="291" spans="17:17">
      <c r="Q291" s="1"/>
    </row>
    <row r="292" spans="17:17">
      <c r="Q292" s="1"/>
    </row>
    <row r="293" spans="17:17">
      <c r="Q293" s="1"/>
    </row>
    <row r="294" spans="17:17">
      <c r="Q294" s="1"/>
    </row>
    <row r="295" spans="17:17">
      <c r="Q295" s="1"/>
    </row>
    <row r="296" spans="17:17">
      <c r="Q296" s="1"/>
    </row>
    <row r="297" spans="17:17">
      <c r="Q297" s="1"/>
    </row>
    <row r="298" spans="17:17">
      <c r="Q298" s="1"/>
    </row>
    <row r="299" spans="17:17">
      <c r="Q299" s="1"/>
    </row>
    <row r="300" spans="17:17">
      <c r="Q300" s="1"/>
    </row>
    <row r="301" spans="17:17">
      <c r="Q301" s="1"/>
    </row>
    <row r="302" spans="17:17">
      <c r="Q302" s="1"/>
    </row>
    <row r="303" spans="17:17">
      <c r="Q303" s="1"/>
    </row>
    <row r="304" spans="17:17">
      <c r="Q304" s="1"/>
    </row>
    <row r="305" spans="17:17">
      <c r="Q305" s="1"/>
    </row>
    <row r="306" spans="17:17">
      <c r="Q306" s="1"/>
    </row>
    <row r="307" spans="17:17">
      <c r="Q307" s="1"/>
    </row>
    <row r="308" spans="17:17">
      <c r="Q308" s="1"/>
    </row>
    <row r="309" spans="17:17">
      <c r="Q309" s="1"/>
    </row>
    <row r="310" spans="17:17">
      <c r="Q310" s="1"/>
    </row>
    <row r="311" spans="17:17">
      <c r="Q311" s="1"/>
    </row>
    <row r="312" spans="17:17">
      <c r="Q312" s="1"/>
    </row>
    <row r="313" spans="17:17">
      <c r="Q313" s="1"/>
    </row>
    <row r="314" spans="17:17">
      <c r="Q314" s="1"/>
    </row>
    <row r="315" spans="17:17">
      <c r="Q315" s="1"/>
    </row>
    <row r="316" spans="17:17">
      <c r="Q316" s="1"/>
    </row>
    <row r="317" spans="17:17">
      <c r="Q317" s="1"/>
    </row>
    <row r="318" spans="17:17">
      <c r="Q318" s="1"/>
    </row>
    <row r="319" spans="17:17">
      <c r="Q319" s="1"/>
    </row>
    <row r="320" spans="17:17">
      <c r="Q320" s="1"/>
    </row>
    <row r="321" spans="17:17">
      <c r="Q321" s="1"/>
    </row>
    <row r="322" spans="17:17">
      <c r="Q322" s="1"/>
    </row>
    <row r="323" spans="17:17">
      <c r="Q323" s="1"/>
    </row>
    <row r="324" spans="17:17">
      <c r="Q324" s="1"/>
    </row>
    <row r="325" spans="17:17">
      <c r="Q325" s="1"/>
    </row>
    <row r="326" spans="17:17">
      <c r="Q326" s="1"/>
    </row>
    <row r="327" spans="17:17">
      <c r="Q327" s="1"/>
    </row>
    <row r="328" spans="17:17">
      <c r="Q328" s="1"/>
    </row>
    <row r="329" spans="17:17">
      <c r="Q329" s="1"/>
    </row>
    <row r="330" spans="17:17">
      <c r="Q330" s="1"/>
    </row>
    <row r="331" spans="17:17">
      <c r="Q331" s="1"/>
    </row>
    <row r="332" spans="17:17">
      <c r="Q332" s="1"/>
    </row>
    <row r="333" spans="17:17">
      <c r="Q333" s="1"/>
    </row>
    <row r="334" spans="17:17">
      <c r="Q334" s="1"/>
    </row>
    <row r="335" spans="17:17">
      <c r="Q335" s="1"/>
    </row>
    <row r="336" spans="17:17">
      <c r="Q336" s="1"/>
    </row>
    <row r="337" spans="17:17">
      <c r="Q337" s="1"/>
    </row>
    <row r="338" spans="17:17">
      <c r="Q338" s="1"/>
    </row>
    <row r="339" spans="17:17">
      <c r="Q339" s="1"/>
    </row>
    <row r="340" spans="17:17">
      <c r="Q340" s="1"/>
    </row>
    <row r="341" spans="17:17">
      <c r="Q341" s="1"/>
    </row>
    <row r="342" spans="17:17">
      <c r="Q342" s="1"/>
    </row>
    <row r="343" spans="17:17">
      <c r="Q343" s="1"/>
    </row>
    <row r="344" spans="17:17">
      <c r="Q344" s="1"/>
    </row>
    <row r="345" spans="17:17">
      <c r="Q345" s="1"/>
    </row>
    <row r="346" spans="17:17">
      <c r="Q346" s="1"/>
    </row>
    <row r="347" spans="17:17">
      <c r="Q347" s="1"/>
    </row>
    <row r="348" spans="17:17">
      <c r="Q348" s="1"/>
    </row>
    <row r="349" spans="17:17">
      <c r="Q349" s="1"/>
    </row>
    <row r="350" spans="17:17">
      <c r="Q350" s="1"/>
    </row>
    <row r="351" spans="17:17">
      <c r="Q351" s="1"/>
    </row>
    <row r="352" spans="17:17">
      <c r="Q352" s="1"/>
    </row>
    <row r="353" spans="17:17">
      <c r="Q353" s="1"/>
    </row>
    <row r="354" spans="17:17">
      <c r="Q354" s="1"/>
    </row>
    <row r="355" spans="17:17">
      <c r="Q355" s="1"/>
    </row>
    <row r="356" spans="17:17">
      <c r="Q356" s="1"/>
    </row>
    <row r="357" spans="17:17">
      <c r="Q357" s="1"/>
    </row>
    <row r="358" spans="17:17">
      <c r="Q358" s="1"/>
    </row>
    <row r="359" spans="17:17">
      <c r="Q359" s="1"/>
    </row>
    <row r="360" spans="17:17">
      <c r="Q360" s="1"/>
    </row>
    <row r="361" spans="17:17">
      <c r="Q361" s="1"/>
    </row>
    <row r="362" spans="17:17">
      <c r="Q362" s="1"/>
    </row>
    <row r="363" spans="17:17">
      <c r="Q363" s="1"/>
    </row>
    <row r="364" spans="17:17">
      <c r="Q364" s="1"/>
    </row>
    <row r="365" spans="17:17">
      <c r="Q365" s="1"/>
    </row>
    <row r="366" spans="17:17">
      <c r="Q366" s="1"/>
    </row>
    <row r="367" spans="17:17">
      <c r="Q367" s="1"/>
    </row>
    <row r="368" spans="17:17">
      <c r="Q368" s="1"/>
    </row>
    <row r="369" spans="17:17">
      <c r="Q369" s="1"/>
    </row>
    <row r="370" spans="17:17">
      <c r="Q370" s="1"/>
    </row>
    <row r="372" spans="17:17">
      <c r="Q372" s="1"/>
    </row>
    <row r="373" spans="17:17">
      <c r="Q373" s="1"/>
    </row>
    <row r="374" spans="17:17">
      <c r="Q374" s="1"/>
    </row>
    <row r="375" spans="17:17">
      <c r="Q375" s="1"/>
    </row>
    <row r="376" spans="17:17">
      <c r="Q376" s="1"/>
    </row>
    <row r="377" spans="17:17">
      <c r="Q377" s="1"/>
    </row>
    <row r="378" spans="17:17">
      <c r="Q378" s="1"/>
    </row>
    <row r="379" spans="17:17">
      <c r="Q379" s="1"/>
    </row>
    <row r="380" spans="17:17">
      <c r="Q380" s="1"/>
    </row>
    <row r="381" spans="17:17">
      <c r="Q381" s="1"/>
    </row>
    <row r="382" spans="17:17">
      <c r="Q382" s="1"/>
    </row>
    <row r="383" spans="17:17">
      <c r="Q383" s="1"/>
    </row>
    <row r="384" spans="17:17">
      <c r="Q384" s="1"/>
    </row>
    <row r="385" spans="17:17">
      <c r="Q385" s="1"/>
    </row>
    <row r="386" spans="17:17">
      <c r="Q386" s="1"/>
    </row>
    <row r="387" spans="17:17">
      <c r="Q387" s="1"/>
    </row>
    <row r="388" spans="17:17">
      <c r="Q388" s="1"/>
    </row>
    <row r="390" spans="17:17">
      <c r="Q390" s="1"/>
    </row>
    <row r="391" spans="17:17">
      <c r="Q391" s="1"/>
    </row>
    <row r="392" spans="17:17">
      <c r="Q392" s="1"/>
    </row>
    <row r="393" spans="17:17">
      <c r="Q393" s="1"/>
    </row>
    <row r="394" spans="17:17">
      <c r="Q394" s="1"/>
    </row>
    <row r="395" spans="17:17">
      <c r="Q395" s="1"/>
    </row>
    <row r="396" spans="17:17">
      <c r="Q396" s="1"/>
    </row>
    <row r="398" spans="17:17">
      <c r="Q398" s="1"/>
    </row>
    <row r="400" spans="17:17">
      <c r="Q400" s="1"/>
    </row>
    <row r="401" spans="17:17">
      <c r="Q401" s="1"/>
    </row>
    <row r="402" spans="17:17">
      <c r="Q402" s="1"/>
    </row>
    <row r="403" spans="17:17">
      <c r="Q403" s="1"/>
    </row>
    <row r="404" spans="17:17">
      <c r="Q404" s="1"/>
    </row>
    <row r="405" spans="17:17">
      <c r="Q405" s="1"/>
    </row>
    <row r="406" spans="17:17">
      <c r="Q406" s="1"/>
    </row>
    <row r="407" spans="17:17">
      <c r="Q407" s="1"/>
    </row>
    <row r="408" spans="17:17">
      <c r="Q408" s="1"/>
    </row>
    <row r="409" spans="17:17">
      <c r="Q409" s="1"/>
    </row>
    <row r="410" spans="17:17">
      <c r="Q410" s="1"/>
    </row>
    <row r="411" spans="17:17">
      <c r="Q411" s="1"/>
    </row>
    <row r="412" spans="17:17">
      <c r="Q412" s="1"/>
    </row>
    <row r="413" spans="17:17">
      <c r="Q413" s="1"/>
    </row>
    <row r="414" spans="17:17">
      <c r="Q414" s="1"/>
    </row>
    <row r="416" spans="17:17">
      <c r="Q416" s="1"/>
    </row>
    <row r="417" spans="17:17">
      <c r="Q417" s="1"/>
    </row>
    <row r="418" spans="17:17">
      <c r="Q418" s="1"/>
    </row>
    <row r="419" spans="17:17">
      <c r="Q419" s="1"/>
    </row>
    <row r="420" spans="17:17">
      <c r="Q420" s="1"/>
    </row>
    <row r="421" spans="17:17">
      <c r="Q421" s="1"/>
    </row>
    <row r="422" spans="17:17">
      <c r="Q422" s="1"/>
    </row>
    <row r="423" spans="17:17">
      <c r="Q423" s="1"/>
    </row>
    <row r="424" spans="17:17">
      <c r="Q424" s="1"/>
    </row>
    <row r="425" spans="17:17">
      <c r="Q425" s="1"/>
    </row>
    <row r="426" spans="17:17">
      <c r="Q426" s="1"/>
    </row>
    <row r="427" spans="17:17">
      <c r="Q427" s="1"/>
    </row>
    <row r="428" spans="17:17">
      <c r="Q428" s="1"/>
    </row>
    <row r="429" spans="17:17">
      <c r="Q429" s="1"/>
    </row>
    <row r="430" spans="17:17">
      <c r="Q430" s="1"/>
    </row>
    <row r="431" spans="17:17">
      <c r="Q431" s="1"/>
    </row>
    <row r="432" spans="17:17">
      <c r="Q432" s="1"/>
    </row>
    <row r="433" spans="17:17">
      <c r="Q433" s="1"/>
    </row>
    <row r="434" spans="17:17">
      <c r="Q434" s="1"/>
    </row>
    <row r="435" spans="17:17">
      <c r="Q435" s="1"/>
    </row>
    <row r="436" spans="17:17">
      <c r="Q436" s="1"/>
    </row>
    <row r="437" spans="17:17">
      <c r="Q437" s="1"/>
    </row>
    <row r="438" spans="17:17">
      <c r="Q438" s="1"/>
    </row>
    <row r="439" spans="17:17">
      <c r="Q439" s="1"/>
    </row>
    <row r="440" spans="17:17">
      <c r="Q440" s="1"/>
    </row>
    <row r="441" spans="17:17">
      <c r="Q441" s="1"/>
    </row>
    <row r="442" spans="17:17">
      <c r="Q442" s="1"/>
    </row>
    <row r="443" spans="17:17">
      <c r="Q443" s="1"/>
    </row>
    <row r="445" spans="17:17">
      <c r="Q445" s="1"/>
    </row>
    <row r="446" spans="17:17">
      <c r="Q446" s="1"/>
    </row>
    <row r="447" spans="17:17">
      <c r="Q447" s="1"/>
    </row>
    <row r="448" spans="17:17">
      <c r="Q448" s="1"/>
    </row>
    <row r="449" spans="17:17">
      <c r="Q449" s="1"/>
    </row>
    <row r="450" spans="17:17">
      <c r="Q450" s="1"/>
    </row>
    <row r="451" spans="17:17">
      <c r="Q451" s="1"/>
    </row>
    <row r="452" spans="17:17">
      <c r="Q452" s="1"/>
    </row>
    <row r="453" spans="17:17">
      <c r="Q453" s="1"/>
    </row>
    <row r="454" spans="17:17">
      <c r="Q454" s="1"/>
    </row>
    <row r="455" spans="17:17">
      <c r="Q455" s="1"/>
    </row>
    <row r="456" spans="17:17">
      <c r="Q456" s="1"/>
    </row>
    <row r="457" spans="17:17">
      <c r="Q457" s="1"/>
    </row>
    <row r="458" spans="17:17">
      <c r="Q458" s="1"/>
    </row>
    <row r="459" spans="17:17">
      <c r="Q459" s="1"/>
    </row>
    <row r="460" spans="17:17">
      <c r="Q460" s="1"/>
    </row>
    <row r="461" spans="17:17">
      <c r="Q461" s="1"/>
    </row>
    <row r="462" spans="17:17">
      <c r="Q462" s="1"/>
    </row>
    <row r="463" spans="17:17">
      <c r="Q463" s="1"/>
    </row>
    <row r="464" spans="17:17">
      <c r="Q464" s="1"/>
    </row>
    <row r="465" spans="17:17">
      <c r="Q465" s="1"/>
    </row>
    <row r="466" spans="17:17">
      <c r="Q466" s="1"/>
    </row>
    <row r="467" spans="17:17">
      <c r="Q467" s="1"/>
    </row>
    <row r="468" spans="17:17">
      <c r="Q468" s="1"/>
    </row>
    <row r="469" spans="17:17">
      <c r="Q469" s="1"/>
    </row>
    <row r="470" spans="17:17">
      <c r="Q470" s="1"/>
    </row>
    <row r="471" spans="17:17">
      <c r="Q471" s="1"/>
    </row>
    <row r="472" spans="17:17">
      <c r="Q472" s="1"/>
    </row>
    <row r="473" spans="17:17">
      <c r="Q473" s="1"/>
    </row>
    <row r="474" spans="17:17">
      <c r="Q474" s="1"/>
    </row>
    <row r="475" spans="17:17">
      <c r="Q475" s="1"/>
    </row>
    <row r="476" spans="17:17">
      <c r="Q476" s="1"/>
    </row>
    <row r="477" spans="17:17">
      <c r="Q477" s="1"/>
    </row>
    <row r="478" spans="17:17">
      <c r="Q478" s="1"/>
    </row>
    <row r="479" spans="17:17">
      <c r="Q479" s="1"/>
    </row>
    <row r="480" spans="17:17">
      <c r="Q480" s="1"/>
    </row>
    <row r="481" spans="17:17">
      <c r="Q481" s="1"/>
    </row>
    <row r="482" spans="17:17">
      <c r="Q482" s="1"/>
    </row>
    <row r="483" spans="17:17">
      <c r="Q483" s="1"/>
    </row>
    <row r="484" spans="17:17">
      <c r="Q484" s="1"/>
    </row>
    <row r="485" spans="17:17">
      <c r="Q485" s="1"/>
    </row>
    <row r="486" spans="17:17">
      <c r="Q486" s="1"/>
    </row>
    <row r="487" spans="17:17">
      <c r="Q487" s="1"/>
    </row>
    <row r="488" spans="17:17">
      <c r="Q488" s="1"/>
    </row>
    <row r="489" spans="17:17">
      <c r="Q489" s="1"/>
    </row>
    <row r="490" spans="17:17">
      <c r="Q490" s="1"/>
    </row>
    <row r="491" spans="17:17">
      <c r="Q491" s="1"/>
    </row>
    <row r="492" spans="17:17">
      <c r="Q492" s="1"/>
    </row>
    <row r="493" spans="17:17">
      <c r="Q493" s="1"/>
    </row>
    <row r="495" spans="17:17">
      <c r="Q495" s="1"/>
    </row>
    <row r="496" spans="17:17">
      <c r="Q496" s="1"/>
    </row>
    <row r="497" spans="17:17">
      <c r="Q497" s="1"/>
    </row>
    <row r="498" spans="17:17">
      <c r="Q498" s="1"/>
    </row>
    <row r="499" spans="17:17">
      <c r="Q499" s="1"/>
    </row>
    <row r="500" spans="17:17">
      <c r="Q500" s="1"/>
    </row>
    <row r="501" spans="17:17">
      <c r="Q501" s="1"/>
    </row>
    <row r="502" spans="17:17">
      <c r="Q502" s="1"/>
    </row>
    <row r="503" spans="17:17">
      <c r="Q503" s="1"/>
    </row>
    <row r="504" spans="17:17">
      <c r="Q504" s="1"/>
    </row>
    <row r="505" spans="17:17">
      <c r="Q505" s="1"/>
    </row>
    <row r="506" spans="17:17">
      <c r="Q506" s="1"/>
    </row>
    <row r="507" spans="17:17">
      <c r="Q507" s="1"/>
    </row>
    <row r="508" spans="17:17">
      <c r="Q508" s="1"/>
    </row>
    <row r="509" spans="17:17">
      <c r="Q509" s="1"/>
    </row>
    <row r="510" spans="17:17">
      <c r="Q510" s="1"/>
    </row>
    <row r="511" spans="17:17">
      <c r="Q511" s="1"/>
    </row>
    <row r="512" spans="17:17">
      <c r="Q512" s="1"/>
    </row>
    <row r="513" spans="17:17">
      <c r="Q513" s="1"/>
    </row>
    <row r="514" spans="17:17">
      <c r="Q514" s="1"/>
    </row>
    <row r="515" spans="17:17">
      <c r="Q515" s="1"/>
    </row>
    <row r="516" spans="17:17">
      <c r="Q516" s="1"/>
    </row>
    <row r="517" spans="17:17">
      <c r="Q517" s="1"/>
    </row>
    <row r="518" spans="17:17">
      <c r="Q518" s="1"/>
    </row>
    <row r="519" spans="17:17">
      <c r="Q519" s="1"/>
    </row>
    <row r="520" spans="17:17">
      <c r="Q520" s="1"/>
    </row>
    <row r="521" spans="17:17">
      <c r="Q521" s="1"/>
    </row>
    <row r="522" spans="17:17">
      <c r="Q522" s="1"/>
    </row>
    <row r="523" spans="17:17">
      <c r="Q523" s="1"/>
    </row>
    <row r="524" spans="17:17">
      <c r="Q524" s="1"/>
    </row>
    <row r="525" spans="17:17">
      <c r="Q525" s="1"/>
    </row>
    <row r="526" spans="17:17">
      <c r="Q526" s="1"/>
    </row>
    <row r="527" spans="17:17">
      <c r="Q527" s="1"/>
    </row>
    <row r="528" spans="17:17">
      <c r="Q528" s="1"/>
    </row>
    <row r="529" spans="17:17">
      <c r="Q529" s="1"/>
    </row>
    <row r="530" spans="17:17">
      <c r="Q530" s="1"/>
    </row>
    <row r="531" spans="17:17">
      <c r="Q531" s="1"/>
    </row>
    <row r="532" spans="17:17">
      <c r="Q532" s="1"/>
    </row>
    <row r="533" spans="17:17">
      <c r="Q533" s="1"/>
    </row>
    <row r="535" spans="17:17">
      <c r="Q535" s="1"/>
    </row>
    <row r="536" spans="17:17">
      <c r="Q536" s="1"/>
    </row>
    <row r="537" spans="17:17">
      <c r="Q537" s="1"/>
    </row>
    <row r="538" spans="17:17">
      <c r="Q538" s="1"/>
    </row>
    <row r="539" spans="17:17">
      <c r="Q539" s="1"/>
    </row>
    <row r="540" spans="17:17">
      <c r="Q540" s="1"/>
    </row>
    <row r="541" spans="17:17">
      <c r="Q541" s="1"/>
    </row>
    <row r="542" spans="17:17">
      <c r="Q542" s="1"/>
    </row>
    <row r="543" spans="17:17">
      <c r="Q543" s="1"/>
    </row>
    <row r="544" spans="17:17">
      <c r="Q544" s="1"/>
    </row>
    <row r="546" spans="17:17">
      <c r="Q546" s="1"/>
    </row>
    <row r="547" spans="17:17">
      <c r="Q547" s="1"/>
    </row>
    <row r="548" spans="17:17">
      <c r="Q548" s="1"/>
    </row>
    <row r="549" spans="17:17">
      <c r="Q549" s="1"/>
    </row>
    <row r="550" spans="17:17">
      <c r="Q550" s="1"/>
    </row>
    <row r="551" spans="17:17">
      <c r="Q551" s="1"/>
    </row>
    <row r="552" spans="17:17">
      <c r="Q552" s="1"/>
    </row>
    <row r="553" spans="17:17">
      <c r="Q553" s="1"/>
    </row>
    <row r="554" spans="17:17">
      <c r="Q554" s="1"/>
    </row>
    <row r="555" spans="17:17">
      <c r="Q555" s="1"/>
    </row>
    <row r="556" spans="17:17">
      <c r="Q556" s="1"/>
    </row>
    <row r="557" spans="17:17">
      <c r="Q557" s="1"/>
    </row>
    <row r="558" spans="17:17">
      <c r="Q558" s="1"/>
    </row>
    <row r="559" spans="17:17">
      <c r="Q559" s="1"/>
    </row>
    <row r="560" spans="17:17">
      <c r="Q560" s="1"/>
    </row>
    <row r="561" spans="17:17">
      <c r="Q561" s="1"/>
    </row>
    <row r="562" spans="17:17">
      <c r="Q562" s="1"/>
    </row>
    <row r="563" spans="17:17">
      <c r="Q563" s="1"/>
    </row>
    <row r="564" spans="17:17">
      <c r="Q564" s="1"/>
    </row>
    <row r="565" spans="17:17">
      <c r="Q565" s="1"/>
    </row>
    <row r="566" spans="17:17">
      <c r="Q566" s="1"/>
    </row>
    <row r="567" spans="17:17">
      <c r="Q567" s="1"/>
    </row>
    <row r="568" spans="17:17">
      <c r="Q568" s="1"/>
    </row>
    <row r="569" spans="17:17">
      <c r="Q569" s="1"/>
    </row>
    <row r="570" spans="17:17">
      <c r="Q570" s="1"/>
    </row>
    <row r="571" spans="17:17">
      <c r="Q571" s="1"/>
    </row>
    <row r="572" spans="17:17">
      <c r="Q572" s="1"/>
    </row>
    <row r="573" spans="17:17">
      <c r="Q573" s="1"/>
    </row>
    <row r="574" spans="17:17">
      <c r="Q574" s="1"/>
    </row>
    <row r="575" spans="17:17">
      <c r="Q575" s="1"/>
    </row>
    <row r="576" spans="17:17">
      <c r="Q576" s="1"/>
    </row>
    <row r="577" spans="17:17">
      <c r="Q577" s="1"/>
    </row>
    <row r="578" spans="17:17">
      <c r="Q578" s="1"/>
    </row>
    <row r="579" spans="17:17">
      <c r="Q579" s="1"/>
    </row>
    <row r="580" spans="17:17">
      <c r="Q580" s="1"/>
    </row>
    <row r="581" spans="17:17">
      <c r="Q581" s="1"/>
    </row>
    <row r="582" spans="17:17">
      <c r="Q582" s="1"/>
    </row>
    <row r="583" spans="17:17">
      <c r="Q583" s="1"/>
    </row>
    <row r="584" spans="17:17">
      <c r="Q584" s="1"/>
    </row>
    <row r="585" spans="17:17">
      <c r="Q585" s="1"/>
    </row>
    <row r="587" spans="17:17">
      <c r="Q587" s="1"/>
    </row>
    <row r="588" spans="17:17">
      <c r="Q588" s="1"/>
    </row>
    <row r="589" spans="17:17">
      <c r="Q589" s="1"/>
    </row>
    <row r="590" spans="17:17">
      <c r="Q590" s="1"/>
    </row>
    <row r="591" spans="17:17">
      <c r="Q591" s="1"/>
    </row>
    <row r="593" spans="17:17">
      <c r="Q593" s="1"/>
    </row>
    <row r="594" spans="17:17">
      <c r="Q594" s="1"/>
    </row>
    <row r="595" spans="17:17">
      <c r="Q595" s="1"/>
    </row>
    <row r="596" spans="17:17">
      <c r="Q596" s="1"/>
    </row>
    <row r="597" spans="17:17">
      <c r="Q597" s="1"/>
    </row>
    <row r="598" spans="17:17">
      <c r="Q598" s="1"/>
    </row>
    <row r="599" spans="17:17">
      <c r="Q599" s="1"/>
    </row>
    <row r="600" spans="17:17">
      <c r="Q600" s="1"/>
    </row>
    <row r="601" spans="17:17">
      <c r="Q601" s="1"/>
    </row>
    <row r="602" spans="17:17">
      <c r="Q602" s="1"/>
    </row>
    <row r="603" spans="17:17">
      <c r="Q603" s="1"/>
    </row>
    <row r="604" spans="17:17">
      <c r="Q604" s="1"/>
    </row>
    <row r="605" spans="17:17">
      <c r="Q605" s="1"/>
    </row>
    <row r="606" spans="17:17">
      <c r="Q606" s="1"/>
    </row>
    <row r="607" spans="17:17">
      <c r="Q607" s="1"/>
    </row>
    <row r="608" spans="17:17">
      <c r="Q608" s="1"/>
    </row>
    <row r="609" spans="17:17">
      <c r="Q609" s="1"/>
    </row>
    <row r="610" spans="17:17">
      <c r="Q610" s="1"/>
    </row>
    <row r="611" spans="17:17">
      <c r="Q611" s="1"/>
    </row>
    <row r="612" spans="17:17">
      <c r="Q612" s="1"/>
    </row>
    <row r="613" spans="17:17">
      <c r="Q613" s="1"/>
    </row>
    <row r="615" spans="17:17">
      <c r="Q615" s="1"/>
    </row>
    <row r="616" spans="17:17">
      <c r="Q616" s="1"/>
    </row>
    <row r="617" spans="17:17">
      <c r="Q617" s="1"/>
    </row>
    <row r="619" spans="17:17">
      <c r="Q619" s="1"/>
    </row>
    <row r="620" spans="17:17">
      <c r="Q620" s="1"/>
    </row>
    <row r="621" spans="17:17">
      <c r="Q621" s="1"/>
    </row>
    <row r="622" spans="17:17">
      <c r="Q622" s="1"/>
    </row>
    <row r="623" spans="17:17">
      <c r="Q623" s="1"/>
    </row>
    <row r="624" spans="17:17">
      <c r="Q624" s="1"/>
    </row>
    <row r="625" spans="17:17">
      <c r="Q625" s="1"/>
    </row>
    <row r="626" spans="17:17">
      <c r="Q626" s="1"/>
    </row>
    <row r="627" spans="17:17">
      <c r="Q627" s="1"/>
    </row>
    <row r="628" spans="17:17">
      <c r="Q628" s="1"/>
    </row>
    <row r="629" spans="17:17">
      <c r="Q629" s="1"/>
    </row>
    <row r="630" spans="17:17">
      <c r="Q630" s="1"/>
    </row>
    <row r="631" spans="17:17">
      <c r="Q631" s="1"/>
    </row>
    <row r="632" spans="17:17">
      <c r="Q632" s="1"/>
    </row>
    <row r="633" spans="17:17">
      <c r="Q633" s="1"/>
    </row>
    <row r="634" spans="17:17">
      <c r="Q634" s="1"/>
    </row>
    <row r="635" spans="17:17">
      <c r="Q635" s="1"/>
    </row>
    <row r="636" spans="17:17">
      <c r="Q636" s="1"/>
    </row>
    <row r="637" spans="17:17">
      <c r="Q637" s="1"/>
    </row>
    <row r="638" spans="17:17">
      <c r="Q638" s="1"/>
    </row>
    <row r="639" spans="17:17">
      <c r="Q639" s="1"/>
    </row>
    <row r="640" spans="17:17">
      <c r="Q640" s="1"/>
    </row>
    <row r="641" spans="17:17">
      <c r="Q641" s="1"/>
    </row>
    <row r="642" spans="17:17">
      <c r="Q642" s="1"/>
    </row>
    <row r="643" spans="17:17">
      <c r="Q643" s="1"/>
    </row>
    <row r="644" spans="17:17">
      <c r="Q644" s="1"/>
    </row>
    <row r="645" spans="17:17">
      <c r="Q645" s="1"/>
    </row>
    <row r="646" spans="17:17">
      <c r="Q646" s="1"/>
    </row>
    <row r="647" spans="17:17">
      <c r="Q647" s="1"/>
    </row>
    <row r="648" spans="17:17">
      <c r="Q648" s="1"/>
    </row>
    <row r="649" spans="17:17">
      <c r="Q649" s="1"/>
    </row>
    <row r="650" spans="17:17">
      <c r="Q650" s="1"/>
    </row>
    <row r="651" spans="17:17">
      <c r="Q651" s="1"/>
    </row>
    <row r="652" spans="17:17">
      <c r="Q652" s="1"/>
    </row>
    <row r="653" spans="17:17">
      <c r="Q653" s="1"/>
    </row>
    <row r="654" spans="17:17">
      <c r="Q654" s="1"/>
    </row>
    <row r="655" spans="17:17">
      <c r="Q655" s="1"/>
    </row>
    <row r="656" spans="17:17">
      <c r="Q656" s="1"/>
    </row>
    <row r="657" spans="17:17">
      <c r="Q657" s="1"/>
    </row>
    <row r="658" spans="17:17">
      <c r="Q658" s="1"/>
    </row>
    <row r="659" spans="17:17">
      <c r="Q659" s="1"/>
    </row>
    <row r="660" spans="17:17">
      <c r="Q660" s="1"/>
    </row>
    <row r="661" spans="17:17">
      <c r="Q661" s="1"/>
    </row>
    <row r="664" spans="17:17">
      <c r="Q664" s="1"/>
    </row>
    <row r="665" spans="17:17">
      <c r="Q665" s="1"/>
    </row>
    <row r="666" spans="17:17">
      <c r="Q666" s="1"/>
    </row>
    <row r="667" spans="17:17">
      <c r="Q667" s="1"/>
    </row>
    <row r="669" spans="17:17">
      <c r="Q669" s="1"/>
    </row>
    <row r="670" spans="17:17">
      <c r="Q670" s="1"/>
    </row>
    <row r="671" spans="17:17">
      <c r="Q671" s="1"/>
    </row>
    <row r="672" spans="17:17">
      <c r="Q672" s="1"/>
    </row>
    <row r="673" spans="17:17">
      <c r="Q673" s="1"/>
    </row>
    <row r="674" spans="17:17">
      <c r="Q674" s="1"/>
    </row>
    <row r="675" spans="17:17">
      <c r="Q675" s="1"/>
    </row>
    <row r="676" spans="17:17">
      <c r="Q676" s="1"/>
    </row>
    <row r="677" spans="17:17">
      <c r="Q677" s="1"/>
    </row>
    <row r="678" spans="17:17">
      <c r="Q678" s="1"/>
    </row>
    <row r="679" spans="17:17">
      <c r="Q679" s="1"/>
    </row>
    <row r="680" spans="17:17">
      <c r="Q680" s="1"/>
    </row>
    <row r="681" spans="17:17">
      <c r="Q681" s="1"/>
    </row>
    <row r="682" spans="17:17">
      <c r="Q682" s="1"/>
    </row>
    <row r="683" spans="17:17">
      <c r="Q683" s="1"/>
    </row>
    <row r="684" spans="17:17">
      <c r="Q684" s="1"/>
    </row>
    <row r="685" spans="17:17">
      <c r="Q685" s="1"/>
    </row>
    <row r="686" spans="17:17">
      <c r="Q686" s="1"/>
    </row>
    <row r="687" spans="17:17">
      <c r="Q687" s="1"/>
    </row>
    <row r="688" spans="17:17">
      <c r="Q688" s="1"/>
    </row>
    <row r="689" spans="17:17">
      <c r="Q689" s="1"/>
    </row>
    <row r="690" spans="17:17">
      <c r="Q690" s="1"/>
    </row>
    <row r="691" spans="17:17">
      <c r="Q691" s="1"/>
    </row>
    <row r="692" spans="17:17">
      <c r="Q692" s="1"/>
    </row>
    <row r="693" spans="17:17">
      <c r="Q693" s="1"/>
    </row>
    <row r="694" spans="17:17">
      <c r="Q694" s="1"/>
    </row>
    <row r="695" spans="17:17">
      <c r="Q695" s="1"/>
    </row>
    <row r="696" spans="17:17">
      <c r="Q696" s="1"/>
    </row>
    <row r="697" spans="17:17">
      <c r="Q697" s="1"/>
    </row>
    <row r="698" spans="17:17">
      <c r="Q698" s="1"/>
    </row>
    <row r="699" spans="17:17">
      <c r="Q699" s="1"/>
    </row>
    <row r="700" spans="17:17">
      <c r="Q700" s="1"/>
    </row>
    <row r="701" spans="17:17">
      <c r="Q701" s="1"/>
    </row>
    <row r="702" spans="17:17">
      <c r="Q702" s="1"/>
    </row>
    <row r="703" spans="17:17">
      <c r="Q703" s="1"/>
    </row>
    <row r="704" spans="17:17">
      <c r="Q704" s="1"/>
    </row>
    <row r="705" spans="17:17">
      <c r="Q705" s="1"/>
    </row>
    <row r="706" spans="17:17">
      <c r="Q706" s="1"/>
    </row>
    <row r="708" spans="17:17">
      <c r="Q708" s="1"/>
    </row>
    <row r="709" spans="17:17">
      <c r="Q709" s="1"/>
    </row>
    <row r="710" spans="17:17">
      <c r="Q710" s="1"/>
    </row>
    <row r="711" spans="17:17">
      <c r="Q711" s="1"/>
    </row>
    <row r="712" spans="17:17">
      <c r="Q712" s="1"/>
    </row>
    <row r="713" spans="17:17">
      <c r="Q713" s="1"/>
    </row>
    <row r="714" spans="17:17">
      <c r="Q714" s="1"/>
    </row>
    <row r="715" spans="17:17">
      <c r="Q715" s="1"/>
    </row>
    <row r="716" spans="17:17">
      <c r="Q716" s="1"/>
    </row>
    <row r="717" spans="17:17">
      <c r="Q717" s="1"/>
    </row>
    <row r="718" spans="17:17">
      <c r="Q718" s="1"/>
    </row>
    <row r="719" spans="17:17">
      <c r="Q719" s="1"/>
    </row>
    <row r="720" spans="17:17">
      <c r="Q720" s="1"/>
    </row>
    <row r="721" spans="17:17">
      <c r="Q721" s="1"/>
    </row>
    <row r="722" spans="17:17">
      <c r="Q722" s="1"/>
    </row>
    <row r="723" spans="17:17">
      <c r="Q723" s="1"/>
    </row>
    <row r="724" spans="17:17">
      <c r="Q724" s="1"/>
    </row>
    <row r="725" spans="17:17">
      <c r="Q725" s="1"/>
    </row>
    <row r="726" spans="17:17">
      <c r="Q726" s="1"/>
    </row>
    <row r="727" spans="17:17">
      <c r="Q727" s="1"/>
    </row>
    <row r="728" spans="17:17">
      <c r="Q728" s="1"/>
    </row>
    <row r="729" spans="17:17">
      <c r="Q729" s="1"/>
    </row>
    <row r="730" spans="17:17">
      <c r="Q730" s="1"/>
    </row>
    <row r="732" spans="17:17">
      <c r="Q732" s="1"/>
    </row>
    <row r="733" spans="17:17">
      <c r="Q733" s="1"/>
    </row>
    <row r="734" spans="17:17">
      <c r="Q734" s="1"/>
    </row>
    <row r="735" spans="17:17">
      <c r="Q735" s="1"/>
    </row>
    <row r="736" spans="17:17">
      <c r="Q736" s="1"/>
    </row>
    <row r="737" spans="17:17">
      <c r="Q737" s="1"/>
    </row>
    <row r="738" spans="17:17">
      <c r="Q738" s="1"/>
    </row>
    <row r="739" spans="17:17">
      <c r="Q739" s="1"/>
    </row>
    <row r="740" spans="17:17">
      <c r="Q740" s="1"/>
    </row>
    <row r="741" spans="17:17">
      <c r="Q741" s="1"/>
    </row>
    <row r="742" spans="17:17">
      <c r="Q742" s="1"/>
    </row>
    <row r="743" spans="17:17">
      <c r="Q743" s="1"/>
    </row>
    <row r="744" spans="17:17">
      <c r="Q744" s="1"/>
    </row>
    <row r="745" spans="17:17">
      <c r="Q745" s="1"/>
    </row>
    <row r="746" spans="17:17">
      <c r="Q746" s="1"/>
    </row>
    <row r="747" spans="17:17">
      <c r="Q747" s="1"/>
    </row>
    <row r="748" spans="17:17">
      <c r="Q748" s="1"/>
    </row>
    <row r="749" spans="17:17">
      <c r="Q749" s="1"/>
    </row>
    <row r="750" spans="17:17">
      <c r="Q750" s="1"/>
    </row>
    <row r="751" spans="17:17">
      <c r="Q751" s="1"/>
    </row>
    <row r="752" spans="17:17">
      <c r="Q752" s="1"/>
    </row>
    <row r="753" spans="17:17">
      <c r="Q753" s="1"/>
    </row>
    <row r="755" spans="17:17">
      <c r="Q755" s="1"/>
    </row>
    <row r="757" spans="17:17">
      <c r="Q757" s="1"/>
    </row>
    <row r="758" spans="17:17">
      <c r="Q758" s="1"/>
    </row>
    <row r="759" spans="17:17">
      <c r="Q759" s="1"/>
    </row>
    <row r="760" spans="17:17">
      <c r="Q760" s="1"/>
    </row>
    <row r="761" spans="17:17">
      <c r="Q761" s="1"/>
    </row>
    <row r="762" spans="17:17">
      <c r="Q762" s="1"/>
    </row>
    <row r="763" spans="17:17">
      <c r="Q763" s="1"/>
    </row>
    <row r="764" spans="17:17">
      <c r="Q764" s="1"/>
    </row>
    <row r="765" spans="17:17">
      <c r="Q765" s="1"/>
    </row>
    <row r="766" spans="17:17">
      <c r="Q766" s="1"/>
    </row>
    <row r="767" spans="17:17">
      <c r="Q767" s="1"/>
    </row>
    <row r="768" spans="17:17">
      <c r="Q768" s="1"/>
    </row>
    <row r="769" spans="17:17">
      <c r="Q769" s="1"/>
    </row>
    <row r="770" spans="17:17">
      <c r="Q770" s="1"/>
    </row>
    <row r="771" spans="17:17">
      <c r="Q771" s="1"/>
    </row>
    <row r="772" spans="17:17">
      <c r="Q772" s="1"/>
    </row>
    <row r="773" spans="17:17">
      <c r="Q773" s="1"/>
    </row>
    <row r="774" spans="17:17">
      <c r="Q774" s="1"/>
    </row>
    <row r="775" spans="17:17">
      <c r="Q775" s="1"/>
    </row>
    <row r="776" spans="17:17">
      <c r="Q776" s="1"/>
    </row>
    <row r="777" spans="17:17">
      <c r="Q777" s="1"/>
    </row>
    <row r="778" spans="17:17">
      <c r="Q778" s="1"/>
    </row>
    <row r="780" spans="17:17">
      <c r="Q780" s="1"/>
    </row>
    <row r="781" spans="17:17">
      <c r="Q781" s="1"/>
    </row>
    <row r="782" spans="17:17">
      <c r="Q782" s="1"/>
    </row>
    <row r="784" spans="17:17">
      <c r="Q784" s="1"/>
    </row>
    <row r="785" spans="17:17">
      <c r="Q785" s="1"/>
    </row>
    <row r="786" spans="17:17">
      <c r="Q786" s="1"/>
    </row>
    <row r="787" spans="17:17">
      <c r="Q787" s="1"/>
    </row>
    <row r="788" spans="17:17">
      <c r="Q788" s="1"/>
    </row>
    <row r="789" spans="17:17">
      <c r="Q789" s="1"/>
    </row>
    <row r="790" spans="17:17">
      <c r="Q790" s="1"/>
    </row>
    <row r="791" spans="17:17">
      <c r="Q791" s="1"/>
    </row>
    <row r="792" spans="17:17">
      <c r="Q792" s="1"/>
    </row>
    <row r="793" spans="17:17">
      <c r="Q793" s="1"/>
    </row>
    <row r="794" spans="17:17">
      <c r="Q794" s="1"/>
    </row>
    <row r="795" spans="17:17">
      <c r="Q795" s="1"/>
    </row>
    <row r="796" spans="17:17">
      <c r="Q796" s="1"/>
    </row>
    <row r="797" spans="17:17">
      <c r="Q797" s="1"/>
    </row>
    <row r="798" spans="17:17">
      <c r="Q798" s="1"/>
    </row>
    <row r="799" spans="17:17">
      <c r="Q799" s="1"/>
    </row>
    <row r="800" spans="17:17">
      <c r="Q800" s="1"/>
    </row>
    <row r="801" spans="17:17">
      <c r="Q801" s="1"/>
    </row>
    <row r="802" spans="17:17">
      <c r="Q802" s="1"/>
    </row>
    <row r="803" spans="17:17">
      <c r="Q803" s="1"/>
    </row>
    <row r="804" spans="17:17">
      <c r="Q804" s="1"/>
    </row>
    <row r="805" spans="17:17">
      <c r="Q805" s="1"/>
    </row>
    <row r="806" spans="17:17">
      <c r="Q806" s="1"/>
    </row>
    <row r="807" spans="17:17">
      <c r="Q807" s="1"/>
    </row>
    <row r="808" spans="17:17">
      <c r="Q808" s="1"/>
    </row>
    <row r="809" spans="17:17">
      <c r="Q809" s="1"/>
    </row>
    <row r="810" spans="17:17">
      <c r="Q810" s="1"/>
    </row>
    <row r="811" spans="17:17">
      <c r="Q811" s="1"/>
    </row>
    <row r="812" spans="17:17">
      <c r="Q812" s="1"/>
    </row>
    <row r="813" spans="17:17">
      <c r="Q813" s="1"/>
    </row>
    <row r="814" spans="17:17">
      <c r="Q814" s="1"/>
    </row>
    <row r="815" spans="17:17">
      <c r="Q815" s="1"/>
    </row>
    <row r="816" spans="17:17">
      <c r="Q816" s="1"/>
    </row>
    <row r="817" spans="17:17">
      <c r="Q817" s="1"/>
    </row>
    <row r="818" spans="17:17">
      <c r="Q818" s="1"/>
    </row>
    <row r="819" spans="17:17">
      <c r="Q819" s="1"/>
    </row>
    <row r="820" spans="17:17">
      <c r="Q820" s="1"/>
    </row>
    <row r="821" spans="17:17">
      <c r="Q821" s="1"/>
    </row>
    <row r="822" spans="17:17">
      <c r="Q822" s="1"/>
    </row>
    <row r="824" spans="17:17">
      <c r="Q824" s="1"/>
    </row>
    <row r="825" spans="17:17">
      <c r="Q825" s="1"/>
    </row>
    <row r="826" spans="17:17">
      <c r="Q826" s="1"/>
    </row>
    <row r="827" spans="17:17">
      <c r="Q827" s="1"/>
    </row>
    <row r="828" spans="17:17">
      <c r="Q828" s="1"/>
    </row>
    <row r="829" spans="17:17">
      <c r="Q829" s="1"/>
    </row>
    <row r="830" spans="17:17">
      <c r="Q830" s="1"/>
    </row>
    <row r="831" spans="17:17">
      <c r="Q831" s="1"/>
    </row>
    <row r="832" spans="17:17">
      <c r="Q832" s="1"/>
    </row>
    <row r="833" spans="17:17">
      <c r="Q833" s="1"/>
    </row>
    <row r="835" spans="17:17">
      <c r="Q835" s="1"/>
    </row>
    <row r="836" spans="17:17">
      <c r="Q836" s="1"/>
    </row>
    <row r="837" spans="17:17">
      <c r="Q837" s="1"/>
    </row>
    <row r="838" spans="17:17">
      <c r="Q838" s="1"/>
    </row>
    <row r="839" spans="17:17">
      <c r="Q839" s="1"/>
    </row>
    <row r="840" spans="17:17">
      <c r="Q840" s="1"/>
    </row>
    <row r="841" spans="17:17">
      <c r="Q841" s="1"/>
    </row>
    <row r="842" spans="17:17">
      <c r="Q842" s="1"/>
    </row>
    <row r="843" spans="17:17">
      <c r="Q843" s="1"/>
    </row>
    <row r="844" spans="17:17">
      <c r="Q844" s="1"/>
    </row>
    <row r="845" spans="17:17">
      <c r="Q845" s="1"/>
    </row>
    <row r="846" spans="17:17">
      <c r="Q846" s="1"/>
    </row>
    <row r="847" spans="17:17">
      <c r="Q847" s="1"/>
    </row>
    <row r="848" spans="17:17">
      <c r="Q848" s="1"/>
    </row>
    <row r="849" spans="17:17">
      <c r="Q849" s="1"/>
    </row>
    <row r="850" spans="17:17">
      <c r="Q850" s="1"/>
    </row>
    <row r="851" spans="17:17">
      <c r="Q851" s="1"/>
    </row>
    <row r="852" spans="17:17">
      <c r="Q852" s="1"/>
    </row>
    <row r="853" spans="17:17">
      <c r="Q853" s="1"/>
    </row>
    <row r="854" spans="17:17">
      <c r="Q854" s="1"/>
    </row>
    <row r="855" spans="17:17">
      <c r="Q855" s="1"/>
    </row>
    <row r="856" spans="17:17">
      <c r="Q856" s="1"/>
    </row>
    <row r="857" spans="17:17">
      <c r="Q857" s="1"/>
    </row>
    <row r="858" spans="17:17">
      <c r="Q858" s="1"/>
    </row>
    <row r="859" spans="17:17">
      <c r="Q859" s="1"/>
    </row>
    <row r="860" spans="17:17">
      <c r="Q860" s="1"/>
    </row>
    <row r="861" spans="17:17">
      <c r="Q861" s="1"/>
    </row>
    <row r="862" spans="17:17">
      <c r="Q862" s="1"/>
    </row>
    <row r="863" spans="17:17">
      <c r="Q863" s="1"/>
    </row>
    <row r="864" spans="17:17">
      <c r="Q864" s="1"/>
    </row>
    <row r="865" spans="17:17">
      <c r="Q865" s="1"/>
    </row>
    <row r="866" spans="17:17">
      <c r="Q866" s="1"/>
    </row>
    <row r="867" spans="17:17">
      <c r="Q867" s="1"/>
    </row>
    <row r="868" spans="17:17">
      <c r="Q868" s="1"/>
    </row>
    <row r="869" spans="17:17">
      <c r="Q869" s="1"/>
    </row>
    <row r="870" spans="17:17">
      <c r="Q870" s="1"/>
    </row>
    <row r="871" spans="17:17">
      <c r="Q871" s="1"/>
    </row>
    <row r="872" spans="17:17">
      <c r="Q872" s="1"/>
    </row>
    <row r="873" spans="17:17">
      <c r="Q873" s="1"/>
    </row>
    <row r="874" spans="17:17">
      <c r="Q874" s="1"/>
    </row>
    <row r="875" spans="17:17">
      <c r="Q875" s="1"/>
    </row>
    <row r="876" spans="17:17">
      <c r="Q876" s="1"/>
    </row>
    <row r="877" spans="17:17">
      <c r="Q877" s="1"/>
    </row>
    <row r="878" spans="17:17">
      <c r="Q878" s="1"/>
    </row>
    <row r="879" spans="17:17">
      <c r="Q879" s="1"/>
    </row>
    <row r="880" spans="17:17">
      <c r="Q880" s="1"/>
    </row>
    <row r="881" spans="17:17">
      <c r="Q881" s="1"/>
    </row>
    <row r="882" spans="17:17">
      <c r="Q882" s="1"/>
    </row>
    <row r="883" spans="17:17">
      <c r="Q883" s="1"/>
    </row>
    <row r="884" spans="17:17">
      <c r="Q884" s="1"/>
    </row>
    <row r="885" spans="17:17">
      <c r="Q885" s="1"/>
    </row>
    <row r="886" spans="17:17">
      <c r="Q886" s="1"/>
    </row>
    <row r="887" spans="17:17">
      <c r="Q887" s="1"/>
    </row>
    <row r="888" spans="17:17">
      <c r="Q888" s="1"/>
    </row>
    <row r="889" spans="17:17">
      <c r="Q889" s="1"/>
    </row>
    <row r="890" spans="17:17">
      <c r="Q890" s="1"/>
    </row>
    <row r="891" spans="17:17">
      <c r="Q891" s="1"/>
    </row>
    <row r="892" spans="17:17">
      <c r="Q892" s="1"/>
    </row>
    <row r="893" spans="17:17">
      <c r="Q893" s="1"/>
    </row>
    <row r="894" spans="17:17">
      <c r="Q894" s="1"/>
    </row>
    <row r="895" spans="17:17">
      <c r="Q895" s="1"/>
    </row>
    <row r="896" spans="17:17">
      <c r="Q896" s="1"/>
    </row>
    <row r="897" spans="17:17">
      <c r="Q897" s="1"/>
    </row>
    <row r="898" spans="17:17">
      <c r="Q898" s="1"/>
    </row>
    <row r="899" spans="17:17">
      <c r="Q899" s="1"/>
    </row>
    <row r="900" spans="17:17">
      <c r="Q900" s="1"/>
    </row>
    <row r="901" spans="17:17">
      <c r="Q901" s="1"/>
    </row>
    <row r="902" spans="17:17">
      <c r="Q902" s="1"/>
    </row>
    <row r="903" spans="17:17">
      <c r="Q903" s="1"/>
    </row>
    <row r="904" spans="17:17">
      <c r="Q904" s="1"/>
    </row>
    <row r="905" spans="17:17">
      <c r="Q905" s="1"/>
    </row>
    <row r="906" spans="17:17">
      <c r="Q906" s="1"/>
    </row>
    <row r="907" spans="17:17">
      <c r="Q907" s="1"/>
    </row>
    <row r="908" spans="17:17">
      <c r="Q908" s="1"/>
    </row>
    <row r="909" spans="17:17">
      <c r="Q909" s="1"/>
    </row>
    <row r="911" spans="17:17">
      <c r="Q911" s="1"/>
    </row>
    <row r="912" spans="17:17">
      <c r="Q912" s="1"/>
    </row>
    <row r="913" spans="17:17">
      <c r="Q913" s="1"/>
    </row>
    <row r="914" spans="17:17">
      <c r="Q914" s="1"/>
    </row>
    <row r="915" spans="17:17">
      <c r="Q915" s="1"/>
    </row>
    <row r="916" spans="17:17">
      <c r="Q916" s="1"/>
    </row>
    <row r="917" spans="17:17">
      <c r="Q917" s="1"/>
    </row>
    <row r="918" spans="17:17">
      <c r="Q918" s="1"/>
    </row>
    <row r="919" spans="17:17">
      <c r="Q919" s="1"/>
    </row>
    <row r="920" spans="17:17">
      <c r="Q920" s="1"/>
    </row>
    <row r="921" spans="17:17">
      <c r="Q921" s="1"/>
    </row>
    <row r="922" spans="17:17">
      <c r="Q922" s="1"/>
    </row>
    <row r="923" spans="17:17">
      <c r="Q923" s="1"/>
    </row>
    <row r="924" spans="17:17">
      <c r="Q924" s="1"/>
    </row>
    <row r="925" spans="17:17">
      <c r="Q925" s="1"/>
    </row>
    <row r="926" spans="17:17">
      <c r="Q926" s="1"/>
    </row>
    <row r="927" spans="17:17">
      <c r="Q927" s="1"/>
    </row>
    <row r="928" spans="17:17">
      <c r="Q928" s="1"/>
    </row>
    <row r="929" spans="17:17">
      <c r="Q929" s="1"/>
    </row>
    <row r="930" spans="17:17">
      <c r="Q930" s="1"/>
    </row>
    <row r="931" spans="17:17">
      <c r="Q931" s="1"/>
    </row>
    <row r="932" spans="17:17">
      <c r="Q932" s="1"/>
    </row>
    <row r="933" spans="17:17">
      <c r="Q933" s="1"/>
    </row>
    <row r="934" spans="17:17">
      <c r="Q934" s="1"/>
    </row>
    <row r="935" spans="17:17">
      <c r="Q935" s="1"/>
    </row>
    <row r="936" spans="17:17">
      <c r="Q936" s="1"/>
    </row>
    <row r="938" spans="17:17">
      <c r="Q938" s="1"/>
    </row>
    <row r="939" spans="17:17">
      <c r="Q939" s="1"/>
    </row>
    <row r="940" spans="17:17">
      <c r="Q940" s="1"/>
    </row>
    <row r="941" spans="17:17">
      <c r="Q941" s="1"/>
    </row>
    <row r="942" spans="17:17">
      <c r="Q942" s="1"/>
    </row>
    <row r="943" spans="17:17">
      <c r="Q943" s="1"/>
    </row>
    <row r="944" spans="17:17">
      <c r="Q944" s="1"/>
    </row>
    <row r="945" spans="17:17">
      <c r="Q945" s="1"/>
    </row>
    <row r="946" spans="17:17">
      <c r="Q946" s="1"/>
    </row>
    <row r="947" spans="17:17">
      <c r="Q947" s="1"/>
    </row>
    <row r="948" spans="17:17">
      <c r="Q948" s="1"/>
    </row>
    <row r="949" spans="17:17">
      <c r="Q949" s="1"/>
    </row>
    <row r="950" spans="17:17">
      <c r="Q950" s="1"/>
    </row>
    <row r="951" spans="17:17">
      <c r="Q951" s="1"/>
    </row>
    <row r="952" spans="17:17">
      <c r="Q952" s="1"/>
    </row>
    <row r="953" spans="17:17">
      <c r="Q953" s="1"/>
    </row>
    <row r="954" spans="17:17">
      <c r="Q954" s="1"/>
    </row>
    <row r="956" spans="17:17">
      <c r="Q956" s="1"/>
    </row>
    <row r="957" spans="17:17">
      <c r="Q957" s="1"/>
    </row>
    <row r="958" spans="17:17">
      <c r="Q958" s="1"/>
    </row>
    <row r="959" spans="17:17">
      <c r="Q959" s="1"/>
    </row>
    <row r="960" spans="17:17">
      <c r="Q960" s="1"/>
    </row>
    <row r="961" spans="17:17">
      <c r="Q961" s="1"/>
    </row>
    <row r="962" spans="17:17">
      <c r="Q962" s="1"/>
    </row>
    <row r="963" spans="17:17">
      <c r="Q963" s="1"/>
    </row>
    <row r="964" spans="17:17">
      <c r="Q964" s="1"/>
    </row>
    <row r="965" spans="17:17">
      <c r="Q965" s="1"/>
    </row>
    <row r="966" spans="17:17">
      <c r="Q966" s="1"/>
    </row>
    <row r="967" spans="17:17">
      <c r="Q967" s="1"/>
    </row>
    <row r="968" spans="17:17">
      <c r="Q968" s="1"/>
    </row>
    <row r="969" spans="17:17">
      <c r="Q969" s="1"/>
    </row>
    <row r="970" spans="17:17">
      <c r="Q970" s="1"/>
    </row>
    <row r="971" spans="17:17">
      <c r="Q971" s="1"/>
    </row>
    <row r="972" spans="17:17">
      <c r="Q972" s="1"/>
    </row>
    <row r="973" spans="17:17">
      <c r="Q973" s="1"/>
    </row>
    <row r="974" spans="17:17">
      <c r="Q974" s="1"/>
    </row>
    <row r="975" spans="17:17">
      <c r="Q975" s="1"/>
    </row>
    <row r="976" spans="17:17">
      <c r="Q976" s="1"/>
    </row>
    <row r="977" spans="17:17">
      <c r="Q977" s="1"/>
    </row>
    <row r="978" spans="17:17">
      <c r="Q978" s="1"/>
    </row>
    <row r="979" spans="17:17">
      <c r="Q979" s="1"/>
    </row>
    <row r="980" spans="17:17">
      <c r="Q980" s="1"/>
    </row>
    <row r="981" spans="17:17">
      <c r="Q981" s="1"/>
    </row>
    <row r="982" spans="17:17">
      <c r="Q982" s="1"/>
    </row>
    <row r="983" spans="17:17">
      <c r="Q983" s="1"/>
    </row>
    <row r="984" spans="17:17">
      <c r="Q984" s="1"/>
    </row>
    <row r="985" spans="17:17">
      <c r="Q985" s="1"/>
    </row>
    <row r="986" spans="17:17">
      <c r="Q986" s="1"/>
    </row>
    <row r="987" spans="17:17">
      <c r="Q987" s="1"/>
    </row>
    <row r="988" spans="17:17">
      <c r="Q988" s="1"/>
    </row>
    <row r="989" spans="17:17">
      <c r="Q989" s="1"/>
    </row>
    <row r="990" spans="17:17">
      <c r="Q990" s="1"/>
    </row>
    <row r="991" spans="17:17">
      <c r="Q991" s="1"/>
    </row>
    <row r="992" spans="17:17">
      <c r="Q992" s="1"/>
    </row>
    <row r="993" spans="17:17">
      <c r="Q993" s="1"/>
    </row>
    <row r="994" spans="17:17">
      <c r="Q994" s="1"/>
    </row>
    <row r="995" spans="17:17">
      <c r="Q995" s="1"/>
    </row>
    <row r="996" spans="17:17">
      <c r="Q996" s="1"/>
    </row>
    <row r="997" spans="17:17">
      <c r="Q997" s="1"/>
    </row>
  </sheetData>
  <sortState ref="A2:AE138">
    <sortCondition ref="S2:S13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39"/>
  <sheetViews>
    <sheetView topLeftCell="A2" workbookViewId="0">
      <pane ySplit="1140" activePane="bottomLeft"/>
      <selection activeCell="E1" sqref="E1"/>
      <selection pane="bottomLeft" activeCell="Q1" sqref="Q1"/>
    </sheetView>
  </sheetViews>
  <sheetFormatPr baseColWidth="10" defaultRowHeight="15" outlineLevelCol="1" x14ac:dyDescent="0"/>
  <cols>
    <col min="7" max="7" width="18.83203125" hidden="1" customWidth="1" outlineLevel="1"/>
    <col min="8" max="9" width="11" hidden="1" customWidth="1" outlineLevel="1"/>
    <col min="10" max="10" width="13.83203125" hidden="1" customWidth="1" outlineLevel="1"/>
    <col min="11" max="11" width="0" hidden="1" customWidth="1" outlineLevel="1"/>
    <col min="12" max="12" width="18" bestFit="1" customWidth="1" collapsed="1"/>
    <col min="13" max="13" width="12.1640625" bestFit="1" customWidth="1"/>
    <col min="14" max="14" width="12.83203125" bestFit="1" customWidth="1"/>
  </cols>
  <sheetData>
    <row r="1" spans="1:22">
      <c r="A1" t="s">
        <v>2</v>
      </c>
      <c r="B1" t="s">
        <v>11</v>
      </c>
      <c r="C1" t="s">
        <v>17</v>
      </c>
      <c r="D1" t="s">
        <v>18</v>
      </c>
      <c r="E1" t="s">
        <v>27</v>
      </c>
      <c r="G1" t="s">
        <v>252</v>
      </c>
      <c r="H1" t="s">
        <v>253</v>
      </c>
      <c r="I1" t="s">
        <v>254</v>
      </c>
      <c r="J1" t="s">
        <v>255</v>
      </c>
      <c r="K1" s="2" t="s">
        <v>257</v>
      </c>
      <c r="L1" t="s">
        <v>256</v>
      </c>
      <c r="M1" t="s">
        <v>258</v>
      </c>
      <c r="N1" t="s">
        <v>259</v>
      </c>
    </row>
    <row r="2" spans="1:22">
      <c r="A2" t="s">
        <v>250</v>
      </c>
      <c r="B2">
        <v>0.99514119999999995</v>
      </c>
      <c r="C2">
        <v>0.22</v>
      </c>
      <c r="D2">
        <v>9.1000000000000004E-3</v>
      </c>
      <c r="E2">
        <v>0.10100000000000001</v>
      </c>
      <c r="G2" s="3">
        <f>C2^(1/Lopez_radius_exp)</f>
        <v>2.34256E-3</v>
      </c>
      <c r="H2" s="3">
        <f>SQRT(epsilon*PI()*(C2*REarth_to_cm)^3*29.7*(delta_t)^(-1.23)*(delta_t*1000000000)*years_to_s/(D2^2)/bigG_cgs)/MEarth_to_g</f>
        <v>5.3662849920372693E-2</v>
      </c>
      <c r="I2" s="3">
        <f>(Roche_limit_factor)^3*(3*PI())/(bigG_cgs*(B2*days_to_seconds)^2)</f>
        <v>0.27750314988479718</v>
      </c>
      <c r="J2" s="3">
        <f>I2*4*PI()/3*(C2*REarth_to_cm)^3/MEarth_to_g</f>
        <v>5.4330623838710933E-4</v>
      </c>
      <c r="K2" s="2" t="str">
        <f>IF(C2&lt;prad_low_limit,IF(G2&gt;J2,"rocky","roche lim"),IF(H2&gt;J2,"evap lim","roche lim"))</f>
        <v>rocky</v>
      </c>
      <c r="L2" s="3">
        <f>IF(C2&lt;prad_low_limit,MAX(G2,J2),MAX(H2,J2))</f>
        <v>2.34256E-3</v>
      </c>
      <c r="M2">
        <f>(63/4*SQRT(4*PI()*PI()*E2^3)*(C2*REarth_to_AU)^5/(100*(L2*MEarth_to_MSun))*D2^(-13/2))^(-1)/1000</f>
        <v>166.15324986953135</v>
      </c>
      <c r="N2">
        <f>(3*SQRT((bigG*E2)^3)/speed_of_light^2/SQRT(D2^5))^(-1)/1000</f>
        <v>1.320883395125922</v>
      </c>
      <c r="U2">
        <v>0.01</v>
      </c>
      <c r="V2">
        <v>0.01</v>
      </c>
    </row>
    <row r="3" spans="1:22">
      <c r="A3" t="s">
        <v>166</v>
      </c>
      <c r="B3">
        <v>0.82400012499999997</v>
      </c>
      <c r="C3">
        <v>0.42</v>
      </c>
      <c r="D3">
        <v>1.1299999999999999E-2</v>
      </c>
      <c r="E3">
        <v>0.28000000000000003</v>
      </c>
      <c r="G3" s="3">
        <f t="shared" ref="G3:G66" si="0">C3^(1/Lopez_radius_exp)</f>
        <v>3.1116959999999992E-2</v>
      </c>
      <c r="H3" s="3">
        <f>SQRT(epsilon*PI()*(C3*REarth_to_cm)^3*29.7*(delta_t)^(-1.23)*(delta_t*1000000000)*years_to_s/(D3^2)/bigG_cgs)/MEarth_to_g</f>
        <v>0.11399258352536532</v>
      </c>
      <c r="I3" s="3">
        <f>(Roche_limit_factor)^3*(3*PI())/(bigG_cgs*(B3*days_to_seconds)^2)</f>
        <v>0.40474619599920453</v>
      </c>
      <c r="J3" s="3">
        <f>I3*4*PI()/3*(C3*REarth_to_cm)^3/MEarth_to_g</f>
        <v>5.5136523485220619E-3</v>
      </c>
      <c r="K3" s="2" t="str">
        <f>IF(C3&lt;prad_low_limit,IF(G3&gt;J3,"rocky","roche lim"),IF(H3&gt;J3,"evap lim","roche lim"))</f>
        <v>rocky</v>
      </c>
      <c r="L3" s="3">
        <f>IF(C3&lt;prad_low_limit,MAX(G3,J3),MAX(H3,J3))</f>
        <v>3.1116959999999992E-2</v>
      </c>
      <c r="M3">
        <f>(63/4*SQRT(4*PI()*PI()*E3^3)*(C3*REarth_to_AU)^5/(100*(L3*MEarth_to_MSun))*D3^(-13/2))^(-1)/1000</f>
        <v>77.031450715862576</v>
      </c>
      <c r="N3">
        <f>(3*SQRT((bigG*E3)^3)/speed_of_light^2/SQRT(D3^5))^(-1)/1000</f>
        <v>0.49170216695157742</v>
      </c>
      <c r="U3">
        <v>1000</v>
      </c>
      <c r="V3">
        <v>1000</v>
      </c>
    </row>
    <row r="4" spans="1:22">
      <c r="A4" t="s">
        <v>62</v>
      </c>
      <c r="B4">
        <v>0.57673208899999995</v>
      </c>
      <c r="C4">
        <v>0.43</v>
      </c>
      <c r="D4">
        <v>1.21E-2</v>
      </c>
      <c r="E4">
        <v>0.70699999999999996</v>
      </c>
      <c r="G4" s="3">
        <f t="shared" si="0"/>
        <v>3.4188009999999991E-2</v>
      </c>
      <c r="H4" s="3">
        <f>SQRT(epsilon*PI()*(C4*REarth_to_cm)^3*29.7*(delta_t)^(-1.23)*(delta_t*1000000000)*years_to_s/(D4^2)/bigG_cgs)/MEarth_to_g</f>
        <v>0.11028042155255312</v>
      </c>
      <c r="I4" s="3">
        <f>(Roche_limit_factor)^3*(3*PI())/(bigG_cgs*(B4*days_to_seconds)^2)</f>
        <v>0.82620743527846829</v>
      </c>
      <c r="J4" s="3">
        <f>I4*4*PI()/3*(C4*REarth_to_cm)^3/MEarth_to_g</f>
        <v>1.2078227289090243E-2</v>
      </c>
      <c r="K4" s="2" t="str">
        <f>IF(C4&lt;prad_low_limit,IF(G4&gt;J4,"rocky","roche lim"),IF(H4&gt;J4,"evap lim","roche lim"))</f>
        <v>rocky</v>
      </c>
      <c r="L4" s="3">
        <f>IF(C4&lt;prad_low_limit,MAX(G4,J4),MAX(H4,J4))</f>
        <v>3.4188009999999991E-2</v>
      </c>
      <c r="M4">
        <f>(63/4*SQRT(4*PI()*PI()*E4^3)*(C4*REarth_to_AU)^5/(100*(L4*MEarth_to_MSun))*D4^(-13/2))^(-1)/1000</f>
        <v>29.251750632279968</v>
      </c>
      <c r="N4">
        <f>(3*SQRT((bigG*E4)^3)/speed_of_light^2/SQRT(D4^5))^(-1)/1000</f>
        <v>0.14540433872645295</v>
      </c>
    </row>
    <row r="5" spans="1:22">
      <c r="A5" t="s">
        <v>233</v>
      </c>
      <c r="B5">
        <v>0.96982413899999997</v>
      </c>
      <c r="C5">
        <v>0.49</v>
      </c>
      <c r="D5">
        <v>1.9199999999999998E-2</v>
      </c>
      <c r="E5">
        <v>1</v>
      </c>
      <c r="G5" s="3">
        <f t="shared" si="0"/>
        <v>5.7648009999999993E-2</v>
      </c>
      <c r="H5" s="3">
        <f>SQRT(epsilon*PI()*(C5*REarth_to_cm)^3*29.7*(delta_t)^(-1.23)*(delta_t*1000000000)*years_to_s/(D5^2)/bigG_cgs)/MEarth_to_g</f>
        <v>8.4542287748447409E-2</v>
      </c>
      <c r="I5" s="3">
        <f>(Roche_limit_factor)^3*(3*PI())/(bigG_cgs*(B5*days_to_seconds)^2)</f>
        <v>0.2921805833405704</v>
      </c>
      <c r="J5" s="3">
        <f>I5*4*PI()/3*(C5*REarth_to_cm)^3/MEarth_to_g</f>
        <v>6.32045471609579E-3</v>
      </c>
      <c r="K5" s="2" t="str">
        <f>IF(C5&lt;prad_low_limit,IF(G5&gt;J5,"rocky","roche lim"),IF(H5&gt;J5,"evap lim","roche lim"))</f>
        <v>rocky</v>
      </c>
      <c r="L5" s="3">
        <f>IF(C5&lt;prad_low_limit,MAX(G5,J5),MAX(H5,J5))</f>
        <v>5.7648009999999993E-2</v>
      </c>
      <c r="M5">
        <f>(63/4*SQRT(4*PI()*PI()*E5^3)*(C5*REarth_to_AU)^5/(100*(L5*MEarth_to_MSun))*D5^(-13/2))^(-1)/1000</f>
        <v>306.83608880552288</v>
      </c>
      <c r="N5">
        <f>(3*SQRT((bigG*E5)^3)/speed_of_light^2/SQRT(D5^5))^(-1)/1000</f>
        <v>0.27415497564497437</v>
      </c>
    </row>
    <row r="6" spans="1:22">
      <c r="A6" t="s">
        <v>44</v>
      </c>
      <c r="B6">
        <v>0.52688751700000003</v>
      </c>
      <c r="C6">
        <v>0.57999999999999996</v>
      </c>
      <c r="D6">
        <v>1.03E-2</v>
      </c>
      <c r="E6">
        <v>0.51500000000000001</v>
      </c>
      <c r="G6" s="3">
        <f t="shared" si="0"/>
        <v>0.11316495999999998</v>
      </c>
      <c r="H6" s="3">
        <f>SQRT(epsilon*PI()*(C6*REarth_to_cm)^3*29.7*(delta_t)^(-1.23)*(delta_t*1000000000)*years_to_s/(D6^2)/bigG_cgs)/MEarth_to_g</f>
        <v>0.20294851138254111</v>
      </c>
      <c r="I6" s="3">
        <f>(Roche_limit_factor)^3*(3*PI())/(bigG_cgs*(B6*days_to_seconds)^2)</f>
        <v>0.98992322168774693</v>
      </c>
      <c r="J6" s="3">
        <f>I6*4*PI()/3*(C6*REarth_to_cm)^3/MEarth_to_g</f>
        <v>3.5513561253795407E-2</v>
      </c>
      <c r="K6" s="2" t="str">
        <f>IF(C6&lt;prad_low_limit,IF(G6&gt;J6,"rocky","roche lim"),IF(H6&gt;J6,"evap lim","roche lim"))</f>
        <v>rocky</v>
      </c>
      <c r="L6" s="3">
        <f>IF(C6&lt;prad_low_limit,MAX(G6,J6),MAX(H6,J6))</f>
        <v>0.11316495999999998</v>
      </c>
      <c r="M6">
        <f>(63/4*SQRT(4*PI()*PI()*E6^3)*(C6*REarth_to_AU)^5/(100*(L6*MEarth_to_MSun))*D6^(-13/2))^(-1)/1000</f>
        <v>12.244686070010655</v>
      </c>
      <c r="N6">
        <f>(3*SQRT((bigG*E6)^3)/speed_of_light^2/SQRT(D6^5))^(-1)/1000</f>
        <v>0.15635986210544098</v>
      </c>
    </row>
    <row r="7" spans="1:22">
      <c r="A7" t="s">
        <v>137</v>
      </c>
      <c r="B7">
        <v>0.75726128100000001</v>
      </c>
      <c r="C7">
        <v>0.57999999999999996</v>
      </c>
      <c r="D7">
        <v>1.6299999999999999E-2</v>
      </c>
      <c r="E7">
        <v>0.998</v>
      </c>
      <c r="G7" s="3">
        <f t="shared" si="0"/>
        <v>0.11316495999999998</v>
      </c>
      <c r="H7" s="3">
        <f>SQRT(epsilon*PI()*(C7*REarth_to_cm)^3*29.7*(delta_t)^(-1.23)*(delta_t*1000000000)*years_to_s/(D7^2)/bigG_cgs)/MEarth_to_g</f>
        <v>0.12824353786749529</v>
      </c>
      <c r="I7" s="3">
        <f>(Roche_limit_factor)^3*(3*PI())/(bigG_cgs*(B7*days_to_seconds)^2)</f>
        <v>0.47923201943529903</v>
      </c>
      <c r="J7" s="3">
        <f>I7*4*PI()/3*(C7*REarth_to_cm)^3/MEarth_to_g</f>
        <v>1.7192480491546612E-2</v>
      </c>
      <c r="K7" s="2" t="str">
        <f>IF(C7&lt;prad_low_limit,IF(G7&gt;J7,"rocky","roche lim"),IF(H7&gt;J7,"evap lim","roche lim"))</f>
        <v>rocky</v>
      </c>
      <c r="L7" s="3">
        <f>IF(C7&lt;prad_low_limit,MAX(G7,J7),MAX(H7,J7))</f>
        <v>0.11316495999999998</v>
      </c>
      <c r="M7">
        <f>(63/4*SQRT(4*PI()*PI()*E7^3)*(C7*REarth_to_AU)^5/(100*(L7*MEarth_to_MSun))*D7^(-13/2))^(-1)/1000</f>
        <v>89.689200939488089</v>
      </c>
      <c r="N7">
        <f>(3*SQRT((bigG*E7)^3)/speed_of_light^2/SQRT(D7^5))^(-1)/1000</f>
        <v>0.18260651141852594</v>
      </c>
    </row>
    <row r="8" spans="1:22">
      <c r="A8" t="s">
        <v>179</v>
      </c>
      <c r="B8">
        <v>0.84990673400000005</v>
      </c>
      <c r="C8">
        <v>0.59</v>
      </c>
      <c r="D8">
        <v>1.4E-2</v>
      </c>
      <c r="E8">
        <v>0.503</v>
      </c>
      <c r="G8" s="3">
        <f t="shared" si="0"/>
        <v>0.12117360999999997</v>
      </c>
      <c r="H8" s="3">
        <f>SQRT(epsilon*PI()*(C8*REarth_to_cm)^3*29.7*(delta_t)^(-1.23)*(delta_t*1000000000)*years_to_s/(D8^2)/bigG_cgs)/MEarth_to_g</f>
        <v>0.15319023637160592</v>
      </c>
      <c r="I8" s="3">
        <f>(Roche_limit_factor)^3*(3*PI())/(bigG_cgs*(B8*days_to_seconds)^2)</f>
        <v>0.38044754884289461</v>
      </c>
      <c r="J8" s="3">
        <f>I8*4*PI()/3*(C8*REarth_to_cm)^3/MEarth_to_g</f>
        <v>1.4366783839784649E-2</v>
      </c>
      <c r="K8" s="2" t="str">
        <f>IF(C8&lt;prad_low_limit,IF(G8&gt;J8,"rocky","roche lim"),IF(H8&gt;J8,"evap lim","roche lim"))</f>
        <v>rocky</v>
      </c>
      <c r="L8" s="3">
        <f>IF(C8&lt;prad_low_limit,MAX(G8,J8),MAX(H8,J8))</f>
        <v>0.12117360999999997</v>
      </c>
      <c r="M8">
        <f>(63/4*SQRT(4*PI()*PI()*E8^3)*(C8*REarth_to_AU)^5/(100*(L8*MEarth_to_MSun))*D8^(-13/2))^(-1)/1000</f>
        <v>91.67961363025519</v>
      </c>
      <c r="N8">
        <f>(3*SQRT((bigG*E8)^3)/speed_of_light^2/SQRT(D8^5))^(-1)/1000</f>
        <v>0.34890819667226586</v>
      </c>
    </row>
    <row r="9" spans="1:22">
      <c r="A9" t="s">
        <v>202</v>
      </c>
      <c r="B9">
        <v>0.91614229800000002</v>
      </c>
      <c r="C9">
        <v>0.6</v>
      </c>
      <c r="D9">
        <v>1.5599999999999999E-2</v>
      </c>
      <c r="E9">
        <v>0.6</v>
      </c>
      <c r="G9" s="3">
        <f t="shared" si="0"/>
        <v>0.12959999999999999</v>
      </c>
      <c r="H9" s="3">
        <f>SQRT(epsilon*PI()*(C9*REarth_to_cm)^3*29.7*(delta_t)^(-1.23)*(delta_t*1000000000)*years_to_s/(D9^2)/bigG_cgs)/MEarth_to_g</f>
        <v>0.14098839991029899</v>
      </c>
      <c r="I9" s="3">
        <f>(Roche_limit_factor)^3*(3*PI())/(bigG_cgs*(B9*days_to_seconds)^2)</f>
        <v>0.32742471729413836</v>
      </c>
      <c r="J9" s="3">
        <f>I9*4*PI()/3*(C9*REarth_to_cm)^3/MEarth_to_g</f>
        <v>1.3003909684837982E-2</v>
      </c>
      <c r="K9" s="2" t="str">
        <f>IF(C9&lt;prad_low_limit,IF(G9&gt;J9,"rocky","roche lim"),IF(H9&gt;J9,"evap lim","roche lim"))</f>
        <v>rocky</v>
      </c>
      <c r="L9" s="3">
        <f>IF(C9&lt;prad_low_limit,MAX(G9,J9),MAX(H9,J9))</f>
        <v>0.12959999999999999</v>
      </c>
      <c r="M9">
        <f>(63/4*SQRT(4*PI()*PI()*E9^3)*(C9*REarth_to_AU)^5/(100*(L9*MEarth_to_MSun))*D9^(-13/2))^(-1)/1000</f>
        <v>139.82225275807738</v>
      </c>
      <c r="N9">
        <f>(3*SQRT((bigG*E9)^3)/speed_of_light^2/SQRT(D9^5))^(-1)/1000</f>
        <v>0.35101662069113965</v>
      </c>
    </row>
    <row r="10" spans="1:22">
      <c r="A10" t="s">
        <v>119</v>
      </c>
      <c r="B10">
        <v>0.69461112800000002</v>
      </c>
      <c r="C10">
        <v>0.64</v>
      </c>
      <c r="D10">
        <v>1.37E-2</v>
      </c>
      <c r="E10">
        <v>0.72599999999999998</v>
      </c>
      <c r="G10" s="3">
        <f t="shared" si="0"/>
        <v>0.16777216</v>
      </c>
      <c r="H10" s="3">
        <f>SQRT(epsilon*PI()*(C10*REarth_to_cm)^3*29.7*(delta_t)^(-1.23)*(delta_t*1000000000)*years_to_s/(D10^2)/bigG_cgs)/MEarth_to_g</f>
        <v>0.17686035740510681</v>
      </c>
      <c r="I10" s="3">
        <f>(Roche_limit_factor)^3*(3*PI())/(bigG_cgs*(B10*days_to_seconds)^2)</f>
        <v>0.56957885422648391</v>
      </c>
      <c r="J10" s="3">
        <f>I10*4*PI()/3*(C10*REarth_to_cm)^3/MEarth_to_g</f>
        <v>2.7453802923068173E-2</v>
      </c>
      <c r="K10" s="2" t="str">
        <f>IF(C10&lt;prad_low_limit,IF(G10&gt;J10,"rocky","roche lim"),IF(H10&gt;J10,"evap lim","roche lim"))</f>
        <v>rocky</v>
      </c>
      <c r="L10" s="3">
        <f>IF(C10&lt;prad_low_limit,MAX(G10,J10),MAX(H10,J10))</f>
        <v>0.16777216</v>
      </c>
      <c r="M10">
        <f>(63/4*SQRT(4*PI()*PI()*E10^3)*(C10*REarth_to_AU)^5/(100*(L10*MEarth_to_MSun))*D10^(-13/2))^(-1)/1000</f>
        <v>42.33926486974655</v>
      </c>
      <c r="N10">
        <f>(3*SQRT((bigG*E10)^3)/speed_of_light^2/SQRT(D10^5))^(-1)/1000</f>
        <v>0.19060730784979543</v>
      </c>
    </row>
    <row r="11" spans="1:22">
      <c r="A11" t="s">
        <v>200</v>
      </c>
      <c r="B11">
        <v>0.91217902200000001</v>
      </c>
      <c r="C11">
        <v>0.65</v>
      </c>
      <c r="D11">
        <v>1.55E-2</v>
      </c>
      <c r="E11">
        <v>0.59099999999999997</v>
      </c>
      <c r="G11" s="3">
        <f t="shared" si="0"/>
        <v>0.17850625000000003</v>
      </c>
      <c r="H11" s="3">
        <f>SQRT(epsilon*PI()*(C11*REarth_to_cm)^3*29.7*(delta_t)^(-1.23)*(delta_t*1000000000)*years_to_s/(D11^2)/bigG_cgs)/MEarth_to_g</f>
        <v>0.15999980055385862</v>
      </c>
      <c r="I11" s="3">
        <f>(Roche_limit_factor)^3*(3*PI())/(bigG_cgs*(B11*days_to_seconds)^2)</f>
        <v>0.33027611727045308</v>
      </c>
      <c r="J11" s="3">
        <f>I11*4*PI()/3*(C11*REarth_to_cm)^3/MEarth_to_g</f>
        <v>1.6677308884746399E-2</v>
      </c>
      <c r="K11" s="2" t="str">
        <f>IF(C11&lt;prad_low_limit,IF(G11&gt;J11,"rocky","roche lim"),IF(H11&gt;J11,"evap lim","roche lim"))</f>
        <v>rocky</v>
      </c>
      <c r="L11" s="3">
        <f>IF(C11&lt;prad_low_limit,MAX(G11,J11),MAX(H11,J11))</f>
        <v>0.17850625000000003</v>
      </c>
      <c r="M11">
        <f>(63/4*SQRT(4*PI()*PI()*E11^3)*(C11*REarth_to_AU)^5/(100*(L11*MEarth_to_MSun))*D11^(-13/2))^(-1)/1000</f>
        <v>126.62107368859991</v>
      </c>
      <c r="N11">
        <f>(3*SQRT((bigG*E11)^3)/speed_of_light^2/SQRT(D11^5))^(-1)/1000</f>
        <v>0.35333860058062011</v>
      </c>
    </row>
    <row r="12" spans="1:22">
      <c r="A12" t="s">
        <v>130</v>
      </c>
      <c r="B12">
        <v>0.72733174599999995</v>
      </c>
      <c r="C12">
        <v>0.67</v>
      </c>
      <c r="D12">
        <v>1.15E-2</v>
      </c>
      <c r="E12">
        <v>0.38500000000000001</v>
      </c>
      <c r="G12" s="3">
        <f t="shared" si="0"/>
        <v>0.20151121000000008</v>
      </c>
      <c r="H12" s="3">
        <f>SQRT(epsilon*PI()*(C12*REarth_to_cm)^3*29.7*(delta_t)^(-1.23)*(delta_t*1000000000)*years_to_s/(D12^2)/bigG_cgs)/MEarth_to_g</f>
        <v>0.2256812445834768</v>
      </c>
      <c r="I12" s="3">
        <f>(Roche_limit_factor)^3*(3*PI())/(bigG_cgs*(B12*days_to_seconds)^2)</f>
        <v>0.51948408076546204</v>
      </c>
      <c r="J12" s="3">
        <f>I12*4*PI()/3*(C12*REarth_to_cm)^3/MEarth_to_g</f>
        <v>2.8727999446015763E-2</v>
      </c>
      <c r="K12" s="2" t="str">
        <f>IF(C12&lt;prad_low_limit,IF(G12&gt;J12,"rocky","roche lim"),IF(H12&gt;J12,"evap lim","roche lim"))</f>
        <v>rocky</v>
      </c>
      <c r="L12" s="3">
        <f>IF(C12&lt;prad_low_limit,MAX(G12,J12),MAX(H12,J12))</f>
        <v>0.20151121000000008</v>
      </c>
      <c r="M12">
        <f>(63/4*SQRT(4*PI()*PI()*E12^3)*(C12*REarth_to_AU)^5/(100*(L12*MEarth_to_MSun))*D12^(-13/2))^(-1)/1000</f>
        <v>33.567159872197848</v>
      </c>
      <c r="N12">
        <f>(3*SQRT((bigG*E12)^3)/speed_of_light^2/SQRT(D12^5))^(-1)/1000</f>
        <v>0.31863726609474702</v>
      </c>
    </row>
    <row r="13" spans="1:22">
      <c r="A13" t="s">
        <v>225</v>
      </c>
      <c r="B13">
        <v>0.94755474900000003</v>
      </c>
      <c r="C13">
        <v>0.67</v>
      </c>
      <c r="D13">
        <v>1.8599999999999998E-2</v>
      </c>
      <c r="E13">
        <v>0.95499999999999996</v>
      </c>
      <c r="G13" s="3">
        <f t="shared" si="0"/>
        <v>0.20151121000000008</v>
      </c>
      <c r="H13" s="3">
        <f>SQRT(epsilon*PI()*(C13*REarth_to_cm)^3*29.7*(delta_t)^(-1.23)*(delta_t*1000000000)*years_to_s/(D13^2)/bigG_cgs)/MEarth_to_g</f>
        <v>0.13953410283387008</v>
      </c>
      <c r="I13" s="3">
        <f>(Roche_limit_factor)^3*(3*PI())/(bigG_cgs*(B13*days_to_seconds)^2)</f>
        <v>0.30607559734529893</v>
      </c>
      <c r="J13" s="3">
        <f>I13*4*PI()/3*(C13*REarth_to_cm)^3/MEarth_to_g</f>
        <v>1.6926292674875148E-2</v>
      </c>
      <c r="K13" s="2" t="str">
        <f>IF(C13&lt;prad_low_limit,IF(G13&gt;J13,"rocky","roche lim"),IF(H13&gt;J13,"evap lim","roche lim"))</f>
        <v>rocky</v>
      </c>
      <c r="L13" s="3">
        <f>IF(C13&lt;prad_low_limit,MAX(G13,J13),MAX(H13,J13))</f>
        <v>0.20151121000000008</v>
      </c>
      <c r="M13">
        <f>(63/4*SQRT(4*PI()*PI()*E13^3)*(C13*REarth_to_AU)^5/(100*(L13*MEarth_to_MSun))*D13^(-13/2))^(-1)/1000</f>
        <v>195.61349337310509</v>
      </c>
      <c r="N13">
        <f>(3*SQRT((bigG*E13)^3)/speed_of_light^2/SQRT(D13^5))^(-1)/1000</f>
        <v>0.27134408802466609</v>
      </c>
    </row>
    <row r="14" spans="1:22">
      <c r="A14" t="s">
        <v>151</v>
      </c>
      <c r="B14">
        <v>0.77065897900000002</v>
      </c>
      <c r="C14">
        <v>0.68</v>
      </c>
      <c r="D14">
        <v>1.54E-2</v>
      </c>
      <c r="E14">
        <v>0.82699999999999996</v>
      </c>
      <c r="G14" s="3">
        <f t="shared" si="0"/>
        <v>0.21381376000000007</v>
      </c>
      <c r="H14" s="3">
        <f>SQRT(epsilon*PI()*(C14*REarth_to_cm)^3*29.7*(delta_t)^(-1.23)*(delta_t*1000000000)*years_to_s/(D14^2)/bigG_cgs)/MEarth_to_g</f>
        <v>0.172315265178939</v>
      </c>
      <c r="I14" s="3">
        <f>(Roche_limit_factor)^3*(3*PI())/(bigG_cgs*(B14*days_to_seconds)^2)</f>
        <v>0.46271421897318654</v>
      </c>
      <c r="J14" s="3">
        <f>I14*4*PI()/3*(C14*REarth_to_cm)^3/MEarth_to_g</f>
        <v>2.6751510905105139E-2</v>
      </c>
      <c r="K14" s="2" t="str">
        <f>IF(C14&lt;prad_low_limit,IF(G14&gt;J14,"rocky","roche lim"),IF(H14&gt;J14,"evap lim","roche lim"))</f>
        <v>rocky</v>
      </c>
      <c r="L14" s="3">
        <f>IF(C14&lt;prad_low_limit,MAX(G14,J14),MAX(H14,J14))</f>
        <v>0.21381376000000007</v>
      </c>
      <c r="M14">
        <f>(63/4*SQRT(4*PI()*PI()*E14^3)*(C14*REarth_to_AU)^5/(100*(L14*MEarth_to_MSun))*D14^(-13/2))^(-1)/1000</f>
        <v>70.107106022748496</v>
      </c>
      <c r="N14">
        <f>(3*SQRT((bigG*E14)^3)/speed_of_light^2/SQRT(D14^5))^(-1)/1000</f>
        <v>0.21003254668860352</v>
      </c>
    </row>
    <row r="15" spans="1:22">
      <c r="A15" t="s">
        <v>123</v>
      </c>
      <c r="B15">
        <v>0.70273967900000001</v>
      </c>
      <c r="C15">
        <v>0.73</v>
      </c>
      <c r="D15">
        <v>1.4500000000000001E-2</v>
      </c>
      <c r="E15">
        <v>0.81899999999999995</v>
      </c>
      <c r="G15" s="3">
        <f t="shared" si="0"/>
        <v>0.28398240999999991</v>
      </c>
      <c r="H15" s="3">
        <f>SQRT(epsilon*PI()*(C15*REarth_to_cm)^3*29.7*(delta_t)^(-1.23)*(delta_t*1000000000)*years_to_s/(D15^2)/bigG_cgs)/MEarth_to_g</f>
        <v>0.20356232026172363</v>
      </c>
      <c r="I15" s="3">
        <f>(Roche_limit_factor)^3*(3*PI())/(bigG_cgs*(B15*days_to_seconds)^2)</f>
        <v>0.55647848636968322</v>
      </c>
      <c r="J15" s="3">
        <f>I15*4*PI()/3*(C15*REarth_to_cm)^3/MEarth_to_g</f>
        <v>3.9803905967965611E-2</v>
      </c>
      <c r="K15" s="2" t="str">
        <f>IF(C15&lt;prad_low_limit,IF(G15&gt;J15,"rocky","roche lim"),IF(H15&gt;J15,"evap lim","roche lim"))</f>
        <v>rocky</v>
      </c>
      <c r="L15" s="3">
        <f>IF(C15&lt;prad_low_limit,MAX(G15,J15),MAX(H15,J15))</f>
        <v>0.28398240999999991</v>
      </c>
      <c r="M15">
        <f>(63/4*SQRT(4*PI()*PI()*E15^3)*(C15*REarth_to_AU)^5/(100*(L15*MEarth_to_MSun))*D15^(-13/2))^(-1)/1000</f>
        <v>44.801012944268386</v>
      </c>
      <c r="N15">
        <f>(3*SQRT((bigG*E15)^3)/speed_of_light^2/SQRT(D15^5))^(-1)/1000</f>
        <v>0.18333155137040802</v>
      </c>
    </row>
    <row r="16" spans="1:22">
      <c r="A16" t="s">
        <v>160</v>
      </c>
      <c r="B16">
        <v>0.80026321899999997</v>
      </c>
      <c r="C16">
        <v>0.77</v>
      </c>
      <c r="D16">
        <v>1.4E-2</v>
      </c>
      <c r="E16">
        <v>0.57399999999999995</v>
      </c>
      <c r="G16" s="3">
        <f t="shared" si="0"/>
        <v>0.35153040999999996</v>
      </c>
      <c r="H16" s="3">
        <f>SQRT(epsilon*PI()*(C16*REarth_to_cm)^3*29.7*(delta_t)^(-1.23)*(delta_t*1000000000)*years_to_s/(D16^2)/bigG_cgs)/MEarth_to_g</f>
        <v>0.22839634863489072</v>
      </c>
      <c r="I16" s="3">
        <f>(Roche_limit_factor)^3*(3*PI())/(bigG_cgs*(B16*days_to_seconds)^2)</f>
        <v>0.42911294645729325</v>
      </c>
      <c r="J16" s="3">
        <f>I16*4*PI()/3*(C16*REarth_to_cm)^3/MEarth_to_g</f>
        <v>3.6020731260951198E-2</v>
      </c>
      <c r="K16" s="2" t="str">
        <f>IF(C16&lt;prad_low_limit,IF(G16&gt;J16,"rocky","roche lim"),IF(H16&gt;J16,"evap lim","roche lim"))</f>
        <v>rocky</v>
      </c>
      <c r="L16" s="3">
        <f>IF(C16&lt;prad_low_limit,MAX(G16,J16),MAX(H16,J16))</f>
        <v>0.35153040999999996</v>
      </c>
      <c r="M16">
        <f>(63/4*SQRT(4*PI()*PI()*E16^3)*(C16*REarth_to_AU)^5/(100*(L16*MEarth_to_MSun))*D16^(-13/2))^(-1)/1000</f>
        <v>57.625963499976905</v>
      </c>
      <c r="N16">
        <f>(3*SQRT((bigG*E16)^3)/speed_of_light^2/SQRT(D16^5))^(-1)/1000</f>
        <v>0.28621692475513832</v>
      </c>
    </row>
    <row r="17" spans="1:14">
      <c r="A17" t="s">
        <v>71</v>
      </c>
      <c r="B17">
        <v>0.60227757900000001</v>
      </c>
      <c r="C17">
        <v>0.78</v>
      </c>
      <c r="D17">
        <v>1.3899999999999999E-2</v>
      </c>
      <c r="E17">
        <v>0.99199999999999999</v>
      </c>
      <c r="G17" s="3">
        <f t="shared" si="0"/>
        <v>0.37015056000000007</v>
      </c>
      <c r="H17" s="3">
        <f>SQRT(epsilon*PI()*(C17*REarth_to_cm)^3*29.7*(delta_t)^(-1.23)*(delta_t*1000000000)*years_to_s/(D17^2)/bigG_cgs)/MEarth_to_g</f>
        <v>0.23453529485611119</v>
      </c>
      <c r="I17" s="3">
        <f>(Roche_limit_factor)^3*(3*PI())/(bigG_cgs*(B17*days_to_seconds)^2)</f>
        <v>0.75760693057105855</v>
      </c>
      <c r="J17" s="3">
        <f>I17*4*PI()/3*(C17*REarth_to_cm)^3/MEarth_to_g</f>
        <v>6.610533024636632E-2</v>
      </c>
      <c r="K17" s="2" t="str">
        <f>IF(C17&lt;prad_low_limit,IF(G17&gt;J17,"rocky","roche lim"),IF(H17&gt;J17,"evap lim","roche lim"))</f>
        <v>rocky</v>
      </c>
      <c r="L17" s="3">
        <f>IF(C17&lt;prad_low_limit,MAX(G17,J17),MAX(H17,J17))</f>
        <v>0.37015056000000007</v>
      </c>
      <c r="M17">
        <f>(63/4*SQRT(4*PI()*PI()*E17^3)*(C17*REarth_to_AU)^5/(100*(L17*MEarth_to_MSun))*D17^(-13/2))^(-1)/1000</f>
        <v>23.898939091023959</v>
      </c>
      <c r="N17">
        <f>(3*SQRT((bigG*E17)^3)/speed_of_light^2/SQRT(D17^5))^(-1)/1000</f>
        <v>0.12374069557396244</v>
      </c>
    </row>
    <row r="18" spans="1:14">
      <c r="A18" t="s">
        <v>113</v>
      </c>
      <c r="B18">
        <v>0.68996786799999998</v>
      </c>
      <c r="C18">
        <v>0.78</v>
      </c>
      <c r="D18">
        <v>1.41E-2</v>
      </c>
      <c r="E18">
        <v>0.81399999999999995</v>
      </c>
      <c r="G18" s="3">
        <f t="shared" si="0"/>
        <v>0.37015056000000007</v>
      </c>
      <c r="H18" s="3">
        <f>SQRT(epsilon*PI()*(C18*REarth_to_cm)^3*29.7*(delta_t)^(-1.23)*(delta_t*1000000000)*years_to_s/(D18^2)/bigG_cgs)/MEarth_to_g</f>
        <v>0.23120855308510249</v>
      </c>
      <c r="I18" s="3">
        <f>(Roche_limit_factor)^3*(3*PI())/(bigG_cgs*(B18*days_to_seconds)^2)</f>
        <v>0.57727081157562821</v>
      </c>
      <c r="J18" s="3">
        <f>I18*4*PI()/3*(C18*REarth_to_cm)^3/MEarth_to_g</f>
        <v>5.0370021842369592E-2</v>
      </c>
      <c r="K18" s="2" t="str">
        <f>IF(C18&lt;prad_low_limit,IF(G18&gt;J18,"rocky","roche lim"),IF(H18&gt;J18,"evap lim","roche lim"))</f>
        <v>rocky</v>
      </c>
      <c r="L18" s="3">
        <f>IF(C18&lt;prad_low_limit,MAX(G18,J18),MAX(H18,J18))</f>
        <v>0.37015056000000007</v>
      </c>
      <c r="M18">
        <f>(63/4*SQRT(4*PI()*PI()*E18^3)*(C18*REarth_to_AU)^5/(100*(L18*MEarth_to_MSun))*D18^(-13/2))^(-1)/1000</f>
        <v>35.28072929272431</v>
      </c>
      <c r="N18">
        <f>(3*SQRT((bigG*E18)^3)/speed_of_light^2/SQRT(D18^5))^(-1)/1000</f>
        <v>0.17252587347498058</v>
      </c>
    </row>
    <row r="19" spans="1:14">
      <c r="A19" t="s">
        <v>76</v>
      </c>
      <c r="B19">
        <v>0.61902317600000001</v>
      </c>
      <c r="C19">
        <v>0.79</v>
      </c>
      <c r="D19">
        <v>1.4200000000000001E-2</v>
      </c>
      <c r="E19">
        <v>0.995</v>
      </c>
      <c r="G19" s="3">
        <f t="shared" si="0"/>
        <v>0.38950081000000014</v>
      </c>
      <c r="H19" s="3">
        <f>SQRT(epsilon*PI()*(C19*REarth_to_cm)^3*29.7*(delta_t)^(-1.23)*(delta_t*1000000000)*years_to_s/(D19^2)/bigG_cgs)/MEarth_to_g</f>
        <v>0.23400945063465226</v>
      </c>
      <c r="I19" s="3">
        <f>(Roche_limit_factor)^3*(3*PI())/(bigG_cgs*(B19*days_to_seconds)^2)</f>
        <v>0.71717230913296381</v>
      </c>
      <c r="J19" s="3">
        <f>I19*4*PI()/3*(C19*REarth_to_cm)^3/MEarth_to_g</f>
        <v>6.5014992781499387E-2</v>
      </c>
      <c r="K19" s="2" t="str">
        <f>IF(C19&lt;prad_low_limit,IF(G19&gt;J19,"rocky","roche lim"),IF(H19&gt;J19,"evap lim","roche lim"))</f>
        <v>rocky</v>
      </c>
      <c r="L19" s="3">
        <f>IF(C19&lt;prad_low_limit,MAX(G19,J19),MAX(H19,J19))</f>
        <v>0.38950081000000014</v>
      </c>
      <c r="M19">
        <f>(63/4*SQRT(4*PI()*PI()*E19^3)*(C19*REarth_to_AU)^5/(100*(L19*MEarth_to_MSun))*D19^(-13/2))^(-1)/1000</f>
        <v>26.987152162650375</v>
      </c>
      <c r="N19">
        <f>(3*SQRT((bigG*E19)^3)/speed_of_light^2/SQRT(D19^5))^(-1)/1000</f>
        <v>0.12993594233009831</v>
      </c>
    </row>
    <row r="20" spans="1:14">
      <c r="A20" t="s">
        <v>234</v>
      </c>
      <c r="B20">
        <v>0.971915957</v>
      </c>
      <c r="C20">
        <v>0.79</v>
      </c>
      <c r="D20">
        <v>1.7999999999999999E-2</v>
      </c>
      <c r="E20">
        <v>0.82799999999999996</v>
      </c>
      <c r="G20" s="3">
        <f t="shared" si="0"/>
        <v>0.38950081000000014</v>
      </c>
      <c r="H20" s="3">
        <f>SQRT(epsilon*PI()*(C20*REarth_to_cm)^3*29.7*(delta_t)^(-1.23)*(delta_t*1000000000)*years_to_s/(D20^2)/bigG_cgs)/MEarth_to_g</f>
        <v>0.18460745550067012</v>
      </c>
      <c r="I20" s="3">
        <f>(Roche_limit_factor)^3*(3*PI())/(bigG_cgs*(B20*days_to_seconds)^2)</f>
        <v>0.29092423832428915</v>
      </c>
      <c r="J20" s="3">
        <f>I20*4*PI()/3*(C20*REarth_to_cm)^3/MEarth_to_g</f>
        <v>2.637363017750052E-2</v>
      </c>
      <c r="K20" s="2" t="str">
        <f>IF(C20&lt;prad_low_limit,IF(G20&gt;J20,"rocky","roche lim"),IF(H20&gt;J20,"evap lim","roche lim"))</f>
        <v>rocky</v>
      </c>
      <c r="L20" s="3">
        <f>IF(C20&lt;prad_low_limit,MAX(G20,J20),MAX(H20,J20))</f>
        <v>0.38950081000000014</v>
      </c>
      <c r="M20">
        <f>(63/4*SQRT(4*PI()*PI()*E20^3)*(C20*REarth_to_AU)^5/(100*(L20*MEarth_to_MSun))*D20^(-13/2))^(-1)/1000</f>
        <v>166.05165878824414</v>
      </c>
      <c r="N20">
        <f>(3*SQRT((bigG*E20)^3)/speed_of_light^2/SQRT(D20^5))^(-1)/1000</f>
        <v>0.30965551420499071</v>
      </c>
    </row>
    <row r="21" spans="1:14">
      <c r="A21" t="s">
        <v>122</v>
      </c>
      <c r="B21">
        <v>0.70194436199999999</v>
      </c>
      <c r="C21">
        <v>0.8</v>
      </c>
      <c r="D21">
        <v>1.2500000000000001E-2</v>
      </c>
      <c r="E21">
        <v>0.52800000000000002</v>
      </c>
      <c r="G21" s="3">
        <f t="shared" si="0"/>
        <v>0.40960000000000019</v>
      </c>
      <c r="H21" s="3">
        <f>SQRT(epsilon*PI()*(C21*REarth_to_cm)^3*29.7*(delta_t)^(-1.23)*(delta_t*1000000000)*years_to_s/(D21^2)/bigG_cgs)/MEarth_to_g</f>
        <v>0.27089817045266806</v>
      </c>
      <c r="I21" s="3">
        <f>(Roche_limit_factor)^3*(3*PI())/(bigG_cgs*(B21*days_to_seconds)^2)</f>
        <v>0.5577402032478278</v>
      </c>
      <c r="J21" s="3">
        <f>I21*4*PI()/3*(C21*REarth_to_cm)^3/MEarth_to_g</f>
        <v>5.2506206685021178E-2</v>
      </c>
      <c r="K21" s="2" t="str">
        <f>IF(C21&lt;prad_low_limit,IF(G21&gt;J21,"rocky","roche lim"),IF(H21&gt;J21,"evap lim","roche lim"))</f>
        <v>rocky</v>
      </c>
      <c r="L21" s="3">
        <f>IF(C21&lt;prad_low_limit,MAX(G21,J21),MAX(H21,J21))</f>
        <v>0.40960000000000019</v>
      </c>
      <c r="M21">
        <f>(63/4*SQRT(4*PI()*PI()*E21^3)*(C21*REarth_to_AU)^5/(100*(L21*MEarth_to_MSun))*D21^(-13/2))^(-1)/1000</f>
        <v>30.0966907230363</v>
      </c>
      <c r="N21">
        <f>(3*SQRT((bigG*E21)^3)/speed_of_light^2/SQRT(D21^5))^(-1)/1000</f>
        <v>0.24438087152161844</v>
      </c>
    </row>
    <row r="22" spans="1:14">
      <c r="A22" t="s">
        <v>54</v>
      </c>
      <c r="B22">
        <v>0.56571336100000003</v>
      </c>
      <c r="C22">
        <v>0.81</v>
      </c>
      <c r="D22">
        <v>1.2699999999999999E-2</v>
      </c>
      <c r="E22">
        <v>0.85499999999999998</v>
      </c>
      <c r="G22" s="3">
        <f t="shared" si="0"/>
        <v>0.43046721000000016</v>
      </c>
      <c r="H22" s="3">
        <f>SQRT(epsilon*PI()*(C22*REarth_to_cm)^3*29.7*(delta_t)^(-1.23)*(delta_t*1000000000)*years_to_s/(D22^2)/bigG_cgs)/MEarth_to_g</f>
        <v>0.27164699918676538</v>
      </c>
      <c r="I22" s="3">
        <f>(Roche_limit_factor)^3*(3*PI())/(bigG_cgs*(B22*days_to_seconds)^2)</f>
        <v>0.85870592373168209</v>
      </c>
      <c r="J22" s="3">
        <f>I22*4*PI()/3*(C22*REarth_to_cm)^3/MEarth_to_g</f>
        <v>8.3908942493358452E-2</v>
      </c>
      <c r="K22" s="2" t="str">
        <f>IF(C22&lt;prad_low_limit,IF(G22&gt;J22,"rocky","roche lim"),IF(H22&gt;J22,"evap lim","roche lim"))</f>
        <v>rocky</v>
      </c>
      <c r="L22" s="3">
        <f>IF(C22&lt;prad_low_limit,MAX(G22,J22),MAX(H22,J22))</f>
        <v>0.43046721000000016</v>
      </c>
      <c r="M22">
        <f>(63/4*SQRT(4*PI()*PI()*E22^3)*(C22*REarth_to_AU)^5/(100*(L22*MEarth_to_MSun))*D22^(-13/2))^(-1)/1000</f>
        <v>15.993169016792322</v>
      </c>
      <c r="N22">
        <f>(3*SQRT((bigG*E22)^3)/speed_of_light^2/SQRT(D22^5))^(-1)/1000</f>
        <v>0.12339659923067464</v>
      </c>
    </row>
    <row r="23" spans="1:14">
      <c r="A23" t="s">
        <v>78</v>
      </c>
      <c r="B23">
        <v>0.62900145500000004</v>
      </c>
      <c r="C23">
        <v>0.81</v>
      </c>
      <c r="D23">
        <v>1.6E-2</v>
      </c>
      <c r="E23">
        <v>1.375</v>
      </c>
      <c r="G23" s="3">
        <f t="shared" si="0"/>
        <v>0.43046721000000016</v>
      </c>
      <c r="H23" s="3">
        <f>SQRT(epsilon*PI()*(C23*REarth_to_cm)^3*29.7*(delta_t)^(-1.23)*(delta_t*1000000000)*years_to_s/(D23^2)/bigG_cgs)/MEarth_to_g</f>
        <v>0.21561980560449504</v>
      </c>
      <c r="I23" s="3">
        <f>(Roche_limit_factor)^3*(3*PI())/(bigG_cgs*(B23*days_to_seconds)^2)</f>
        <v>0.69459880337049063</v>
      </c>
      <c r="J23" s="3">
        <f>I23*4*PI()/3*(C23*REarth_to_cm)^3/MEarth_to_g</f>
        <v>6.7873120980334198E-2</v>
      </c>
      <c r="K23" s="2" t="str">
        <f>IF(C23&lt;prad_low_limit,IF(G23&gt;J23,"rocky","roche lim"),IF(H23&gt;J23,"evap lim","roche lim"))</f>
        <v>rocky</v>
      </c>
      <c r="L23" s="3">
        <f>IF(C23&lt;prad_low_limit,MAX(G23,J23),MAX(H23,J23))</f>
        <v>0.43046721000000016</v>
      </c>
      <c r="M23">
        <f>(63/4*SQRT(4*PI()*PI()*E23^3)*(C23*REarth_to_AU)^5/(100*(L23*MEarth_to_MSun))*D23^(-13/2))^(-1)/1000</f>
        <v>35.195355219967013</v>
      </c>
      <c r="N23">
        <f>(3*SQRT((bigG*E23)^3)/speed_of_light^2/SQRT(D23^5))^(-1)/1000</f>
        <v>0.10779260559406094</v>
      </c>
    </row>
    <row r="24" spans="1:14">
      <c r="A24" t="s">
        <v>50</v>
      </c>
      <c r="B24">
        <v>0.53991503299999999</v>
      </c>
      <c r="C24">
        <v>0.82</v>
      </c>
      <c r="D24">
        <v>1.21E-2</v>
      </c>
      <c r="E24">
        <v>0.81100000000000005</v>
      </c>
      <c r="G24" s="3">
        <f t="shared" si="0"/>
        <v>0.45212175999999987</v>
      </c>
      <c r="H24" s="3">
        <f>SQRT(epsilon*PI()*(C24*REarth_to_cm)^3*29.7*(delta_t)^(-1.23)*(delta_t*1000000000)*years_to_s/(D24^2)/bigG_cgs)/MEarth_to_g</f>
        <v>0.29041330733877918</v>
      </c>
      <c r="I24" s="3">
        <f>(Roche_limit_factor)^3*(3*PI())/(bigG_cgs*(B24*days_to_seconds)^2)</f>
        <v>0.9427281844823665</v>
      </c>
      <c r="J24" s="3">
        <f>I24*4*PI()/3*(C24*REarth_to_cm)^3/MEarth_to_g</f>
        <v>9.5573343752732617E-2</v>
      </c>
      <c r="K24" s="2" t="str">
        <f>IF(C24&lt;prad_low_limit,IF(G24&gt;J24,"rocky","roche lim"),IF(H24&gt;J24,"evap lim","roche lim"))</f>
        <v>rocky</v>
      </c>
      <c r="L24" s="3">
        <f>IF(C24&lt;prad_low_limit,MAX(G24,J24),MAX(H24,J24))</f>
        <v>0.45212175999999987</v>
      </c>
      <c r="M24">
        <f>(63/4*SQRT(4*PI()*PI()*E24^3)*(C24*REarth_to_AU)^5/(100*(L24*MEarth_to_MSun))*D24^(-13/2))^(-1)/1000</f>
        <v>12.485453025600409</v>
      </c>
      <c r="N24">
        <f>(3*SQRT((bigG*E24)^3)/speed_of_light^2/SQRT(D24^5))^(-1)/1000</f>
        <v>0.11835189199376378</v>
      </c>
    </row>
    <row r="25" spans="1:14">
      <c r="A25" t="s">
        <v>117</v>
      </c>
      <c r="B25">
        <v>0.69384266100000003</v>
      </c>
      <c r="C25">
        <v>0.83</v>
      </c>
      <c r="D25">
        <v>1.4800000000000001E-2</v>
      </c>
      <c r="E25">
        <v>0.90300000000000002</v>
      </c>
      <c r="G25" s="3">
        <f t="shared" si="0"/>
        <v>0.47458320999999992</v>
      </c>
      <c r="H25" s="3">
        <f>SQRT(epsilon*PI()*(C25*REarth_to_cm)^3*29.7*(delta_t)^(-1.23)*(delta_t*1000000000)*years_to_s/(D25^2)/bigG_cgs)/MEarth_to_g</f>
        <v>0.24178899364037201</v>
      </c>
      <c r="I25" s="3">
        <f>(Roche_limit_factor)^3*(3*PI())/(bigG_cgs*(B25*days_to_seconds)^2)</f>
        <v>0.57084122959545724</v>
      </c>
      <c r="J25" s="3">
        <f>I25*4*PI()/3*(C25*REarth_to_cm)^3/MEarth_to_g</f>
        <v>6.0014797115298876E-2</v>
      </c>
      <c r="K25" s="2" t="str">
        <f>IF(C25&lt;prad_low_limit,IF(G25&gt;J25,"rocky","roche lim"),IF(H25&gt;J25,"evap lim","roche lim"))</f>
        <v>rocky</v>
      </c>
      <c r="L25" s="3">
        <f>IF(C25&lt;prad_low_limit,MAX(G25,J25),MAX(H25,J25))</f>
        <v>0.47458320999999992</v>
      </c>
      <c r="M25">
        <f>(63/4*SQRT(4*PI()*PI()*E25^3)*(C25*REarth_to_AU)^5/(100*(L25*MEarth_to_MSun))*D25^(-13/2))^(-1)/1000</f>
        <v>38.880869081723134</v>
      </c>
      <c r="N25">
        <f>(3*SQRT((bigG*E25)^3)/speed_of_light^2/SQRT(D25^5))^(-1)/1000</f>
        <v>0.16667318078934645</v>
      </c>
    </row>
    <row r="26" spans="1:14">
      <c r="A26" t="s">
        <v>177</v>
      </c>
      <c r="B26">
        <v>0.84936223799999999</v>
      </c>
      <c r="C26">
        <v>0.85</v>
      </c>
      <c r="D26">
        <v>1.6899999999999998E-2</v>
      </c>
      <c r="E26">
        <v>0.89100000000000001</v>
      </c>
      <c r="G26" s="3">
        <f t="shared" si="0"/>
        <v>0.52200624999999989</v>
      </c>
      <c r="H26" s="3">
        <f>SQRT(epsilon*PI()*(C26*REarth_to_cm)^3*29.7*(delta_t)^(-1.23)*(delta_t*1000000000)*years_to_s/(D26^2)/bigG_cgs)/MEarth_to_g</f>
        <v>0.21944353388001306</v>
      </c>
      <c r="I26" s="3">
        <f>(Roche_limit_factor)^3*(3*PI())/(bigG_cgs*(B26*days_to_seconds)^2)</f>
        <v>0.38093548804771737</v>
      </c>
      <c r="J26" s="3">
        <f>I26*4*PI()/3*(C26*REarth_to_cm)^3/MEarth_to_g</f>
        <v>4.3014704412815463E-2</v>
      </c>
      <c r="K26" s="2" t="str">
        <f>IF(C26&lt;prad_low_limit,IF(G26&gt;J26,"rocky","roche lim"),IF(H26&gt;J26,"evap lim","roche lim"))</f>
        <v>rocky</v>
      </c>
      <c r="L26" s="3">
        <f>IF(C26&lt;prad_low_limit,MAX(G26,J26),MAX(H26,J26))</f>
        <v>0.52200624999999989</v>
      </c>
      <c r="M26">
        <f>(63/4*SQRT(4*PI()*PI()*E26^3)*(C26*REarth_to_AU)^5/(100*(L26*MEarth_to_MSun))*D26^(-13/2))^(-1)/1000</f>
        <v>91.764062048643154</v>
      </c>
      <c r="N26">
        <f>(3*SQRT((bigG*E26)^3)/speed_of_light^2/SQRT(D26^5))^(-1)/1000</f>
        <v>0.23694266346140025</v>
      </c>
    </row>
    <row r="27" spans="1:14">
      <c r="A27" t="s">
        <v>214</v>
      </c>
      <c r="B27">
        <v>0.93372819600000001</v>
      </c>
      <c r="C27">
        <v>0.85</v>
      </c>
      <c r="D27">
        <v>1.9E-2</v>
      </c>
      <c r="E27">
        <v>1.04</v>
      </c>
      <c r="G27" s="3">
        <f t="shared" si="0"/>
        <v>0.52200624999999989</v>
      </c>
      <c r="H27" s="3">
        <f>SQRT(epsilon*PI()*(C27*REarth_to_cm)^3*29.7*(delta_t)^(-1.23)*(delta_t*1000000000)*years_to_s/(D27^2)/bigG_cgs)/MEarth_to_g</f>
        <v>0.19518924855643266</v>
      </c>
      <c r="I27" s="3">
        <f>(Roche_limit_factor)^3*(3*PI())/(bigG_cgs*(B27*days_to_seconds)^2)</f>
        <v>0.31520738491047923</v>
      </c>
      <c r="J27" s="3">
        <f>I27*4*PI()/3*(C27*REarth_to_cm)^3/MEarth_to_g</f>
        <v>3.5592778609701024E-2</v>
      </c>
      <c r="K27" s="2" t="str">
        <f>IF(C27&lt;prad_low_limit,IF(G27&gt;J27,"rocky","roche lim"),IF(H27&gt;J27,"evap lim","roche lim"))</f>
        <v>rocky</v>
      </c>
      <c r="L27" s="3">
        <f>IF(C27&lt;prad_low_limit,MAX(G27,J27),MAX(H27,J27))</f>
        <v>0.52200624999999989</v>
      </c>
      <c r="M27">
        <f>(63/4*SQRT(4*PI()*PI()*E27^3)*(C27*REarth_to_AU)^5/(100*(L27*MEarth_to_MSun))*D27^(-13/2))^(-1)/1000</f>
        <v>155.80234973657551</v>
      </c>
      <c r="N27">
        <f>(3*SQRT((bigG*E27)^3)/speed_of_light^2/SQRT(D27^5))^(-1)/1000</f>
        <v>0.25181236620905384</v>
      </c>
    </row>
    <row r="28" spans="1:14">
      <c r="A28" t="s">
        <v>35</v>
      </c>
      <c r="B28">
        <v>0.42804605099999998</v>
      </c>
      <c r="C28">
        <v>0.87</v>
      </c>
      <c r="D28">
        <v>1.04E-2</v>
      </c>
      <c r="E28">
        <v>0.80500000000000005</v>
      </c>
      <c r="G28" s="3">
        <f t="shared" si="0"/>
        <v>0.57289761000000006</v>
      </c>
      <c r="H28" s="3">
        <f>SQRT(epsilon*PI()*(C28*REarth_to_cm)^3*29.7*(delta_t)^(-1.23)*(delta_t*1000000000)*years_to_s/(D28^2)/bigG_cgs)/MEarth_to_g</f>
        <v>0.36925522056705934</v>
      </c>
      <c r="I28" s="3">
        <f>(Roche_limit_factor)^3*(3*PI())/(bigG_cgs*(B28*days_to_seconds)^2)</f>
        <v>1.4998794034499021</v>
      </c>
      <c r="J28" s="3">
        <f>I28*4*PI()/3*(C28*REarth_to_cm)^3/MEarth_to_g</f>
        <v>0.18160292173676809</v>
      </c>
      <c r="K28" s="2" t="str">
        <f>IF(C28&lt;prad_low_limit,IF(G28&gt;J28,"rocky","roche lim"),IF(H28&gt;J28,"evap lim","roche lim"))</f>
        <v>rocky</v>
      </c>
      <c r="L28" s="3">
        <f>IF(C28&lt;prad_low_limit,MAX(G28,J28),MAX(H28,J28))</f>
        <v>0.57289761000000006</v>
      </c>
      <c r="M28">
        <f>(63/4*SQRT(4*PI()*PI()*E28^3)*(C28*REarth_to_AU)^5/(100*(L28*MEarth_to_MSun))*D28^(-13/2))^(-1)/1000</f>
        <v>4.4478298379467658</v>
      </c>
      <c r="N28">
        <f>(3*SQRT((bigG*E28)^3)/speed_of_light^2/SQRT(D28^5))^(-1)/1000</f>
        <v>8.1965782301358939E-2</v>
      </c>
    </row>
    <row r="29" spans="1:14">
      <c r="A29" t="s">
        <v>181</v>
      </c>
      <c r="B29">
        <v>0.85854679599999995</v>
      </c>
      <c r="C29">
        <v>0.88</v>
      </c>
      <c r="D29">
        <v>1.67E-2</v>
      </c>
      <c r="E29">
        <v>0.84299999999999997</v>
      </c>
      <c r="G29" s="3">
        <f t="shared" si="0"/>
        <v>0.59969536000000001</v>
      </c>
      <c r="H29" s="3">
        <f>SQRT(epsilon*PI()*(C29*REarth_to_cm)^3*29.7*(delta_t)^(-1.23)*(delta_t*1000000000)*years_to_s/(D29^2)/bigG_cgs)/MEarth_to_g</f>
        <v>0.23393146552114566</v>
      </c>
      <c r="I29" s="3">
        <f>(Roche_limit_factor)^3*(3*PI())/(bigG_cgs*(B29*days_to_seconds)^2)</f>
        <v>0.37282874352740125</v>
      </c>
      <c r="J29" s="3">
        <f>I29*4*PI()/3*(C29*REarth_to_cm)^3/MEarth_to_g</f>
        <v>4.671605229246429E-2</v>
      </c>
      <c r="K29" s="2" t="str">
        <f>IF(C29&lt;prad_low_limit,IF(G29&gt;J29,"rocky","roche lim"),IF(H29&gt;J29,"evap lim","roche lim"))</f>
        <v>rocky</v>
      </c>
      <c r="L29" s="3">
        <f>IF(C29&lt;prad_low_limit,MAX(G29,J29),MAX(H29,J29))</f>
        <v>0.59969536000000001</v>
      </c>
      <c r="M29">
        <f>(63/4*SQRT(4*PI()*PI()*E29^3)*(C29*REarth_to_AU)^5/(100*(L29*MEarth_to_MSun))*D29^(-13/2))^(-1)/1000</f>
        <v>89.141011961553417</v>
      </c>
      <c r="N29">
        <f>(3*SQRT((bigG*E29)^3)/speed_of_light^2/SQRT(D29^5))^(-1)/1000</f>
        <v>0.24991531824984237</v>
      </c>
    </row>
    <row r="30" spans="1:14">
      <c r="A30" t="s">
        <v>104</v>
      </c>
      <c r="B30">
        <v>0.67737468700000003</v>
      </c>
      <c r="C30">
        <v>0.9</v>
      </c>
      <c r="D30">
        <v>1.4999999999999999E-2</v>
      </c>
      <c r="E30">
        <v>0.97399999999999998</v>
      </c>
      <c r="G30" s="3">
        <f t="shared" si="0"/>
        <v>0.65610000000000013</v>
      </c>
      <c r="H30" s="3">
        <f>SQRT(epsilon*PI()*(C30*REarth_to_cm)^3*29.7*(delta_t)^(-1.23)*(delta_t*1000000000)*years_to_s/(D30^2)/bigG_cgs)/MEarth_to_g</f>
        <v>0.26937271875671837</v>
      </c>
      <c r="I30" s="3">
        <f>(Roche_limit_factor)^3*(3*PI())/(bigG_cgs*(B30*days_to_seconds)^2)</f>
        <v>0.59893460211616345</v>
      </c>
      <c r="J30" s="3">
        <f>I30*4*PI()/3*(C30*REarth_to_cm)^3/MEarth_to_g</f>
        <v>8.0281534450882999E-2</v>
      </c>
      <c r="K30" s="2" t="str">
        <f>IF(C30&lt;prad_low_limit,IF(G30&gt;J30,"rocky","roche lim"),IF(H30&gt;J30,"evap lim","roche lim"))</f>
        <v>rocky</v>
      </c>
      <c r="L30" s="3">
        <f>IF(C30&lt;prad_low_limit,MAX(G30,J30),MAX(H30,J30))</f>
        <v>0.65610000000000013</v>
      </c>
      <c r="M30">
        <f>(63/4*SQRT(4*PI()*PI()*E30^3)*(C30*REarth_to_AU)^5/(100*(L30*MEarth_to_MSun))*D30^(-13/2))^(-1)/1000</f>
        <v>34.926637022403817</v>
      </c>
      <c r="N30">
        <f>(3*SQRT((bigG*E30)^3)/speed_of_light^2/SQRT(D30^5))^(-1)/1000</f>
        <v>0.15386249581216827</v>
      </c>
    </row>
    <row r="31" spans="1:14">
      <c r="A31" t="s">
        <v>158</v>
      </c>
      <c r="B31">
        <v>0.78916088399999995</v>
      </c>
      <c r="C31">
        <v>0.91</v>
      </c>
      <c r="D31">
        <v>1.4200000000000001E-2</v>
      </c>
      <c r="E31">
        <v>0.61</v>
      </c>
      <c r="G31" s="3">
        <f t="shared" si="0"/>
        <v>0.68574961000000012</v>
      </c>
      <c r="H31" s="3">
        <f>SQRT(epsilon*PI()*(C31*REarth_to_cm)^3*29.7*(delta_t)^(-1.23)*(delta_t*1000000000)*years_to_s/(D31^2)/bigG_cgs)/MEarth_to_g</f>
        <v>0.2893042732709773</v>
      </c>
      <c r="I31" s="3">
        <f>(Roche_limit_factor)^3*(3*PI())/(bigG_cgs*(B31*days_to_seconds)^2)</f>
        <v>0.44127185630590549</v>
      </c>
      <c r="J31" s="3">
        <f>I31*4*PI()/3*(C31*REarth_to_cm)^3/MEarth_to_g</f>
        <v>6.1141929339089074E-2</v>
      </c>
      <c r="K31" s="2" t="str">
        <f>IF(C31&lt;prad_low_limit,IF(G31&gt;J31,"rocky","roche lim"),IF(H31&gt;J31,"evap lim","roche lim"))</f>
        <v>rocky</v>
      </c>
      <c r="L31" s="3">
        <f>IF(C31&lt;prad_low_limit,MAX(G31,J31),MAX(H31,J31))</f>
        <v>0.68574961000000012</v>
      </c>
      <c r="M31">
        <f>(63/4*SQRT(4*PI()*PI()*E31^3)*(C31*REarth_to_AU)^5/(100*(L31*MEarth_to_MSun))*D31^(-13/2))^(-1)/1000</f>
        <v>48.807057478470732</v>
      </c>
      <c r="N31">
        <f>(3*SQRT((bigG*E31)^3)/speed_of_light^2/SQRT(D31^5))^(-1)/1000</f>
        <v>0.27068810328700171</v>
      </c>
    </row>
    <row r="32" spans="1:14">
      <c r="A32" t="s">
        <v>74</v>
      </c>
      <c r="B32">
        <v>0.61340501999999997</v>
      </c>
      <c r="C32">
        <v>0.92</v>
      </c>
      <c r="D32">
        <v>1.2699999999999999E-2</v>
      </c>
      <c r="E32">
        <v>0.73199999999999998</v>
      </c>
      <c r="G32" s="3">
        <f t="shared" si="0"/>
        <v>0.71639296000000008</v>
      </c>
      <c r="H32" s="3">
        <f>SQRT(epsilon*PI()*(C32*REarth_to_cm)^3*29.7*(delta_t)^(-1.23)*(delta_t*1000000000)*years_to_s/(D32^2)/bigG_cgs)/MEarth_to_g</f>
        <v>0.32882068108645773</v>
      </c>
      <c r="I32" s="3">
        <f>(Roche_limit_factor)^3*(3*PI())/(bigG_cgs*(B32*days_to_seconds)^2)</f>
        <v>0.7303695845673478</v>
      </c>
      <c r="J32" s="3">
        <f>I32*4*PI()/3*(C32*REarth_to_cm)^3/MEarth_to_g</f>
        <v>0.10457187459785233</v>
      </c>
      <c r="K32" s="2" t="str">
        <f>IF(C32&lt;prad_low_limit,IF(G32&gt;J32,"rocky","roche lim"),IF(H32&gt;J32,"evap lim","roche lim"))</f>
        <v>rocky</v>
      </c>
      <c r="L32" s="3">
        <f>IF(C32&lt;prad_low_limit,MAX(G32,J32),MAX(H32,J32))</f>
        <v>0.71639296000000008</v>
      </c>
      <c r="M32">
        <f>(63/4*SQRT(4*PI()*PI()*E32^3)*(C32*REarth_to_AU)^5/(100*(L32*MEarth_to_MSun))*D32^(-13/2))^(-1)/1000</f>
        <v>17.775190709411394</v>
      </c>
      <c r="N32">
        <f>(3*SQRT((bigG*E32)^3)/speed_of_light^2/SQRT(D32^5))^(-1)/1000</f>
        <v>0.15577068917591302</v>
      </c>
    </row>
    <row r="33" spans="1:14">
      <c r="A33" t="s">
        <v>172</v>
      </c>
      <c r="B33">
        <v>0.83990715800000004</v>
      </c>
      <c r="C33">
        <v>0.92</v>
      </c>
      <c r="D33">
        <v>1.6199999999999999E-2</v>
      </c>
      <c r="E33">
        <v>0.79700000000000004</v>
      </c>
      <c r="G33" s="3">
        <f t="shared" si="0"/>
        <v>0.71639296000000008</v>
      </c>
      <c r="H33" s="3">
        <f>SQRT(epsilon*PI()*(C33*REarth_to_cm)^3*29.7*(delta_t)^(-1.23)*(delta_t*1000000000)*years_to_s/(D33^2)/bigG_cgs)/MEarth_to_g</f>
        <v>0.25777917591345767</v>
      </c>
      <c r="I33" s="3">
        <f>(Roche_limit_factor)^3*(3*PI())/(bigG_cgs*(B33*days_to_seconds)^2)</f>
        <v>0.38956036664029159</v>
      </c>
      <c r="J33" s="3">
        <f>I33*4*PI()/3*(C33*REarth_to_cm)^3/MEarth_to_g</f>
        <v>5.5775950517892317E-2</v>
      </c>
      <c r="K33" s="2" t="str">
        <f>IF(C33&lt;prad_low_limit,IF(G33&gt;J33,"rocky","roche lim"),IF(H33&gt;J33,"evap lim","roche lim"))</f>
        <v>rocky</v>
      </c>
      <c r="L33" s="3">
        <f>IF(C33&lt;prad_low_limit,MAX(G33,J33),MAX(H33,J33))</f>
        <v>0.71639296000000008</v>
      </c>
      <c r="M33">
        <f>(63/4*SQRT(4*PI()*PI()*E33^3)*(C33*REarth_to_AU)^5/(100*(L33*MEarth_to_MSun))*D33^(-13/2))^(-1)/1000</f>
        <v>76.123161486888435</v>
      </c>
      <c r="N33">
        <f>(3*SQRT((bigG*E33)^3)/speed_of_light^2/SQRT(D33^5))^(-1)/1000</f>
        <v>0.25196668070301914</v>
      </c>
    </row>
    <row r="34" spans="1:14">
      <c r="A34" t="s">
        <v>149</v>
      </c>
      <c r="B34">
        <v>0.76985489900000004</v>
      </c>
      <c r="C34">
        <v>0.93</v>
      </c>
      <c r="D34">
        <v>1.5699999999999999E-2</v>
      </c>
      <c r="E34">
        <v>0.874</v>
      </c>
      <c r="G34" s="3">
        <f t="shared" si="0"/>
        <v>0.74805201000000021</v>
      </c>
      <c r="H34" s="3">
        <f>SQRT(epsilon*PI()*(C34*REarth_to_cm)^3*29.7*(delta_t)^(-1.23)*(delta_t*1000000000)*years_to_s/(D34^2)/bigG_cgs)/MEarth_to_g</f>
        <v>0.27033723959840078</v>
      </c>
      <c r="I34" s="3">
        <f>(Roche_limit_factor)^3*(3*PI())/(bigG_cgs*(B34*days_to_seconds)^2)</f>
        <v>0.46368129354668702</v>
      </c>
      <c r="J34" s="3">
        <f>I34*4*PI()/3*(C34*REarth_to_cm)^3/MEarth_to_g</f>
        <v>6.857679012431965E-2</v>
      </c>
      <c r="K34" s="2" t="str">
        <f>IF(C34&lt;prad_low_limit,IF(G34&gt;J34,"rocky","roche lim"),IF(H34&gt;J34,"evap lim","roche lim"))</f>
        <v>rocky</v>
      </c>
      <c r="L34" s="3">
        <f>IF(C34&lt;prad_low_limit,MAX(G34,J34),MAX(H34,J34))</f>
        <v>0.74805201000000021</v>
      </c>
      <c r="M34">
        <f>(63/4*SQRT(4*PI()*PI()*E34^3)*(C34*REarth_to_AU)^5/(100*(L34*MEarth_to_MSun))*D34^(-13/2))^(-1)/1000</f>
        <v>53.486253066182925</v>
      </c>
      <c r="N34">
        <f>(3*SQRT((bigG*E34)^3)/speed_of_light^2/SQRT(D34^5))^(-1)/1000</f>
        <v>0.20287336960045224</v>
      </c>
    </row>
    <row r="35" spans="1:14">
      <c r="A35" t="s">
        <v>47</v>
      </c>
      <c r="B35">
        <v>0.53740940000000004</v>
      </c>
      <c r="C35">
        <v>0.96</v>
      </c>
      <c r="D35">
        <v>1.2999999999999999E-2</v>
      </c>
      <c r="E35">
        <v>1.02</v>
      </c>
      <c r="G35" s="3">
        <f t="shared" si="0"/>
        <v>0.84934655999999997</v>
      </c>
      <c r="H35" s="3">
        <f>SQRT(epsilon*PI()*(C35*REarth_to_cm)^3*29.7*(delta_t)^(-1.23)*(delta_t*1000000000)*years_to_s/(D35^2)/bigG_cgs)/MEarth_to_g</f>
        <v>0.34240855094724415</v>
      </c>
      <c r="I35" s="3">
        <f>(Roche_limit_factor)^3*(3*PI())/(bigG_cgs*(B35*days_to_seconds)^2)</f>
        <v>0.95153948358647067</v>
      </c>
      <c r="J35" s="3">
        <f>I35*4*PI()/3*(C35*REarth_to_cm)^3/MEarth_to_g</f>
        <v>0.15479226143920019</v>
      </c>
      <c r="K35" s="2" t="str">
        <f>IF(C35&lt;prad_low_limit,IF(G35&gt;J35,"rocky","roche lim"),IF(H35&gt;J35,"evap lim","roche lim"))</f>
        <v>rocky</v>
      </c>
      <c r="L35" s="3">
        <f>IF(C35&lt;prad_low_limit,MAX(G35,J35),MAX(H35,J35))</f>
        <v>0.84934655999999997</v>
      </c>
      <c r="M35">
        <f>(63/4*SQRT(4*PI()*PI()*E35^3)*(C35*REarth_to_AU)^5/(100*(L35*MEarth_to_MSun))*D35^(-13/2))^(-1)/1000</f>
        <v>12.053268497938644</v>
      </c>
      <c r="N35">
        <f>(3*SQRT((bigG*E35)^3)/speed_of_light^2/SQRT(D35^5))^(-1)/1000</f>
        <v>0.10039248021172732</v>
      </c>
    </row>
    <row r="36" spans="1:14">
      <c r="A36" t="s">
        <v>168</v>
      </c>
      <c r="B36">
        <v>0.82628442000000002</v>
      </c>
      <c r="C36">
        <v>0.96</v>
      </c>
      <c r="D36">
        <v>1.66E-2</v>
      </c>
      <c r="E36">
        <v>0.88600000000000001</v>
      </c>
      <c r="G36" s="3">
        <f t="shared" si="0"/>
        <v>0.84934655999999997</v>
      </c>
      <c r="H36" s="3">
        <f>SQRT(epsilon*PI()*(C36*REarth_to_cm)^3*29.7*(delta_t)^(-1.23)*(delta_t*1000000000)*years_to_s/(D36^2)/bigG_cgs)/MEarth_to_g</f>
        <v>0.26815127483820322</v>
      </c>
      <c r="I36" s="3">
        <f>(Roche_limit_factor)^3*(3*PI())/(bigG_cgs*(B36*days_to_seconds)^2)</f>
        <v>0.40251141654788286</v>
      </c>
      <c r="J36" s="3">
        <f>I36*4*PI()/3*(C36*REarth_to_cm)^3/MEarth_to_g</f>
        <v>6.5478788318593939E-2</v>
      </c>
      <c r="K36" s="2" t="str">
        <f>IF(C36&lt;prad_low_limit,IF(G36&gt;J36,"rocky","roche lim"),IF(H36&gt;J36,"evap lim","roche lim"))</f>
        <v>rocky</v>
      </c>
      <c r="L36" s="3">
        <f>IF(C36&lt;prad_low_limit,MAX(G36,J36),MAX(H36,J36))</f>
        <v>0.84934655999999997</v>
      </c>
      <c r="M36">
        <f>(63/4*SQRT(4*PI()*PI()*E36^3)*(C36*REarth_to_AU)^5/(100*(L36*MEarth_to_MSun))*D36^(-13/2))^(-1)/1000</f>
        <v>72.933203204708235</v>
      </c>
      <c r="N36">
        <f>(3*SQRT((bigG*E36)^3)/speed_of_light^2/SQRT(D36^5))^(-1)/1000</f>
        <v>0.22848763256450497</v>
      </c>
    </row>
    <row r="37" spans="1:14">
      <c r="A37" t="s">
        <v>198</v>
      </c>
      <c r="B37">
        <v>0.90912773599999996</v>
      </c>
      <c r="C37">
        <v>0.98</v>
      </c>
      <c r="D37">
        <v>1.77E-2</v>
      </c>
      <c r="E37">
        <v>0.88500000000000001</v>
      </c>
      <c r="G37" s="3">
        <f t="shared" si="0"/>
        <v>0.92236815999999988</v>
      </c>
      <c r="H37" s="3">
        <f>SQRT(epsilon*PI()*(C37*REarth_to_cm)^3*29.7*(delta_t)^(-1.23)*(delta_t*1000000000)*years_to_s/(D37^2)/bigG_cgs)/MEarth_to_g</f>
        <v>0.25938625069104393</v>
      </c>
      <c r="I37" s="3">
        <f>(Roche_limit_factor)^3*(3*PI())/(bigG_cgs*(B37*days_to_seconds)^2)</f>
        <v>0.33249683505528377</v>
      </c>
      <c r="J37" s="3">
        <f>I37*4*PI()/3*(C37*REarth_to_cm)^3/MEarth_to_g</f>
        <v>5.7540611773302233E-2</v>
      </c>
      <c r="K37" s="2" t="str">
        <f>IF(C37&lt;prad_low_limit,IF(G37&gt;J37,"rocky","roche lim"),IF(H37&gt;J37,"evap lim","roche lim"))</f>
        <v>rocky</v>
      </c>
      <c r="L37" s="3">
        <f>IF(C37&lt;prad_low_limit,MAX(G37,J37),MAX(H37,J37))</f>
        <v>0.92236815999999988</v>
      </c>
      <c r="M37">
        <f>(63/4*SQRT(4*PI()*PI()*E37^3)*(C37*REarth_to_AU)^5/(100*(L37*MEarth_to_MSun))*D37^(-13/2))^(-1)/1000</f>
        <v>108.59998900645634</v>
      </c>
      <c r="N37">
        <f>(3*SQRT((bigG*E37)^3)/speed_of_light^2/SQRT(D37^5))^(-1)/1000</f>
        <v>0.26869607371517518</v>
      </c>
    </row>
    <row r="38" spans="1:14">
      <c r="A38" t="s">
        <v>238</v>
      </c>
      <c r="B38">
        <v>0.97530839999999996</v>
      </c>
      <c r="C38">
        <v>0.98</v>
      </c>
      <c r="D38">
        <v>1.9400000000000001E-2</v>
      </c>
      <c r="E38">
        <v>1.026</v>
      </c>
      <c r="G38" s="3">
        <f t="shared" si="0"/>
        <v>0.92236815999999988</v>
      </c>
      <c r="H38" s="3">
        <f>SQRT(epsilon*PI()*(C38*REarth_to_cm)^3*29.7*(delta_t)^(-1.23)*(delta_t*1000000000)*years_to_s/(D38^2)/bigG_cgs)/MEarth_to_g</f>
        <v>0.23665652769234422</v>
      </c>
      <c r="I38" s="3">
        <f>(Roche_limit_factor)^3*(3*PI())/(bigG_cgs*(B38*days_to_seconds)^2)</f>
        <v>0.2889038980128652</v>
      </c>
      <c r="J38" s="3">
        <f>I38*4*PI()/3*(C38*REarth_to_cm)^3/MEarth_to_g</f>
        <v>4.9996587283569122E-2</v>
      </c>
      <c r="K38" s="2" t="str">
        <f>IF(C38&lt;prad_low_limit,IF(G38&gt;J38,"rocky","roche lim"),IF(H38&gt;J38,"evap lim","roche lim"))</f>
        <v>rocky</v>
      </c>
      <c r="L38" s="3">
        <f>IF(C38&lt;prad_low_limit,MAX(G38,J38),MAX(H38,J38))</f>
        <v>0.92236815999999988</v>
      </c>
      <c r="M38">
        <f>(63/4*SQRT(4*PI()*PI()*E38^3)*(C38*REarth_to_AU)^5/(100*(L38*MEarth_to_MSun))*D38^(-13/2))^(-1)/1000</f>
        <v>157.90964579076498</v>
      </c>
      <c r="N38">
        <f>(3*SQRT((bigG*E38)^3)/speed_of_light^2/SQRT(D38^5))^(-1)/1000</f>
        <v>0.27072374194096965</v>
      </c>
    </row>
    <row r="39" spans="1:14">
      <c r="A39" t="s">
        <v>67</v>
      </c>
      <c r="B39">
        <v>0.58800105300000005</v>
      </c>
      <c r="C39">
        <v>0.99</v>
      </c>
      <c r="D39">
        <v>1.14E-2</v>
      </c>
      <c r="E39">
        <v>0.57599999999999996</v>
      </c>
      <c r="G39" s="3">
        <f t="shared" si="0"/>
        <v>0.96059600999999994</v>
      </c>
      <c r="H39" s="3">
        <f>SQRT(epsilon*PI()*(C39*REarth_to_cm)^3*29.7*(delta_t)^(-1.23)*(delta_t*1000000000)*years_to_s/(D39^2)/bigG_cgs)/MEarth_to_g</f>
        <v>0.40891123681113889</v>
      </c>
      <c r="I39" s="3">
        <f>(Roche_limit_factor)^3*(3*PI())/(bigG_cgs*(B39*days_to_seconds)^2)</f>
        <v>0.79484257796455549</v>
      </c>
      <c r="J39" s="3">
        <f>I39*4*PI()/3*(C39*REarth_to_cm)^3/MEarth_to_g</f>
        <v>0.14180627180923344</v>
      </c>
      <c r="K39" s="2" t="str">
        <f>IF(C39&lt;prad_low_limit,IF(G39&gt;J39,"rocky","roche lim"),IF(H39&gt;J39,"evap lim","roche lim"))</f>
        <v>rocky</v>
      </c>
      <c r="L39" s="3">
        <f>IF(C39&lt;prad_low_limit,MAX(G39,J39),MAX(H39,J39))</f>
        <v>0.96059600999999994</v>
      </c>
      <c r="M39">
        <f>(63/4*SQRT(4*PI()*PI()*E39^3)*(C39*REarth_to_AU)^5/(100*(L39*MEarth_to_MSun))*D39^(-13/2))^(-1)/1000</f>
        <v>11.728896275858235</v>
      </c>
      <c r="N39">
        <f>(3*SQRT((bigG*E39)^3)/speed_of_light^2/SQRT(D39^5))^(-1)/1000</f>
        <v>0.17036150331931316</v>
      </c>
    </row>
    <row r="40" spans="1:14">
      <c r="A40" t="s">
        <v>33</v>
      </c>
      <c r="B40">
        <v>0.35251589700000002</v>
      </c>
      <c r="C40">
        <v>1</v>
      </c>
      <c r="D40">
        <v>9.1999999999999998E-3</v>
      </c>
      <c r="E40">
        <v>0.85699999999999998</v>
      </c>
      <c r="G40" s="3">
        <f t="shared" si="0"/>
        <v>1</v>
      </c>
      <c r="H40" s="3">
        <f>SQRT(epsilon*PI()*(C40*REarth_to_cm)^3*29.7*(delta_t)^(-1.23)*(delta_t*1000000000)*years_to_s/(D40^2)/bigG_cgs)/MEarth_to_g</f>
        <v>0.514390900231395</v>
      </c>
      <c r="I40" s="3">
        <f>(Roche_limit_factor)^3*(3*PI())/(bigG_cgs*(B40*days_to_seconds)^2)</f>
        <v>2.2114642222234857</v>
      </c>
      <c r="J40" s="3">
        <f>I40*4*PI()/3*(C40*REarth_to_cm)^3/MEarth_to_g</f>
        <v>0.40661991927855923</v>
      </c>
      <c r="K40" s="2" t="str">
        <f>IF(C40&lt;prad_low_limit,IF(G40&gt;J40,"rocky","roche lim"),IF(H40&gt;J40,"evap lim","roche lim"))</f>
        <v>rocky</v>
      </c>
      <c r="L40" s="3">
        <f>IF(C40&lt;prad_low_limit,MAX(G40,J40),MAX(H40,J40))</f>
        <v>1</v>
      </c>
      <c r="M40">
        <f>(63/4*SQRT(4*PI()*PI()*E40^3)*(C40*REarth_to_AU)^5/(100*(L40*MEarth_to_MSun))*D40^(-13/2))^(-1)/1000</f>
        <v>1.5877940733059808</v>
      </c>
      <c r="N40">
        <f>(3*SQRT((bigG*E40)^3)/speed_of_light^2/SQRT(D40^5))^(-1)/1000</f>
        <v>5.4921374295057966E-2</v>
      </c>
    </row>
    <row r="41" spans="1:14">
      <c r="A41" t="s">
        <v>143</v>
      </c>
      <c r="B41">
        <v>0.76295022400000001</v>
      </c>
      <c r="C41">
        <v>1</v>
      </c>
      <c r="D41">
        <v>1.5100000000000001E-2</v>
      </c>
      <c r="E41">
        <v>0.79700000000000004</v>
      </c>
      <c r="G41" s="3">
        <f t="shared" si="0"/>
        <v>1</v>
      </c>
      <c r="H41" s="3">
        <f>SQRT(epsilon*PI()*(C41*REarth_to_cm)^3*29.7*(delta_t)^(-1.23)*(delta_t*1000000000)*years_to_s/(D41^2)/bigG_cgs)/MEarth_to_g</f>
        <v>0.31340372729330024</v>
      </c>
      <c r="I41" s="3">
        <f>(Roche_limit_factor)^3*(3*PI())/(bigG_cgs*(B41*days_to_seconds)^2)</f>
        <v>0.47211187153452022</v>
      </c>
      <c r="J41" s="3">
        <f>I41*4*PI()/3*(C41*REarth_to_cm)^3/MEarth_to_g</f>
        <v>8.6806781301124764E-2</v>
      </c>
      <c r="K41" s="2" t="str">
        <f>IF(C41&lt;prad_low_limit,IF(G41&gt;J41,"rocky","roche lim"),IF(H41&gt;J41,"evap lim","roche lim"))</f>
        <v>rocky</v>
      </c>
      <c r="L41" s="3">
        <f>IF(C41&lt;prad_low_limit,MAX(G41,J41),MAX(H41,J41))</f>
        <v>1</v>
      </c>
      <c r="M41">
        <f>(63/4*SQRT(4*PI()*PI()*E41^3)*(C41*REarth_to_AU)^5/(100*(L41*MEarth_to_MSun))*D41^(-13/2))^(-1)/1000</f>
        <v>44.341175985916983</v>
      </c>
      <c r="N41">
        <f>(3*SQRT((bigG*E41)^3)/speed_of_light^2/SQRT(D41^5))^(-1)/1000</f>
        <v>0.21134790474582282</v>
      </c>
    </row>
    <row r="42" spans="1:14">
      <c r="A42" t="s">
        <v>193</v>
      </c>
      <c r="B42">
        <v>0.89638226899999995</v>
      </c>
      <c r="C42">
        <v>1</v>
      </c>
      <c r="D42">
        <v>1.7100000000000001E-2</v>
      </c>
      <c r="E42">
        <v>0.82399999999999995</v>
      </c>
      <c r="G42" s="3">
        <f t="shared" si="0"/>
        <v>1</v>
      </c>
      <c r="H42" s="3">
        <f>SQRT(epsilon*PI()*(C42*REarth_to_cm)^3*29.7*(delta_t)^(-1.23)*(delta_t*1000000000)*years_to_s/(D42^2)/bigG_cgs)/MEarth_to_g</f>
        <v>0.27674832059232951</v>
      </c>
      <c r="I42" s="3">
        <f>(Roche_limit_factor)^3*(3*PI())/(bigG_cgs*(B42*days_to_seconds)^2)</f>
        <v>0.3420194594211991</v>
      </c>
      <c r="J42" s="3">
        <f>I42*4*PI()/3*(C42*REarth_to_cm)^3/MEarth_to_g</f>
        <v>6.2886807565765881E-2</v>
      </c>
      <c r="K42" s="2" t="str">
        <f>IF(C42&lt;prad_low_limit,IF(G42&gt;J42,"rocky","roche lim"),IF(H42&gt;J42,"evap lim","roche lim"))</f>
        <v>rocky</v>
      </c>
      <c r="L42" s="3">
        <f>IF(C42&lt;prad_low_limit,MAX(G42,J42),MAX(H42,J42))</f>
        <v>1</v>
      </c>
      <c r="M42">
        <f>(63/4*SQRT(4*PI()*PI()*E42^3)*(C42*REarth_to_AU)^5/(100*(L42*MEarth_to_MSun))*D42^(-13/2))^(-1)/1000</f>
        <v>94.673499730285215</v>
      </c>
      <c r="N42">
        <f>(3*SQRT((bigG*E42)^3)/speed_of_light^2/SQRT(D42^5))^(-1)/1000</f>
        <v>0.27437372470921745</v>
      </c>
    </row>
    <row r="43" spans="1:14">
      <c r="A43" t="s">
        <v>145</v>
      </c>
      <c r="B43">
        <v>0.76486351699999999</v>
      </c>
      <c r="C43">
        <v>1.04</v>
      </c>
      <c r="D43">
        <v>1.52E-2</v>
      </c>
      <c r="E43">
        <v>0.80800000000000005</v>
      </c>
      <c r="G43" s="3">
        <f t="shared" si="0"/>
        <v>1.1698585600000002</v>
      </c>
      <c r="H43" s="3">
        <f>SQRT(epsilon*PI()*(C43*REarth_to_cm)^3*29.7*(delta_t)^(-1.23)*(delta_t*1000000000)*years_to_s/(D43^2)/bigG_cgs)/MEarth_to_g</f>
        <v>0.33020795037071088</v>
      </c>
      <c r="I43" s="3">
        <f>(Roche_limit_factor)^3*(3*PI())/(bigG_cgs*(B43*days_to_seconds)^2)</f>
        <v>0.46975286619876949</v>
      </c>
      <c r="J43" s="3">
        <f>I43*4*PI()/3*(C43*REarth_to_cm)^3/MEarth_to_g</f>
        <v>9.7157915540115977E-2</v>
      </c>
      <c r="K43" s="2" t="str">
        <f>IF(C43&lt;prad_low_limit,IF(G43&gt;J43,"rocky","roche lim"),IF(H43&gt;J43,"evap lim","roche lim"))</f>
        <v>rocky</v>
      </c>
      <c r="L43" s="3">
        <f>IF(C43&lt;prad_low_limit,MAX(G43,J43),MAX(H43,J43))</f>
        <v>1.1698585600000002</v>
      </c>
      <c r="M43">
        <f>(63/4*SQRT(4*PI()*PI()*E43^3)*(C43*REarth_to_AU)^5/(100*(L43*MEarth_to_MSun))*D43^(-13/2))^(-1)/1000</f>
        <v>43.599094827420714</v>
      </c>
      <c r="N43">
        <f>(3*SQRT((bigG*E43)^3)/speed_of_light^2/SQRT(D43^5))^(-1)/1000</f>
        <v>0.21049170660087155</v>
      </c>
    </row>
    <row r="44" spans="1:14">
      <c r="A44" t="s">
        <v>218</v>
      </c>
      <c r="B44">
        <v>0.93511586300000005</v>
      </c>
      <c r="C44">
        <v>1.05</v>
      </c>
      <c r="D44">
        <v>1.9300000000000001E-2</v>
      </c>
      <c r="E44">
        <v>1.0960000000000001</v>
      </c>
      <c r="G44" s="3">
        <f t="shared" si="0"/>
        <v>1.21550625</v>
      </c>
      <c r="H44" s="3">
        <f>SQRT(epsilon*PI()*(C44*REarth_to_cm)^3*29.7*(delta_t)^(-1.23)*(delta_t*1000000000)*years_to_s/(D44^2)/bigG_cgs)/MEarth_to_g</f>
        <v>0.2638200170641638</v>
      </c>
      <c r="I44" s="3">
        <f>(Roche_limit_factor)^3*(3*PI())/(bigG_cgs*(B44*days_to_seconds)^2)</f>
        <v>0.31427257381153501</v>
      </c>
      <c r="J44" s="3">
        <f>I44*4*PI()/3*(C44*REarth_to_cm)^3/MEarth_to_g</f>
        <v>6.6893375550844916E-2</v>
      </c>
      <c r="K44" s="2" t="str">
        <f>IF(C44&lt;prad_low_limit,IF(G44&gt;J44,"rocky","roche lim"),IF(H44&gt;J44,"evap lim","roche lim"))</f>
        <v>rocky</v>
      </c>
      <c r="L44" s="3">
        <f>IF(C44&lt;prad_low_limit,MAX(G44,J44),MAX(H44,J44))</f>
        <v>1.21550625</v>
      </c>
      <c r="M44">
        <f>(63/4*SQRT(4*PI()*PI()*E44^3)*(C44*REarth_to_AU)^5/(100*(L44*MEarth_to_MSun))*D44^(-13/2))^(-1)/1000</f>
        <v>129.08087774714619</v>
      </c>
      <c r="N44">
        <f>(3*SQRT((bigG*E44)^3)/speed_of_light^2/SQRT(D44^5))^(-1)/1000</f>
        <v>0.24205859148875927</v>
      </c>
    </row>
    <row r="45" spans="1:14">
      <c r="A45" t="s">
        <v>41</v>
      </c>
      <c r="B45">
        <v>0.51963911699999998</v>
      </c>
      <c r="C45">
        <v>1.07</v>
      </c>
      <c r="D45">
        <v>1.04E-2</v>
      </c>
      <c r="E45">
        <v>0.55000000000000004</v>
      </c>
      <c r="G45" s="3">
        <f t="shared" si="0"/>
        <v>1.31079601</v>
      </c>
      <c r="H45" s="3">
        <f>SQRT(epsilon*PI()*(C45*REarth_to_cm)^3*29.7*(delta_t)^(-1.23)*(delta_t*1000000000)*years_to_s/(D45^2)/bigG_cgs)/MEarth_to_g</f>
        <v>0.50364373006656082</v>
      </c>
      <c r="I45" s="3">
        <f>(Roche_limit_factor)^3*(3*PI())/(bigG_cgs*(B45*days_to_seconds)^2)</f>
        <v>1.017732535769412</v>
      </c>
      <c r="J45" s="3">
        <f>I45*4*PI()/3*(C45*REarth_to_cm)^3/MEarth_to_g</f>
        <v>0.22924175462477958</v>
      </c>
      <c r="K45" s="2" t="str">
        <f>IF(C45&lt;prad_low_limit,IF(G45&gt;J45,"rocky","roche lim"),IF(H45&gt;J45,"evap lim","roche lim"))</f>
        <v>rocky</v>
      </c>
      <c r="L45" s="3">
        <f>IF(C45&lt;prad_low_limit,MAX(G45,J45),MAX(H45,J45))</f>
        <v>1.31079601</v>
      </c>
      <c r="M45">
        <f>(63/4*SQRT(4*PI()*PI()*E45^3)*(C45*REarth_to_AU)^5/(100*(L45*MEarth_to_MSun))*D45^(-13/2))^(-1)/1000</f>
        <v>6.4037360851062273</v>
      </c>
      <c r="N45">
        <f>(3*SQRT((bigG*E45)^3)/speed_of_light^2/SQRT(D45^5))^(-1)/1000</f>
        <v>0.14513841451457271</v>
      </c>
    </row>
    <row r="46" spans="1:14">
      <c r="A46" t="s">
        <v>42</v>
      </c>
      <c r="B46">
        <v>0.523632451</v>
      </c>
      <c r="C46">
        <v>1.08</v>
      </c>
      <c r="D46">
        <v>1.66E-2</v>
      </c>
      <c r="E46">
        <v>2.2250000000000001</v>
      </c>
      <c r="G46" s="3">
        <f t="shared" si="0"/>
        <v>1.3604889600000003</v>
      </c>
      <c r="H46" s="3">
        <f>SQRT(epsilon*PI()*(C46*REarth_to_cm)^3*29.7*(delta_t)^(-1.23)*(delta_t*1000000000)*years_to_s/(D46^2)/bigG_cgs)/MEarth_to_g</f>
        <v>0.31996954938697503</v>
      </c>
      <c r="I46" s="3">
        <f>(Roche_limit_factor)^3*(3*PI())/(bigG_cgs*(B46*days_to_seconds)^2)</f>
        <v>1.0022688306321321</v>
      </c>
      <c r="J46" s="3">
        <f>I46*4*PI()/3*(C46*REarth_to_cm)^3/MEarth_to_g</f>
        <v>0.23214761336769921</v>
      </c>
      <c r="K46" s="2" t="str">
        <f>IF(C46&lt;prad_low_limit,IF(G46&gt;J46,"rocky","roche lim"),IF(H46&gt;J46,"evap lim","roche lim"))</f>
        <v>rocky</v>
      </c>
      <c r="L46" s="3">
        <f>IF(C46&lt;prad_low_limit,MAX(G46,J46),MAX(H46,J46))</f>
        <v>1.3604889600000003</v>
      </c>
      <c r="M46">
        <f>(63/4*SQRT(4*PI()*PI()*E46^3)*(C46*REarth_to_AU)^5/(100*(L46*MEarth_to_MSun))*D46^(-13/2))^(-1)/1000</f>
        <v>16.290271611975975</v>
      </c>
      <c r="N46">
        <f>(3*SQRT((bigG*E46)^3)/speed_of_light^2/SQRT(D46^5))^(-1)/1000</f>
        <v>5.7414059848799846E-2</v>
      </c>
    </row>
    <row r="47" spans="1:14">
      <c r="A47" t="s">
        <v>231</v>
      </c>
      <c r="B47">
        <v>0.96898078099999996</v>
      </c>
      <c r="C47">
        <v>1.08</v>
      </c>
      <c r="D47">
        <v>1.9699999999999999E-2</v>
      </c>
      <c r="E47">
        <v>1.083</v>
      </c>
      <c r="G47" s="3">
        <f t="shared" si="0"/>
        <v>1.3604889600000003</v>
      </c>
      <c r="H47" s="3">
        <f>SQRT(epsilon*PI()*(C47*REarth_to_cm)^3*29.7*(delta_t)^(-1.23)*(delta_t*1000000000)*years_to_s/(D47^2)/bigG_cgs)/MEarth_to_g</f>
        <v>0.26961901115856779</v>
      </c>
      <c r="I47" s="3">
        <f>(Roche_limit_factor)^3*(3*PI())/(bigG_cgs*(B47*days_to_seconds)^2)</f>
        <v>0.29268940677784022</v>
      </c>
      <c r="J47" s="3">
        <f>I47*4*PI()/3*(C47*REarth_to_cm)^3/MEarth_to_g</f>
        <v>6.7793335644917685E-2</v>
      </c>
      <c r="K47" s="2" t="str">
        <f>IF(C47&lt;prad_low_limit,IF(G47&gt;J47,"rocky","roche lim"),IF(H47&gt;J47,"evap lim","roche lim"))</f>
        <v>rocky</v>
      </c>
      <c r="L47" s="3">
        <f>IF(C47&lt;prad_low_limit,MAX(G47,J47),MAX(H47,J47))</f>
        <v>1.3604889600000003</v>
      </c>
      <c r="M47">
        <f>(63/4*SQRT(4*PI()*PI()*E47^3)*(C47*REarth_to_AU)^5/(100*(L47*MEarth_to_MSun))*D47^(-13/2))^(-1)/1000</f>
        <v>145.98510995444317</v>
      </c>
      <c r="N47">
        <f>(3*SQRT((bigG*E47)^3)/speed_of_light^2/SQRT(D47^5))^(-1)/1000</f>
        <v>0.25939759249453376</v>
      </c>
    </row>
    <row r="48" spans="1:14">
      <c r="A48" t="s">
        <v>70</v>
      </c>
      <c r="B48">
        <v>0.59701840399999995</v>
      </c>
      <c r="C48">
        <v>1.0900000000000001</v>
      </c>
      <c r="D48">
        <v>1.2200000000000001E-2</v>
      </c>
      <c r="E48">
        <v>0.68799999999999994</v>
      </c>
      <c r="G48" s="3">
        <f t="shared" si="0"/>
        <v>1.4115816100000003</v>
      </c>
      <c r="H48" s="3">
        <f>SQRT(epsilon*PI()*(C48*REarth_to_cm)^3*29.7*(delta_t)^(-1.23)*(delta_t*1000000000)*years_to_s/(D48^2)/bigG_cgs)/MEarth_to_g</f>
        <v>0.44142916230072615</v>
      </c>
      <c r="I48" s="3">
        <f>(Roche_limit_factor)^3*(3*PI())/(bigG_cgs*(B48*days_to_seconds)^2)</f>
        <v>0.77101334072450667</v>
      </c>
      <c r="J48" s="3">
        <f>I48*4*PI()/3*(C48*REarth_to_cm)^3/MEarth_to_g</f>
        <v>0.18359046366599407</v>
      </c>
      <c r="K48" s="2" t="str">
        <f>IF(C48&lt;prad_low_limit,IF(G48&gt;J48,"rocky","roche lim"),IF(H48&gt;J48,"evap lim","roche lim"))</f>
        <v>rocky</v>
      </c>
      <c r="L48" s="3">
        <f>IF(C48&lt;prad_low_limit,MAX(G48,J48),MAX(H48,J48))</f>
        <v>1.4115816100000003</v>
      </c>
      <c r="M48">
        <f>(63/4*SQRT(4*PI()*PI()*E48^3)*(C48*REarth_to_AU)^5/(100*(L48*MEarth_to_MSun))*D48^(-13/2))^(-1)/1000</f>
        <v>12.681606573455232</v>
      </c>
      <c r="N48">
        <f>(3*SQRT((bigG*E48)^3)/speed_of_light^2/SQRT(D48^5))^(-1)/1000</f>
        <v>0.15461797456584864</v>
      </c>
    </row>
    <row r="49" spans="1:14">
      <c r="A49" t="s">
        <v>182</v>
      </c>
      <c r="B49">
        <v>0.86232930900000004</v>
      </c>
      <c r="C49">
        <v>1.0900000000000001</v>
      </c>
      <c r="D49">
        <v>1.77E-2</v>
      </c>
      <c r="E49">
        <v>0.996</v>
      </c>
      <c r="G49" s="3">
        <f t="shared" si="0"/>
        <v>1.4115816100000003</v>
      </c>
      <c r="H49" s="3">
        <f>SQRT(epsilon*PI()*(C49*REarth_to_cm)^3*29.7*(delta_t)^(-1.23)*(delta_t*1000000000)*years_to_s/(D49^2)/bigG_cgs)/MEarth_to_g</f>
        <v>0.30426190847846657</v>
      </c>
      <c r="I49" s="3">
        <f>(Roche_limit_factor)^3*(3*PI())/(bigG_cgs*(B49*days_to_seconds)^2)</f>
        <v>0.36956517206865525</v>
      </c>
      <c r="J49" s="3">
        <f>I49*4*PI()/3*(C49*REarth_to_cm)^3/MEarth_to_g</f>
        <v>8.7999309105509405E-2</v>
      </c>
      <c r="K49" s="2" t="str">
        <f>IF(C49&lt;prad_low_limit,IF(G49&gt;J49,"rocky","roche lim"),IF(H49&gt;J49,"evap lim","roche lim"))</f>
        <v>rocky</v>
      </c>
      <c r="L49" s="3">
        <f>IF(C49&lt;prad_low_limit,MAX(G49,J49),MAX(H49,J49))</f>
        <v>1.4115816100000003</v>
      </c>
      <c r="M49">
        <f>(63/4*SQRT(4*PI()*PI()*E49^3)*(C49*REarth_to_AU)^5/(100*(L49*MEarth_to_MSun))*D49^(-13/2))^(-1)/1000</f>
        <v>81.781534935870368</v>
      </c>
      <c r="N49">
        <f>(3*SQRT((bigG*E49)^3)/speed_of_light^2/SQRT(D49^5))^(-1)/1000</f>
        <v>0.22505425005543528</v>
      </c>
    </row>
    <row r="50" spans="1:14">
      <c r="A50" t="s">
        <v>251</v>
      </c>
      <c r="B50">
        <v>0.99821278499999999</v>
      </c>
      <c r="C50">
        <v>1.1000000000000001</v>
      </c>
      <c r="D50">
        <v>1.9900000000000001E-2</v>
      </c>
      <c r="E50">
        <v>1.05</v>
      </c>
      <c r="G50" s="3">
        <f t="shared" si="0"/>
        <v>1.4641000000000004</v>
      </c>
      <c r="H50" s="3">
        <f>SQRT(epsilon*PI()*(C50*REarth_to_cm)^3*29.7*(delta_t)^(-1.23)*(delta_t*1000000000)*years_to_s/(D50^2)/bigG_cgs)/MEarth_to_g</f>
        <v>0.27435763834767207</v>
      </c>
      <c r="I50" s="3">
        <f>(Roche_limit_factor)^3*(3*PI())/(bigG_cgs*(B50*days_to_seconds)^2)</f>
        <v>0.27579797617581459</v>
      </c>
      <c r="J50" s="3">
        <f>I50*4*PI()/3*(C50*REarth_to_cm)^3/MEarth_to_g</f>
        <v>6.7495973042587643E-2</v>
      </c>
      <c r="K50" s="2" t="str">
        <f>IF(C50&lt;prad_low_limit,IF(G50&gt;J50,"rocky","roche lim"),IF(H50&gt;J50,"evap lim","roche lim"))</f>
        <v>rocky</v>
      </c>
      <c r="L50" s="3">
        <f>IF(C50&lt;prad_low_limit,MAX(G50,J50),MAX(H50,J50))</f>
        <v>1.4641000000000004</v>
      </c>
      <c r="M50">
        <f>(63/4*SQRT(4*PI()*PI()*E50^3)*(C50*REarth_to_AU)^5/(100*(L50*MEarth_to_MSun))*D50^(-13/2))^(-1)/1000</f>
        <v>160.32929931316124</v>
      </c>
      <c r="N50">
        <f>(3*SQRT((bigG*E50)^3)/speed_of_light^2/SQRT(D50^5))^(-1)/1000</f>
        <v>0.27867101727495996</v>
      </c>
    </row>
    <row r="51" spans="1:14">
      <c r="A51" t="s">
        <v>127</v>
      </c>
      <c r="B51">
        <v>0.71653185100000005</v>
      </c>
      <c r="C51">
        <v>1.1100000000000001</v>
      </c>
      <c r="D51">
        <v>1.49E-2</v>
      </c>
      <c r="E51">
        <v>0.86299999999999999</v>
      </c>
      <c r="G51" s="3">
        <f t="shared" si="0"/>
        <v>1.5180704100000004</v>
      </c>
      <c r="H51" s="3">
        <f>SQRT(epsilon*PI()*(C51*REarth_to_cm)^3*29.7*(delta_t)^(-1.23)*(delta_t*1000000000)*years_to_s/(D51^2)/bigG_cgs)/MEarth_to_g</f>
        <v>0.37143198927029991</v>
      </c>
      <c r="I51" s="3">
        <f>(Roche_limit_factor)^3*(3*PI())/(bigG_cgs*(B51*days_to_seconds)^2)</f>
        <v>0.53526189880217723</v>
      </c>
      <c r="J51" s="3">
        <f>I51*4*PI()/3*(C51*REarth_to_cm)^3/MEarth_to_g</f>
        <v>0.13459967118437835</v>
      </c>
      <c r="K51" s="2" t="str">
        <f>IF(C51&lt;prad_low_limit,IF(G51&gt;J51,"rocky","roche lim"),IF(H51&gt;J51,"evap lim","roche lim"))</f>
        <v>rocky</v>
      </c>
      <c r="L51" s="3">
        <f>IF(C51&lt;prad_low_limit,MAX(G51,J51),MAX(H51,J51))</f>
        <v>1.5180704100000004</v>
      </c>
      <c r="M51">
        <f>(63/4*SQRT(4*PI()*PI()*E51^3)*(C51*REarth_to_AU)^5/(100*(L51*MEarth_to_MSun))*D51^(-13/2))^(-1)/1000</f>
        <v>32.509935211370568</v>
      </c>
      <c r="N51">
        <f>(3*SQRT((bigG*E51)^3)/speed_of_light^2/SQRT(D51^5))^(-1)/1000</f>
        <v>0.18142308099009055</v>
      </c>
    </row>
    <row r="52" spans="1:14">
      <c r="A52" t="s">
        <v>95</v>
      </c>
      <c r="B52">
        <v>0.66502594100000001</v>
      </c>
      <c r="C52">
        <v>1.1100000000000001</v>
      </c>
      <c r="D52">
        <v>1.5299999999999999E-2</v>
      </c>
      <c r="E52">
        <v>1.07</v>
      </c>
      <c r="G52" s="3">
        <f t="shared" si="0"/>
        <v>1.5180704100000004</v>
      </c>
      <c r="H52" s="3">
        <f>SQRT(epsilon*PI()*(C52*REarth_to_cm)^3*29.7*(delta_t)^(-1.23)*(delta_t*1000000000)*years_to_s/(D52^2)/bigG_cgs)/MEarth_to_g</f>
        <v>0.36172134902793912</v>
      </c>
      <c r="I52" s="3">
        <f>(Roche_limit_factor)^3*(3*PI())/(bigG_cgs*(B52*days_to_seconds)^2)</f>
        <v>0.62138413122524083</v>
      </c>
      <c r="J52" s="3">
        <f>I52*4*PI()/3*(C52*REarth_to_cm)^3/MEarth_to_g</f>
        <v>0.15625640444290076</v>
      </c>
      <c r="K52" s="2" t="str">
        <f>IF(C52&lt;prad_low_limit,IF(G52&gt;J52,"rocky","roche lim"),IF(H52&gt;J52,"evap lim","roche lim"))</f>
        <v>rocky</v>
      </c>
      <c r="L52" s="3">
        <f>IF(C52&lt;prad_low_limit,MAX(G52,J52),MAX(H52,J52))</f>
        <v>1.5180704100000004</v>
      </c>
      <c r="M52">
        <f>(63/4*SQRT(4*PI()*PI()*E52^3)*(C52*REarth_to_AU)^5/(100*(L52*MEarth_to_MSun))*D52^(-13/2))^(-1)/1000</f>
        <v>27.973073514229803</v>
      </c>
      <c r="N52">
        <f>(3*SQRT((bigG*E52)^3)/speed_of_light^2/SQRT(D52^5))^(-1)/1000</f>
        <v>0.14040933131471744</v>
      </c>
    </row>
    <row r="53" spans="1:14">
      <c r="A53" t="s">
        <v>73</v>
      </c>
      <c r="B53">
        <v>0.60992650199999998</v>
      </c>
      <c r="C53">
        <v>1.1200000000000001</v>
      </c>
      <c r="D53">
        <v>1.44E-2</v>
      </c>
      <c r="E53">
        <v>1.075</v>
      </c>
      <c r="G53" s="3">
        <f t="shared" si="0"/>
        <v>1.5735193600000004</v>
      </c>
      <c r="H53" s="3">
        <f>SQRT(epsilon*PI()*(C53*REarth_to_cm)^3*29.7*(delta_t)^(-1.23)*(delta_t*1000000000)*years_to_s/(D53^2)/bigG_cgs)/MEarth_to_g</f>
        <v>0.38953424744638632</v>
      </c>
      <c r="I53" s="3">
        <f>(Roche_limit_factor)^3*(3*PI())/(bigG_cgs*(B53*days_to_seconds)^2)</f>
        <v>0.73872419284549418</v>
      </c>
      <c r="J53" s="3">
        <f>I53*4*PI()/3*(C53*REarth_to_cm)^3/MEarth_to_g</f>
        <v>0.19082932863620514</v>
      </c>
      <c r="K53" s="2" t="str">
        <f>IF(C53&lt;prad_low_limit,IF(G53&gt;J53,"rocky","roche lim"),IF(H53&gt;J53,"evap lim","roche lim"))</f>
        <v>rocky</v>
      </c>
      <c r="L53" s="3">
        <f>IF(C53&lt;prad_low_limit,MAX(G53,J53),MAX(H53,J53))</f>
        <v>1.5735193600000004</v>
      </c>
      <c r="M53">
        <f>(63/4*SQRT(4*PI()*PI()*E53^3)*(C53*REarth_to_AU)^5/(100*(L53*MEarth_to_MSun))*D53^(-13/2))^(-1)/1000</f>
        <v>18.563933809248901</v>
      </c>
      <c r="N53">
        <f>(3*SQRT((bigG*E53)^3)/speed_of_light^2/SQRT(D53^5))^(-1)/1000</f>
        <v>0.1198220083058484</v>
      </c>
    </row>
    <row r="54" spans="1:14">
      <c r="A54" t="s">
        <v>199</v>
      </c>
      <c r="B54">
        <v>0.91002058200000002</v>
      </c>
      <c r="C54">
        <v>1.1200000000000001</v>
      </c>
      <c r="D54">
        <v>1.5100000000000001E-2</v>
      </c>
      <c r="E54">
        <v>0.55000000000000004</v>
      </c>
      <c r="G54" s="3">
        <f t="shared" si="0"/>
        <v>1.5735193600000004</v>
      </c>
      <c r="H54" s="3">
        <f>SQRT(epsilon*PI()*(C54*REarth_to_cm)^3*29.7*(delta_t)^(-1.23)*(delta_t*1000000000)*years_to_s/(D54^2)/bigG_cgs)/MEarth_to_g</f>
        <v>0.37147636842569293</v>
      </c>
      <c r="I54" s="3">
        <f>(Roche_limit_factor)^3*(3*PI())/(bigG_cgs*(B54*days_to_seconds)^2)</f>
        <v>0.33184471170293983</v>
      </c>
      <c r="J54" s="3">
        <f>I54*4*PI()/3*(C54*REarth_to_cm)^3/MEarth_to_g</f>
        <v>8.5723067091958316E-2</v>
      </c>
      <c r="K54" s="2" t="str">
        <f>IF(C54&lt;prad_low_limit,IF(G54&gt;J54,"rocky","roche lim"),IF(H54&gt;J54,"evap lim","roche lim"))</f>
        <v>rocky</v>
      </c>
      <c r="L54" s="3">
        <f>IF(C54&lt;prad_low_limit,MAX(G54,J54),MAX(H54,J54))</f>
        <v>1.5735193600000004</v>
      </c>
      <c r="M54">
        <f>(63/4*SQRT(4*PI()*PI()*E54^3)*(C54*REarth_to_AU)^5/(100*(L54*MEarth_to_MSun))*D54^(-13/2))^(-1)/1000</f>
        <v>69.060963353872609</v>
      </c>
      <c r="N54">
        <f>(3*SQRT((bigG*E54)^3)/speed_of_light^2/SQRT(D54^5))^(-1)/1000</f>
        <v>0.36867305229589187</v>
      </c>
    </row>
    <row r="55" spans="1:14">
      <c r="A55" t="s">
        <v>99</v>
      </c>
      <c r="B55">
        <v>0.66931009200000002</v>
      </c>
      <c r="C55">
        <v>1.1299999999999999</v>
      </c>
      <c r="D55">
        <v>1.49E-2</v>
      </c>
      <c r="E55">
        <v>0.97699999999999998</v>
      </c>
      <c r="G55" s="3">
        <f t="shared" si="0"/>
        <v>1.6304736099999992</v>
      </c>
      <c r="H55" s="3">
        <f>SQRT(epsilon*PI()*(C55*REarth_to_cm)^3*29.7*(delta_t)^(-1.23)*(delta_t*1000000000)*years_to_s/(D55^2)/bigG_cgs)/MEarth_to_g</f>
        <v>0.38151577617865978</v>
      </c>
      <c r="I55" s="3">
        <f>(Roche_limit_factor)^3*(3*PI())/(bigG_cgs*(B55*days_to_seconds)^2)</f>
        <v>0.61345482126430773</v>
      </c>
      <c r="J55" s="3">
        <f>I55*4*PI()/3*(C55*REarth_to_cm)^3/MEarth_to_g</f>
        <v>0.16275211711319701</v>
      </c>
      <c r="K55" s="2" t="str">
        <f>IF(C55&lt;prad_low_limit,IF(G55&gt;J55,"rocky","roche lim"),IF(H55&gt;J55,"evap lim","roche lim"))</f>
        <v>rocky</v>
      </c>
      <c r="L55" s="3">
        <f>IF(C55&lt;prad_low_limit,MAX(G55,J55),MAX(H55,J55))</f>
        <v>1.6304736099999992</v>
      </c>
      <c r="M55">
        <f>(63/4*SQRT(4*PI()*PI()*E55^3)*(C55*REarth_to_AU)^5/(100*(L55*MEarth_to_MSun))*D55^(-13/2))^(-1)/1000</f>
        <v>26.511541927168608</v>
      </c>
      <c r="N55">
        <f>(3*SQRT((bigG*E55)^3)/speed_of_light^2/SQRT(D55^5))^(-1)/1000</f>
        <v>0.15061453523920468</v>
      </c>
    </row>
    <row r="56" spans="1:14">
      <c r="A56" t="s">
        <v>125</v>
      </c>
      <c r="B56">
        <v>0.70896546100000002</v>
      </c>
      <c r="C56">
        <v>1.1299999999999999</v>
      </c>
      <c r="D56">
        <v>1.6400000000000001E-2</v>
      </c>
      <c r="E56">
        <v>1.177</v>
      </c>
      <c r="G56" s="3">
        <f t="shared" si="0"/>
        <v>1.6304736099999992</v>
      </c>
      <c r="H56" s="3">
        <f>SQRT(epsilon*PI()*(C56*REarth_to_cm)^3*29.7*(delta_t)^(-1.23)*(delta_t*1000000000)*years_to_s/(D56^2)/bigG_cgs)/MEarth_to_g</f>
        <v>0.34662104055256282</v>
      </c>
      <c r="I56" s="3">
        <f>(Roche_limit_factor)^3*(3*PI())/(bigG_cgs*(B56*days_to_seconds)^2)</f>
        <v>0.54674796460115227</v>
      </c>
      <c r="J56" s="3">
        <f>I56*4*PI()/3*(C56*REarth_to_cm)^3/MEarth_to_g</f>
        <v>0.1450545104247046</v>
      </c>
      <c r="K56" s="2" t="str">
        <f>IF(C56&lt;prad_low_limit,IF(G56&gt;J56,"rocky","roche lim"),IF(H56&gt;J56,"evap lim","roche lim"))</f>
        <v>rocky</v>
      </c>
      <c r="L56" s="3">
        <f>IF(C56&lt;prad_low_limit,MAX(G56,J56),MAX(H56,J56))</f>
        <v>1.6304736099999992</v>
      </c>
      <c r="M56">
        <f>(63/4*SQRT(4*PI()*PI()*E56^3)*(C56*REarth_to_AU)^5/(100*(L56*MEarth_to_MSun))*D56^(-13/2))^(-1)/1000</f>
        <v>37.401274896352291</v>
      </c>
      <c r="N56">
        <f>(3*SQRT((bigG*E56)^3)/speed_of_light^2/SQRT(D56^5))^(-1)/1000</f>
        <v>0.14477313748157533</v>
      </c>
    </row>
    <row r="57" spans="1:14">
      <c r="A57" t="s">
        <v>157</v>
      </c>
      <c r="B57">
        <v>0.78430060999999995</v>
      </c>
      <c r="C57">
        <v>1.1399999999999999</v>
      </c>
      <c r="D57">
        <v>1.4500000000000001E-2</v>
      </c>
      <c r="E57">
        <v>0.65700000000000003</v>
      </c>
      <c r="G57" s="3">
        <f t="shared" si="0"/>
        <v>1.6889601599999997</v>
      </c>
      <c r="H57" s="3">
        <f>SQRT(epsilon*PI()*(C57*REarth_to_cm)^3*29.7*(delta_t)^(-1.23)*(delta_t*1000000000)*years_to_s/(D57^2)/bigG_cgs)/MEarth_to_g</f>
        <v>0.39725592126385667</v>
      </c>
      <c r="I57" s="3">
        <f>(Roche_limit_factor)^3*(3*PI())/(bigG_cgs*(B57*days_to_seconds)^2)</f>
        <v>0.44675788401474648</v>
      </c>
      <c r="J57" s="3">
        <f>I57*4*PI()/3*(C57*REarth_to_cm)^3/MEarth_to_g</f>
        <v>0.12170138243896665</v>
      </c>
      <c r="K57" s="2" t="str">
        <f>IF(C57&lt;prad_low_limit,IF(G57&gt;J57,"rocky","roche lim"),IF(H57&gt;J57,"evap lim","roche lim"))</f>
        <v>rocky</v>
      </c>
      <c r="L57" s="3">
        <f>IF(C57&lt;prad_low_limit,MAX(G57,J57),MAX(H57,J57))</f>
        <v>1.6889601599999997</v>
      </c>
      <c r="M57">
        <f>(63/4*SQRT(4*PI()*PI()*E57^3)*(C57*REarth_to_AU)^5/(100*(L57*MEarth_to_MSun))*D57^(-13/2))^(-1)/1000</f>
        <v>39.928559322039028</v>
      </c>
      <c r="N57">
        <f>(3*SQRT((bigG*E57)^3)/speed_of_light^2/SQRT(D57^5))^(-1)/1000</f>
        <v>0.25516142083494237</v>
      </c>
    </row>
    <row r="58" spans="1:14">
      <c r="A58" t="s">
        <v>163</v>
      </c>
      <c r="B58">
        <v>0.81316635699999995</v>
      </c>
      <c r="C58">
        <v>1.1399999999999999</v>
      </c>
      <c r="D58">
        <v>1.6500000000000001E-2</v>
      </c>
      <c r="E58">
        <v>0.90700000000000003</v>
      </c>
      <c r="G58" s="3">
        <f t="shared" si="0"/>
        <v>1.6889601599999997</v>
      </c>
      <c r="H58" s="3">
        <f>SQRT(epsilon*PI()*(C58*REarth_to_cm)^3*29.7*(delta_t)^(-1.23)*(delta_t*1000000000)*years_to_s/(D58^2)/bigG_cgs)/MEarth_to_g</f>
        <v>0.34910368838338918</v>
      </c>
      <c r="I58" s="3">
        <f>(Roche_limit_factor)^3*(3*PI())/(bigG_cgs*(B58*days_to_seconds)^2)</f>
        <v>0.41560285874165892</v>
      </c>
      <c r="J58" s="3">
        <f>I58*4*PI()/3*(C58*REarth_to_cm)^3/MEarth_to_g</f>
        <v>0.11321443731427683</v>
      </c>
      <c r="K58" s="2" t="str">
        <f>IF(C58&lt;prad_low_limit,IF(G58&gt;J58,"rocky","roche lim"),IF(H58&gt;J58,"evap lim","roche lim"))</f>
        <v>rocky</v>
      </c>
      <c r="L58" s="3">
        <f>IF(C58&lt;prad_low_limit,MAX(G58,J58),MAX(H58,J58))</f>
        <v>1.6889601599999997</v>
      </c>
      <c r="M58">
        <f>(63/4*SQRT(4*PI()*PI()*E58^3)*(C58*REarth_to_AU)^5/(100*(L58*MEarth_to_MSun))*D58^(-13/2))^(-1)/1000</f>
        <v>57.013064738489568</v>
      </c>
      <c r="N58">
        <f>(3*SQRT((bigG*E58)^3)/speed_of_light^2/SQRT(D58^5))^(-1)/1000</f>
        <v>0.2172911260311971</v>
      </c>
    </row>
    <row r="59" spans="1:14">
      <c r="A59" t="s">
        <v>207</v>
      </c>
      <c r="B59">
        <v>0.92623982999999999</v>
      </c>
      <c r="C59">
        <v>1.1599999999999999</v>
      </c>
      <c r="D59">
        <v>1.5900000000000001E-2</v>
      </c>
      <c r="E59">
        <v>0.63200000000000001</v>
      </c>
      <c r="G59" s="3">
        <f t="shared" si="0"/>
        <v>1.8106393599999997</v>
      </c>
      <c r="H59" s="3">
        <f>SQRT(epsilon*PI()*(C59*REarth_to_cm)^3*29.7*(delta_t)^(-1.23)*(delta_t*1000000000)*years_to_s/(D59^2)/bigG_cgs)/MEarth_to_g</f>
        <v>0.37185272123074042</v>
      </c>
      <c r="I59" s="3">
        <f>(Roche_limit_factor)^3*(3*PI())/(bigG_cgs*(B59*days_to_seconds)^2)</f>
        <v>0.32032469836707145</v>
      </c>
      <c r="J59" s="3">
        <f>I59*4*PI()/3*(C59*REarth_to_cm)^3/MEarth_to_g</f>
        <v>9.1933358445051919E-2</v>
      </c>
      <c r="K59" s="2" t="str">
        <f>IF(C59&lt;prad_low_limit,IF(G59&gt;J59,"rocky","roche lim"),IF(H59&gt;J59,"evap lim","roche lim"))</f>
        <v>rocky</v>
      </c>
      <c r="L59" s="3">
        <f>IF(C59&lt;prad_low_limit,MAX(G59,J59),MAX(H59,J59))</f>
        <v>1.8106393599999997</v>
      </c>
      <c r="M59">
        <f>(63/4*SQRT(4*PI()*PI()*E59^3)*(C59*REarth_to_AU)^5/(100*(L59*MEarth_to_MSun))*D59^(-13/2))^(-1)/1000</f>
        <v>75.716796845707321</v>
      </c>
      <c r="N59">
        <f>(3*SQRT((bigG*E59)^3)/speed_of_light^2/SQRT(D59^5))^(-1)/1000</f>
        <v>0.34053382292582629</v>
      </c>
    </row>
    <row r="60" spans="1:14">
      <c r="A60" t="s">
        <v>210</v>
      </c>
      <c r="B60">
        <v>0.92831003599999995</v>
      </c>
      <c r="C60">
        <v>1.1599999999999999</v>
      </c>
      <c r="D60">
        <v>1.5900000000000001E-2</v>
      </c>
      <c r="E60">
        <v>0.621</v>
      </c>
      <c r="G60" s="3">
        <f t="shared" si="0"/>
        <v>1.8106393599999997</v>
      </c>
      <c r="H60" s="3">
        <f>SQRT(epsilon*PI()*(C60*REarth_to_cm)^3*29.7*(delta_t)^(-1.23)*(delta_t*1000000000)*years_to_s/(D60^2)/bigG_cgs)/MEarth_to_g</f>
        <v>0.37185272123074042</v>
      </c>
      <c r="I60" s="3">
        <f>(Roche_limit_factor)^3*(3*PI())/(bigG_cgs*(B60*days_to_seconds)^2)</f>
        <v>0.31889759177299837</v>
      </c>
      <c r="J60" s="3">
        <f>I60*4*PI()/3*(C60*REarth_to_cm)^3/MEarth_to_g</f>
        <v>9.1523778095110003E-2</v>
      </c>
      <c r="K60" s="2" t="str">
        <f>IF(C60&lt;prad_low_limit,IF(G60&gt;J60,"rocky","roche lim"),IF(H60&gt;J60,"evap lim","roche lim"))</f>
        <v>rocky</v>
      </c>
      <c r="L60" s="3">
        <f>IF(C60&lt;prad_low_limit,MAX(G60,J60),MAX(H60,J60))</f>
        <v>1.8106393599999997</v>
      </c>
      <c r="M60">
        <f>(63/4*SQRT(4*PI()*PI()*E60^3)*(C60*REarth_to_AU)^5/(100*(L60*MEarth_to_MSun))*D60^(-13/2))^(-1)/1000</f>
        <v>77.737478600240422</v>
      </c>
      <c r="N60">
        <f>(3*SQRT((bigG*E60)^3)/speed_of_light^2/SQRT(D60^5))^(-1)/1000</f>
        <v>0.34962177317535714</v>
      </c>
    </row>
    <row r="61" spans="1:14">
      <c r="A61" t="s">
        <v>236</v>
      </c>
      <c r="B61">
        <v>0.97486889600000004</v>
      </c>
      <c r="C61">
        <v>1.1599999999999999</v>
      </c>
      <c r="D61">
        <v>1.8700000000000001E-2</v>
      </c>
      <c r="E61">
        <v>0.92400000000000004</v>
      </c>
      <c r="G61" s="3">
        <f t="shared" si="0"/>
        <v>1.8106393599999997</v>
      </c>
      <c r="H61" s="3">
        <f>SQRT(epsilon*PI()*(C61*REarth_to_cm)^3*29.7*(delta_t)^(-1.23)*(delta_t*1000000000)*years_to_s/(D61^2)/bigG_cgs)/MEarth_to_g</f>
        <v>0.31617423890742102</v>
      </c>
      <c r="I61" s="3">
        <f>(Roche_limit_factor)^3*(3*PI())/(bigG_cgs*(B61*days_to_seconds)^2)</f>
        <v>0.28916445210686298</v>
      </c>
      <c r="J61" s="3">
        <f>I61*4*PI()/3*(C61*REarth_to_cm)^3/MEarth_to_g</f>
        <v>8.2990351229938225E-2</v>
      </c>
      <c r="K61" s="2" t="str">
        <f>IF(C61&lt;prad_low_limit,IF(G61&gt;J61,"rocky","roche lim"),IF(H61&gt;J61,"evap lim","roche lim"))</f>
        <v>rocky</v>
      </c>
      <c r="L61" s="3">
        <f>IF(C61&lt;prad_low_limit,MAX(G61,J61),MAX(H61,J61))</f>
        <v>1.8106393599999997</v>
      </c>
      <c r="M61">
        <f>(63/4*SQRT(4*PI()*PI()*E61^3)*(C61*REarth_to_AU)^5/(100*(L61*MEarth_to_MSun))*D61^(-13/2))^(-1)/1000</f>
        <v>122.92749397817792</v>
      </c>
      <c r="N61">
        <f>(3*SQRT((bigG*E61)^3)/speed_of_light^2/SQRT(D61^5))^(-1)/1000</f>
        <v>0.28896092579663663</v>
      </c>
    </row>
    <row r="62" spans="1:14">
      <c r="A62" t="s">
        <v>93</v>
      </c>
      <c r="B62">
        <v>0.66407414499999995</v>
      </c>
      <c r="C62">
        <v>1.19</v>
      </c>
      <c r="D62">
        <v>1.43E-2</v>
      </c>
      <c r="E62">
        <v>0.89600000000000002</v>
      </c>
      <c r="G62" s="3">
        <f t="shared" si="0"/>
        <v>2.0053392099999998</v>
      </c>
      <c r="H62" s="3">
        <f>SQRT(epsilon*PI()*(C62*REarth_to_cm)^3*29.7*(delta_t)^(-1.23)*(delta_t*1000000000)*years_to_s/(D62^2)/bigG_cgs)/MEarth_to_g</f>
        <v>0.42960122306571913</v>
      </c>
      <c r="I62" s="3">
        <f>(Roche_limit_factor)^3*(3*PI())/(bigG_cgs*(B62*days_to_seconds)^2)</f>
        <v>0.62316662727461947</v>
      </c>
      <c r="J62" s="3">
        <f>I62*4*PI()/3*(C62*REarth_to_cm)^3/MEarth_to_g</f>
        <v>0.19308734178518691</v>
      </c>
      <c r="K62" s="2" t="str">
        <f>IF(C62&lt;prad_low_limit,IF(G62&gt;J62,"rocky","roche lim"),IF(H62&gt;J62,"evap lim","roche lim"))</f>
        <v>rocky</v>
      </c>
      <c r="L62" s="3">
        <f>IF(C62&lt;prad_low_limit,MAX(G62,J62),MAX(H62,J62))</f>
        <v>2.0053392099999998</v>
      </c>
      <c r="M62">
        <f>(63/4*SQRT(4*PI()*PI()*E62^3)*(C62*REarth_to_AU)^5/(100*(L62*MEarth_to_MSun))*D62^(-13/2))^(-1)/1000</f>
        <v>21.944202351009249</v>
      </c>
      <c r="N62">
        <f>(3*SQRT((bigG*E62)^3)/speed_of_light^2/SQRT(D62^5))^(-1)/1000</f>
        <v>0.15474660854610314</v>
      </c>
    </row>
    <row r="63" spans="1:14">
      <c r="A63" t="s">
        <v>247</v>
      </c>
      <c r="B63">
        <v>0.99165964600000001</v>
      </c>
      <c r="C63">
        <v>1.19</v>
      </c>
      <c r="D63">
        <v>2.0500000000000001E-2</v>
      </c>
      <c r="E63">
        <v>1.17</v>
      </c>
      <c r="G63" s="3">
        <f t="shared" si="0"/>
        <v>2.0053392099999998</v>
      </c>
      <c r="H63" s="3">
        <f>SQRT(epsilon*PI()*(C63*REarth_to_cm)^3*29.7*(delta_t)^(-1.23)*(delta_t*1000000000)*years_to_s/(D63^2)/bigG_cgs)/MEarth_to_g</f>
        <v>0.29967304828486746</v>
      </c>
      <c r="I63" s="3">
        <f>(Roche_limit_factor)^3*(3*PI())/(bigG_cgs*(B63*days_to_seconds)^2)</f>
        <v>0.27945510626140579</v>
      </c>
      <c r="J63" s="3">
        <f>I63*4*PI()/3*(C63*REarth_to_cm)^3/MEarth_to_g</f>
        <v>8.6588789024693441E-2</v>
      </c>
      <c r="K63" s="2" t="str">
        <f>IF(C63&lt;prad_low_limit,IF(G63&gt;J63,"rocky","roche lim"),IF(H63&gt;J63,"evap lim","roche lim"))</f>
        <v>rocky</v>
      </c>
      <c r="L63" s="3">
        <f>IF(C63&lt;prad_low_limit,MAX(G63,J63),MAX(H63,J63))</f>
        <v>2.0053392099999998</v>
      </c>
      <c r="M63">
        <f>(63/4*SQRT(4*PI()*PI()*E63^3)*(C63*REarth_to_AU)^5/(100*(L63*MEarth_to_MSun))*D63^(-13/2))^(-1)/1000</f>
        <v>152.83361107679784</v>
      </c>
      <c r="N63">
        <f>(3*SQRT((bigG*E63)^3)/speed_of_light^2/SQRT(D63^5))^(-1)/1000</f>
        <v>0.25518134406372106</v>
      </c>
    </row>
    <row r="64" spans="1:14">
      <c r="A64" t="s">
        <v>79</v>
      </c>
      <c r="B64">
        <v>0.63133170999999999</v>
      </c>
      <c r="C64">
        <v>1.2</v>
      </c>
      <c r="D64">
        <v>1.1599999999999999E-2</v>
      </c>
      <c r="E64">
        <v>0.52600000000000002</v>
      </c>
      <c r="G64" s="3">
        <f t="shared" si="0"/>
        <v>2.0735999999999999</v>
      </c>
      <c r="H64" s="3">
        <f>SQRT(epsilon*PI()*(C64*REarth_to_cm)^3*29.7*(delta_t)^(-1.23)*(delta_t*1000000000)*years_to_s/(D64^2)/bigG_cgs)/MEarth_to_g</f>
        <v>0.53628417822942309</v>
      </c>
      <c r="I64" s="3">
        <f>(Roche_limit_factor)^3*(3*PI())/(bigG_cgs*(B64*days_to_seconds)^2)</f>
        <v>0.68948071668349797</v>
      </c>
      <c r="J64" s="3">
        <f>I64*4*PI()/3*(C64*REarth_to_cm)^3/MEarth_to_g</f>
        <v>0.21906580647386165</v>
      </c>
      <c r="K64" s="2" t="str">
        <f>IF(C64&lt;prad_low_limit,IF(G64&gt;J64,"rocky","roche lim"),IF(H64&gt;J64,"evap lim","roche lim"))</f>
        <v>rocky</v>
      </c>
      <c r="L64" s="3">
        <f>IF(C64&lt;prad_low_limit,MAX(G64,J64),MAX(H64,J64))</f>
        <v>2.0735999999999999</v>
      </c>
      <c r="M64">
        <f>(63/4*SQRT(4*PI()*PI()*E64^3)*(C64*REarth_to_AU)^5/(100*(L64*MEarth_to_MSun))*D64^(-13/2))^(-1)/1000</f>
        <v>12.415425246674106</v>
      </c>
      <c r="N64">
        <f>(3*SQRT((bigG*E64)^3)/speed_of_light^2/SQRT(D64^5))^(-1)/1000</f>
        <v>0.20389633401708623</v>
      </c>
    </row>
    <row r="65" spans="1:14">
      <c r="A65" t="s">
        <v>229</v>
      </c>
      <c r="B65">
        <v>0.96852768300000003</v>
      </c>
      <c r="C65">
        <v>1.21</v>
      </c>
      <c r="D65">
        <v>1.9099999999999999E-2</v>
      </c>
      <c r="E65">
        <v>0.98899999999999999</v>
      </c>
      <c r="G65" s="3">
        <f t="shared" si="0"/>
        <v>2.1435888099999998</v>
      </c>
      <c r="H65" s="3">
        <f>SQRT(epsilon*PI()*(C65*REarth_to_cm)^3*29.7*(delta_t)^(-1.23)*(delta_t*1000000000)*years_to_s/(D65^2)/bigG_cgs)/MEarth_to_g</f>
        <v>0.32978112311588892</v>
      </c>
      <c r="I65" s="3">
        <f>(Roche_limit_factor)^3*(3*PI())/(bigG_cgs*(B65*days_to_seconds)^2)</f>
        <v>0.29296332358516303</v>
      </c>
      <c r="J65" s="3">
        <f>I65*4*PI()/3*(C65*REarth_to_cm)^3/MEarth_to_g</f>
        <v>9.5428499932395952E-2</v>
      </c>
      <c r="K65" s="2" t="str">
        <f>IF(C65&lt;prad_low_limit,IF(G65&gt;J65,"rocky","roche lim"),IF(H65&gt;J65,"evap lim","roche lim"))</f>
        <v>rocky</v>
      </c>
      <c r="L65" s="3">
        <f>IF(C65&lt;prad_low_limit,MAX(G65,J65),MAX(H65,J65))</f>
        <v>2.1435888099999998</v>
      </c>
      <c r="M65">
        <f>(63/4*SQRT(4*PI()*PI()*E65^3)*(C65*REarth_to_AU)^5/(100*(L65*MEarth_to_MSun))*D65^(-13/2))^(-1)/1000</f>
        <v>122.11854215581363</v>
      </c>
      <c r="N65">
        <f>(3*SQRT((bigG*E65)^3)/speed_of_light^2/SQRT(D65^5))^(-1)/1000</f>
        <v>0.27512625795070744</v>
      </c>
    </row>
    <row r="66" spans="1:14">
      <c r="A66" t="s">
        <v>147</v>
      </c>
      <c r="B66">
        <v>0.76669151700000004</v>
      </c>
      <c r="C66">
        <v>1.22</v>
      </c>
      <c r="D66">
        <v>1.4999999999999999E-2</v>
      </c>
      <c r="E66">
        <v>0</v>
      </c>
      <c r="G66" s="3">
        <f t="shared" si="0"/>
        <v>2.2153345599999996</v>
      </c>
      <c r="H66" s="3">
        <f>SQRT(epsilon*PI()*(C66*REarth_to_cm)^3*29.7*(delta_t)^(-1.23)*(delta_t*1000000000)*years_to_s/(D66^2)/bigG_cgs)/MEarth_to_g</f>
        <v>0.42513767335506308</v>
      </c>
      <c r="I66" s="3">
        <f>(Roche_limit_factor)^3*(3*PI())/(bigG_cgs*(B66*days_to_seconds)^2)</f>
        <v>0.46751550078122323</v>
      </c>
      <c r="J66" s="3">
        <f>I66*4*PI()/3*(C66*REarth_to_cm)^3/MEarth_to_g</f>
        <v>0.15609329165040317</v>
      </c>
      <c r="K66" s="2" t="str">
        <f>IF(C66&lt;prad_low_limit,IF(G66&gt;J66,"rocky","roche lim"),IF(H66&gt;J66,"evap lim","roche lim"))</f>
        <v>rocky</v>
      </c>
      <c r="L66" s="3">
        <f>IF(C66&lt;prad_low_limit,MAX(G66,J66),MAX(H66,J66))</f>
        <v>2.2153345599999996</v>
      </c>
      <c r="M66" t="e">
        <f>(63/4*SQRT(4*PI()*PI()*E66^3)*(C66*REarth_to_AU)^5/(100*(L66*MEarth_to_MSun))*D66^(-13/2))^(-1)/1000</f>
        <v>#DIV/0!</v>
      </c>
      <c r="N66" t="e">
        <f>(3*SQRT((bigG*E66)^3)/speed_of_light^2/SQRT(D66^5))^(-1)/1000</f>
        <v>#DIV/0!</v>
      </c>
    </row>
    <row r="67" spans="1:14">
      <c r="A67" t="s">
        <v>131</v>
      </c>
      <c r="B67">
        <v>0.74092635799999995</v>
      </c>
      <c r="C67">
        <v>1.22</v>
      </c>
      <c r="D67">
        <v>1.5299999999999999E-2</v>
      </c>
      <c r="E67">
        <v>0.87</v>
      </c>
      <c r="G67" s="3">
        <f t="shared" ref="G67:G131" si="1">C67^(1/Lopez_radius_exp)</f>
        <v>2.2153345599999996</v>
      </c>
      <c r="H67" s="3">
        <f>SQRT(epsilon*PI()*(C67*REarth_to_cm)^3*29.7*(delta_t)^(-1.23)*(delta_t*1000000000)*years_to_s/(D67^2)/bigG_cgs)/MEarth_to_g</f>
        <v>0.41680164054417951</v>
      </c>
      <c r="I67" s="3">
        <f>(Roche_limit_factor)^3*(3*PI())/(bigG_cgs*(B67*days_to_seconds)^2)</f>
        <v>0.50059584576548632</v>
      </c>
      <c r="J67" s="3">
        <f>I67*4*PI()/3*(C67*REarth_to_cm)^3/MEarth_to_g</f>
        <v>0.16713810177733171</v>
      </c>
      <c r="K67" s="2" t="str">
        <f>IF(C67&lt;prad_low_limit,IF(G67&gt;J67,"rocky","roche lim"),IF(H67&gt;J67,"evap lim","roche lim"))</f>
        <v>rocky</v>
      </c>
      <c r="L67" s="3">
        <f>IF(C67&lt;prad_low_limit,MAX(G67,J67),MAX(H67,J67))</f>
        <v>2.2153345599999996</v>
      </c>
      <c r="M67">
        <f>(63/4*SQRT(4*PI()*PI()*E67^3)*(C67*REarth_to_AU)^5/(100*(L67*MEarth_to_MSun))*D67^(-13/2))^(-1)/1000</f>
        <v>34.713637371419388</v>
      </c>
      <c r="N67">
        <f>(3*SQRT((bigG*E67)^3)/speed_of_light^2/SQRT(D67^5))^(-1)/1000</f>
        <v>0.19151057431469215</v>
      </c>
    </row>
    <row r="68" spans="1:14">
      <c r="A68" t="s">
        <v>188</v>
      </c>
      <c r="B68">
        <v>0.88184262999999996</v>
      </c>
      <c r="C68">
        <v>1.24</v>
      </c>
      <c r="D68">
        <v>1.7100000000000001E-2</v>
      </c>
      <c r="E68">
        <v>0.871</v>
      </c>
      <c r="G68" s="3">
        <f t="shared" si="1"/>
        <v>2.3642137600000002</v>
      </c>
      <c r="H68" s="3">
        <f>SQRT(epsilon*PI()*(C68*REarth_to_cm)^3*29.7*(delta_t)^(-1.23)*(delta_t*1000000000)*years_to_s/(D68^2)/bigG_cgs)/MEarth_to_g</f>
        <v>0.38213562034302345</v>
      </c>
      <c r="I68" s="3">
        <f>(Roche_limit_factor)^3*(3*PI())/(bigG_cgs*(B68*days_to_seconds)^2)</f>
        <v>0.35339072879518357</v>
      </c>
      <c r="J68" s="3">
        <f>I68*4*PI()/3*(C68*REarth_to_cm)^3/MEarth_to_g</f>
        <v>0.12388791367213044</v>
      </c>
      <c r="K68" s="2" t="str">
        <f>IF(C68&lt;prad_low_limit,IF(G68&gt;J68,"rocky","roche lim"),IF(H68&gt;J68,"evap lim","roche lim"))</f>
        <v>rocky</v>
      </c>
      <c r="L68" s="3">
        <f>IF(C68&lt;prad_low_limit,MAX(G68,J68),MAX(H68,J68))</f>
        <v>2.3642137600000002</v>
      </c>
      <c r="M68">
        <f>(63/4*SQRT(4*PI()*PI()*E68^3)*(C68*REarth_to_AU)^5/(100*(L68*MEarth_to_MSun))*D68^(-13/2))^(-1)/1000</f>
        <v>70.25388274698571</v>
      </c>
      <c r="N68">
        <f>(3*SQRT((bigG*E68)^3)/speed_of_light^2/SQRT(D68^5))^(-1)/1000</f>
        <v>0.25246786301306523</v>
      </c>
    </row>
    <row r="69" spans="1:14">
      <c r="A69" t="s">
        <v>43</v>
      </c>
      <c r="B69">
        <v>0.524175803</v>
      </c>
      <c r="C69">
        <v>1.27</v>
      </c>
      <c r="D69">
        <v>1.23E-2</v>
      </c>
      <c r="E69">
        <v>0.91100000000000003</v>
      </c>
      <c r="G69" s="3">
        <f t="shared" si="1"/>
        <v>2.6014464099999999</v>
      </c>
      <c r="H69" s="3">
        <f>SQRT(epsilon*PI()*(C69*REarth_to_cm)^3*29.7*(delta_t)^(-1.23)*(delta_t*1000000000)*years_to_s/(D69^2)/bigG_cgs)/MEarth_to_g</f>
        <v>0.55065751998929247</v>
      </c>
      <c r="I69" s="3">
        <f>(Roche_limit_factor)^3*(3*PI())/(bigG_cgs*(B69*days_to_seconds)^2)</f>
        <v>1.0001920368665858</v>
      </c>
      <c r="J69" s="3">
        <f>I69*4*PI()/3*(C69*REarth_to_cm)^3/MEarth_to_g</f>
        <v>0.37670665064616027</v>
      </c>
      <c r="K69" s="2" t="str">
        <f>IF(C69&lt;prad_low_limit,IF(G69&gt;J69,"rocky","roche lim"),IF(H69&gt;J69,"evap lim","roche lim"))</f>
        <v>rocky</v>
      </c>
      <c r="L69" s="3">
        <f>IF(C69&lt;prad_low_limit,MAX(G69,J69),MAX(H69,J69))</f>
        <v>2.6014464099999999</v>
      </c>
      <c r="M69">
        <f>(63/4*SQRT(4*PI()*PI()*E69^3)*(C69*REarth_to_AU)^5/(100*(L69*MEarth_to_MSun))*D69^(-13/2))^(-1)/1000</f>
        <v>7.5326271215959375</v>
      </c>
      <c r="N69">
        <f>(3*SQRT((bigG*E69)^3)/speed_of_light^2/SQRT(D69^5))^(-1)/1000</f>
        <v>0.10356864007080983</v>
      </c>
    </row>
    <row r="70" spans="1:14">
      <c r="A70" t="s">
        <v>155</v>
      </c>
      <c r="B70">
        <v>0.78325838699999994</v>
      </c>
      <c r="C70">
        <v>1.28</v>
      </c>
      <c r="D70">
        <v>1.47E-2</v>
      </c>
      <c r="E70">
        <v>0.68600000000000005</v>
      </c>
      <c r="G70" s="3">
        <f t="shared" si="1"/>
        <v>2.6843545600000001</v>
      </c>
      <c r="H70" s="3">
        <f>SQRT(epsilon*PI()*(C70*REarth_to_cm)^3*29.7*(delta_t)^(-1.23)*(delta_t*1000000000)*years_to_s/(D70^2)/bigG_cgs)/MEarth_to_g</f>
        <v>0.46620692930773228</v>
      </c>
      <c r="I70" s="3">
        <f>(Roche_limit_factor)^3*(3*PI())/(bigG_cgs*(B70*days_to_seconds)^2)</f>
        <v>0.44794760922810406</v>
      </c>
      <c r="J70" s="3">
        <f>I70*4*PI()/3*(C70*REarth_to_cm)^3/MEarth_to_g</f>
        <v>0.17272924080454541</v>
      </c>
      <c r="K70" s="2" t="str">
        <f>IF(C70&lt;prad_low_limit,IF(G70&gt;J70,"rocky","roche lim"),IF(H70&gt;J70,"evap lim","roche lim"))</f>
        <v>rocky</v>
      </c>
      <c r="L70" s="3">
        <f>IF(C70&lt;prad_low_limit,MAX(G70,J70),MAX(H70,J70))</f>
        <v>2.6843545600000001</v>
      </c>
      <c r="M70">
        <f>(63/4*SQRT(4*PI()*PI()*E70^3)*(C70*REarth_to_AU)^5/(100*(L70*MEarth_to_MSun))*D70^(-13/2))^(-1)/1000</f>
        <v>36.434353217225187</v>
      </c>
      <c r="N70">
        <f>(3*SQRT((bigG*E70)^3)/speed_of_light^2/SQRT(D70^5))^(-1)/1000</f>
        <v>0.24748576490011603</v>
      </c>
    </row>
    <row r="71" spans="1:14">
      <c r="A71" t="s">
        <v>101</v>
      </c>
      <c r="B71">
        <v>0.67314132299999996</v>
      </c>
      <c r="C71">
        <v>1.29</v>
      </c>
      <c r="D71">
        <v>1.4800000000000001E-2</v>
      </c>
      <c r="E71">
        <v>0.95699999999999996</v>
      </c>
      <c r="G71" s="3">
        <f t="shared" si="1"/>
        <v>2.7692288100000004</v>
      </c>
      <c r="H71" s="3">
        <f>SQRT(epsilon*PI()*(C71*REarth_to_cm)^3*29.7*(delta_t)^(-1.23)*(delta_t*1000000000)*years_to_s/(D71^2)/bigG_cgs)/MEarth_to_g</f>
        <v>0.46849391510078586</v>
      </c>
      <c r="I71" s="3">
        <f>(Roche_limit_factor)^3*(3*PI())/(bigG_cgs*(B71*days_to_seconds)^2)</f>
        <v>0.60649165131373417</v>
      </c>
      <c r="J71" s="3">
        <f>I71*4*PI()/3*(C71*REarth_to_cm)^3/MEarth_to_g</f>
        <v>0.23938817289621422</v>
      </c>
      <c r="K71" s="2" t="str">
        <f>IF(C71&lt;prad_low_limit,IF(G71&gt;J71,"rocky","roche lim"),IF(H71&gt;J71,"evap lim","roche lim"))</f>
        <v>rocky</v>
      </c>
      <c r="L71" s="3">
        <f>IF(C71&lt;prad_low_limit,MAX(G71,J71),MAX(H71,J71))</f>
        <v>2.7692288100000004</v>
      </c>
      <c r="M71">
        <f>(63/4*SQRT(4*PI()*PI()*E71^3)*(C71*REarth_to_AU)^5/(100*(L71*MEarth_to_MSun))*D71^(-13/2))^(-1)/1000</f>
        <v>22.92915577372376</v>
      </c>
      <c r="N71">
        <f>(3*SQRT((bigG*E71)^3)/speed_of_light^2/SQRT(D71^5))^(-1)/1000</f>
        <v>0.15276696209102034</v>
      </c>
    </row>
    <row r="72" spans="1:14">
      <c r="A72" t="s">
        <v>83</v>
      </c>
      <c r="B72">
        <v>0.63642484799999999</v>
      </c>
      <c r="C72">
        <v>1.31</v>
      </c>
      <c r="D72">
        <v>1.44E-2</v>
      </c>
      <c r="E72">
        <v>0.98799999999999999</v>
      </c>
      <c r="G72" s="3">
        <f t="shared" si="1"/>
        <v>2.9449992100000006</v>
      </c>
      <c r="H72" s="3">
        <f>SQRT(epsilon*PI()*(C72*REarth_to_cm)^3*29.7*(delta_t)^(-1.23)*(delta_t*1000000000)*years_to_s/(D72^2)/bigG_cgs)/MEarth_to_g</f>
        <v>0.49274877796345828</v>
      </c>
      <c r="I72" s="3">
        <f>(Roche_limit_factor)^3*(3*PI())/(bigG_cgs*(B72*days_to_seconds)^2)</f>
        <v>0.67848941372169957</v>
      </c>
      <c r="J72" s="3">
        <f>I72*4*PI()/3*(C72*REarth_to_cm)^3/MEarth_to_g</f>
        <v>0.28045661956848955</v>
      </c>
      <c r="K72" s="2" t="str">
        <f>IF(C72&lt;prad_low_limit,IF(G72&gt;J72,"rocky","roche lim"),IF(H72&gt;J72,"evap lim","roche lim"))</f>
        <v>rocky</v>
      </c>
      <c r="L72" s="3">
        <f>IF(C72&lt;prad_low_limit,MAX(G72,J72),MAX(H72,J72))</f>
        <v>2.9449992100000006</v>
      </c>
      <c r="M72">
        <f>(63/4*SQRT(4*PI()*PI()*E72^3)*(C72*REarth_to_AU)^5/(100*(L72*MEarth_to_MSun))*D72^(-13/2))^(-1)/1000</f>
        <v>18.013330518207777</v>
      </c>
      <c r="N72">
        <f>(3*SQRT((bigG*E72)^3)/speed_of_light^2/SQRT(D72^5))^(-1)/1000</f>
        <v>0.13599216064517258</v>
      </c>
    </row>
    <row r="73" spans="1:14">
      <c r="A73" t="s">
        <v>112</v>
      </c>
      <c r="B73">
        <v>0.68921017299999998</v>
      </c>
      <c r="C73">
        <v>1.32</v>
      </c>
      <c r="D73">
        <v>1.5599999999999999E-2</v>
      </c>
      <c r="E73">
        <v>1.0640000000000001</v>
      </c>
      <c r="G73" s="3">
        <f t="shared" si="1"/>
        <v>3.0359577600000005</v>
      </c>
      <c r="H73" s="3">
        <f>SQRT(epsilon*PI()*(C73*REarth_to_cm)^3*29.7*(delta_t)^(-1.23)*(delta_t*1000000000)*years_to_s/(D73^2)/bigG_cgs)/MEarth_to_g</f>
        <v>0.46006310156963109</v>
      </c>
      <c r="I73" s="3">
        <f>(Roche_limit_factor)^3*(3*PI())/(bigG_cgs*(B73*days_to_seconds)^2)</f>
        <v>0.578540774363977</v>
      </c>
      <c r="J73" s="3">
        <f>I73*4*PI()/3*(C73*REarth_to_cm)^3/MEarth_to_g</f>
        <v>0.24466086022017874</v>
      </c>
      <c r="K73" s="2" t="str">
        <f>IF(C73&lt;prad_low_limit,IF(G73&gt;J73,"rocky","roche lim"),IF(H73&gt;J73,"evap lim","roche lim"))</f>
        <v>rocky</v>
      </c>
      <c r="L73" s="3">
        <f>IF(C73&lt;prad_low_limit,MAX(G73,J73),MAX(H73,J73))</f>
        <v>3.0359577600000005</v>
      </c>
      <c r="M73">
        <f>(63/4*SQRT(4*PI()*PI()*E73^3)*(C73*REarth_to_AU)^5/(100*(L73*MEarth_to_MSun))*D73^(-13/2))^(-1)/1000</f>
        <v>26.913367880636379</v>
      </c>
      <c r="N73">
        <f>(3*SQRT((bigG*E73)^3)/speed_of_light^2/SQRT(D73^5))^(-1)/1000</f>
        <v>0.14864219656575323</v>
      </c>
    </row>
    <row r="74" spans="1:14">
      <c r="A74" t="s">
        <v>53</v>
      </c>
      <c r="B74">
        <v>0.55884123399999996</v>
      </c>
      <c r="C74">
        <v>1.33</v>
      </c>
      <c r="D74">
        <v>1.2800000000000001E-2</v>
      </c>
      <c r="E74">
        <v>0.90300000000000002</v>
      </c>
      <c r="G74" s="3">
        <f t="shared" si="1"/>
        <v>3.1290072100000006</v>
      </c>
      <c r="H74" s="3">
        <f>SQRT(epsilon*PI()*(C74*REarth_to_cm)^3*29.7*(delta_t)^(-1.23)*(delta_t*1000000000)*years_to_s/(D74^2)/bigG_cgs)/MEarth_to_g</f>
        <v>0.56708556984970881</v>
      </c>
      <c r="I74" s="3">
        <f>(Roche_limit_factor)^3*(3*PI())/(bigG_cgs*(B74*days_to_seconds)^2)</f>
        <v>0.87995496276279528</v>
      </c>
      <c r="J74" s="3">
        <f>I74*4*PI()/3*(C74*REarth_to_cm)^3/MEarth_to_g</f>
        <v>0.38064848013293479</v>
      </c>
      <c r="K74" s="2" t="str">
        <f>IF(C74&lt;prad_low_limit,IF(G74&gt;J74,"rocky","roche lim"),IF(H74&gt;J74,"evap lim","roche lim"))</f>
        <v>rocky</v>
      </c>
      <c r="L74" s="3">
        <f>IF(C74&lt;prad_low_limit,MAX(G74,J74),MAX(H74,J74))</f>
        <v>3.1290072100000006</v>
      </c>
      <c r="M74">
        <f>(63/4*SQRT(4*PI()*PI()*E74^3)*(C74*REarth_to_AU)^5/(100*(L74*MEarth_to_MSun))*D74^(-13/2))^(-1)/1000</f>
        <v>9.4433496011764202</v>
      </c>
      <c r="N74">
        <f>(3*SQRT((bigG*E74)^3)/speed_of_light^2/SQRT(D74^5))^(-1)/1000</f>
        <v>0.11594081775130241</v>
      </c>
    </row>
    <row r="75" spans="1:14">
      <c r="A75" t="s">
        <v>81</v>
      </c>
      <c r="B75">
        <v>0.63400300200000004</v>
      </c>
      <c r="C75">
        <v>1.35</v>
      </c>
      <c r="D75">
        <v>1.3599999999999999E-2</v>
      </c>
      <c r="E75">
        <v>0.84</v>
      </c>
      <c r="G75" s="3">
        <f t="shared" si="1"/>
        <v>3.321506250000001</v>
      </c>
      <c r="H75" s="3">
        <f>SQRT(epsilon*PI()*(C75*REarth_to_cm)^3*29.7*(delta_t)^(-1.23)*(delta_t*1000000000)*years_to_s/(D75^2)/bigG_cgs)/MEarth_to_g</f>
        <v>0.54581170994685613</v>
      </c>
      <c r="I75" s="3">
        <f>(Roche_limit_factor)^3*(3*PI())/(bigG_cgs*(B75*days_to_seconds)^2)</f>
        <v>0.68368287594372834</v>
      </c>
      <c r="J75" s="3">
        <f>I75*4*PI()/3*(C75*REarth_to_cm)^3/MEarth_to_g</f>
        <v>0.30928918917961551</v>
      </c>
      <c r="K75" s="2" t="str">
        <f>IF(C75&lt;prad_low_limit,IF(G75&gt;J75,"rocky","roche lim"),IF(H75&gt;J75,"evap lim","roche lim"))</f>
        <v>rocky</v>
      </c>
      <c r="L75" s="3">
        <f>IF(C75&lt;prad_low_limit,MAX(G75,J75),MAX(H75,J75))</f>
        <v>3.321506250000001</v>
      </c>
      <c r="M75">
        <f>(63/4*SQRT(4*PI()*PI()*E75^3)*(C75*REarth_to_AU)^5/(100*(L75*MEarth_to_MSun))*D75^(-13/2))^(-1)/1000</f>
        <v>15.377818774453589</v>
      </c>
      <c r="N75">
        <f>(3*SQRT((bigG*E75)^3)/speed_of_light^2/SQRT(D75^5))^(-1)/1000</f>
        <v>0.1503735326074303</v>
      </c>
    </row>
    <row r="76" spans="1:14">
      <c r="A76" t="s">
        <v>187</v>
      </c>
      <c r="B76">
        <v>0.87685038500000001</v>
      </c>
      <c r="C76">
        <v>1.35</v>
      </c>
      <c r="D76">
        <v>1.9699999999999999E-2</v>
      </c>
      <c r="E76">
        <v>1.32</v>
      </c>
      <c r="G76" s="3">
        <f t="shared" si="1"/>
        <v>3.321506250000001</v>
      </c>
      <c r="H76" s="3">
        <f>SQRT(epsilon*PI()*(C76*REarth_to_cm)^3*29.7*(delta_t)^(-1.23)*(delta_t*1000000000)*years_to_s/(D76^2)/bigG_cgs)/MEarth_to_g</f>
        <v>0.37680402311051997</v>
      </c>
      <c r="I76" s="3">
        <f>(Roche_limit_factor)^3*(3*PI())/(bigG_cgs*(B76*days_to_seconds)^2)</f>
        <v>0.35742616129198501</v>
      </c>
      <c r="J76" s="3">
        <f>I76*4*PI()/3*(C76*REarth_to_cm)^3/MEarth_to_g</f>
        <v>0.16169491954143858</v>
      </c>
      <c r="K76" s="2" t="str">
        <f>IF(C76&lt;prad_low_limit,IF(G76&gt;J76,"rocky","roche lim"),IF(H76&gt;J76,"evap lim","roche lim"))</f>
        <v>rocky</v>
      </c>
      <c r="L76" s="3">
        <f>IF(C76&lt;prad_low_limit,MAX(G76,J76),MAX(H76,J76))</f>
        <v>3.321506250000001</v>
      </c>
      <c r="M76">
        <f>(63/4*SQRT(4*PI()*PI()*E76^3)*(C76*REarth_to_AU)^5/(100*(L76*MEarth_to_MSun))*D76^(-13/2))^(-1)/1000</f>
        <v>86.792127948031606</v>
      </c>
      <c r="N76">
        <f>(3*SQRT((bigG*E76)^3)/speed_of_light^2/SQRT(D76^5))^(-1)/1000</f>
        <v>0.19277367606380072</v>
      </c>
    </row>
    <row r="77" spans="1:14">
      <c r="A77" t="s">
        <v>109</v>
      </c>
      <c r="B77">
        <v>0.68368384800000004</v>
      </c>
      <c r="C77">
        <v>1.36</v>
      </c>
      <c r="D77">
        <v>1.4200000000000001E-2</v>
      </c>
      <c r="E77">
        <v>0.81699999999999995</v>
      </c>
      <c r="G77" s="3">
        <f t="shared" si="1"/>
        <v>3.4210201600000012</v>
      </c>
      <c r="H77" s="3">
        <f>SQRT(epsilon*PI()*(C77*REarth_to_cm)^3*29.7*(delta_t)^(-1.23)*(delta_t*1000000000)*years_to_s/(D77^2)/bigG_cgs)/MEarth_to_g</f>
        <v>0.52856831117007974</v>
      </c>
      <c r="I77" s="3">
        <f>(Roche_limit_factor)^3*(3*PI())/(bigG_cgs*(B77*days_to_seconds)^2)</f>
        <v>0.58793144845766143</v>
      </c>
      <c r="J77" s="3">
        <f>I77*4*PI()/3*(C77*REarth_to_cm)^3/MEarth_to_g</f>
        <v>0.27192688549354133</v>
      </c>
      <c r="K77" s="2" t="str">
        <f>IF(C77&lt;prad_low_limit,IF(G77&gt;J77,"rocky","roche lim"),IF(H77&gt;J77,"evap lim","roche lim"))</f>
        <v>rocky</v>
      </c>
      <c r="L77" s="3">
        <f>IF(C77&lt;prad_low_limit,MAX(G77,J77),MAX(H77,J77))</f>
        <v>3.4210201600000012</v>
      </c>
      <c r="M77">
        <f>(63/4*SQRT(4*PI()*PI()*E77^3)*(C77*REarth_to_AU)^5/(100*(L77*MEarth_to_MSun))*D77^(-13/2))^(-1)/1000</f>
        <v>21.069138450329145</v>
      </c>
      <c r="N77">
        <f>(3*SQRT((bigG*E77)^3)/speed_of_light^2/SQRT(D77^5))^(-1)/1000</f>
        <v>0.17463481831824365</v>
      </c>
    </row>
    <row r="78" spans="1:14">
      <c r="A78" t="s">
        <v>102</v>
      </c>
      <c r="B78">
        <v>0.67565040399999998</v>
      </c>
      <c r="C78">
        <v>1.36</v>
      </c>
      <c r="D78">
        <v>1.5299999999999999E-2</v>
      </c>
      <c r="E78">
        <v>1.0489999999999999</v>
      </c>
      <c r="G78" s="3">
        <f t="shared" si="1"/>
        <v>3.4210201600000012</v>
      </c>
      <c r="H78" s="3">
        <f>SQRT(epsilon*PI()*(C78*REarth_to_cm)^3*29.7*(delta_t)^(-1.23)*(delta_t*1000000000)*years_to_s/(D78^2)/bigG_cgs)/MEarth_to_g</f>
        <v>0.49056666788334202</v>
      </c>
      <c r="I78" s="3">
        <f>(Roche_limit_factor)^3*(3*PI())/(bigG_cgs*(B78*days_to_seconds)^2)</f>
        <v>0.6019955061905724</v>
      </c>
      <c r="J78" s="3">
        <f>I78*4*PI()/3*(C78*REarth_to_cm)^3/MEarth_to_g</f>
        <v>0.27843171769250691</v>
      </c>
      <c r="K78" s="2" t="str">
        <f>IF(C78&lt;prad_low_limit,IF(G78&gt;J78,"rocky","roche lim"),IF(H78&gt;J78,"evap lim","roche lim"))</f>
        <v>rocky</v>
      </c>
      <c r="L78" s="3">
        <f>IF(C78&lt;prad_low_limit,MAX(G78,J78),MAX(H78,J78))</f>
        <v>3.4210201600000012</v>
      </c>
      <c r="M78">
        <f>(63/4*SQRT(4*PI()*PI()*E78^3)*(C78*REarth_to_AU)^5/(100*(L78*MEarth_to_MSun))*D78^(-13/2))^(-1)/1000</f>
        <v>23.519966093889458</v>
      </c>
      <c r="N78">
        <f>(3*SQRT((bigG*E78)^3)/speed_of_light^2/SQRT(D78^5))^(-1)/1000</f>
        <v>0.14464665846535851</v>
      </c>
    </row>
    <row r="79" spans="1:14">
      <c r="A79" t="s">
        <v>165</v>
      </c>
      <c r="B79">
        <v>0.81399881200000002</v>
      </c>
      <c r="C79">
        <v>1.36</v>
      </c>
      <c r="D79">
        <v>1.6799999999999999E-2</v>
      </c>
      <c r="E79">
        <v>0.94499999999999995</v>
      </c>
      <c r="G79" s="3">
        <f t="shared" si="1"/>
        <v>3.4210201600000012</v>
      </c>
      <c r="H79" s="3">
        <f>SQRT(epsilon*PI()*(C79*REarth_to_cm)^3*29.7*(delta_t)^(-1.23)*(delta_t*1000000000)*years_to_s/(D79^2)/bigG_cgs)/MEarth_to_g</f>
        <v>0.44676607253661504</v>
      </c>
      <c r="I79" s="3">
        <f>(Roche_limit_factor)^3*(3*PI())/(bigG_cgs*(B79*days_to_seconds)^2)</f>
        <v>0.41475324135854452</v>
      </c>
      <c r="J79" s="3">
        <f>I79*4*PI()/3*(C79*REarth_to_cm)^3/MEarth_to_g</f>
        <v>0.19182943431048974</v>
      </c>
      <c r="K79" s="2" t="str">
        <f>IF(C79&lt;prad_low_limit,IF(G79&gt;J79,"rocky","roche lim"),IF(H79&gt;J79,"evap lim","roche lim"))</f>
        <v>rocky</v>
      </c>
      <c r="L79" s="3">
        <f>IF(C79&lt;prad_low_limit,MAX(G79,J79),MAX(H79,J79))</f>
        <v>3.4210201600000012</v>
      </c>
      <c r="M79">
        <f>(63/4*SQRT(4*PI()*PI()*E79^3)*(C79*REarth_to_AU)^5/(100*(L79*MEarth_to_MSun))*D79^(-13/2))^(-1)/1000</f>
        <v>50.52056998930302</v>
      </c>
      <c r="N79">
        <f>(3*SQRT((bigG*E79)^3)/speed_of_light^2/SQRT(D79^5))^(-1)/1000</f>
        <v>0.2137315090505611</v>
      </c>
    </row>
    <row r="80" spans="1:14">
      <c r="A80" t="s">
        <v>106</v>
      </c>
      <c r="B80">
        <v>0.67933674700000002</v>
      </c>
      <c r="C80">
        <v>1.4</v>
      </c>
      <c r="D80">
        <v>1.4800000000000001E-2</v>
      </c>
      <c r="E80">
        <v>0.94199999999999995</v>
      </c>
      <c r="G80" s="3">
        <f t="shared" si="1"/>
        <v>3.8415999999999988</v>
      </c>
      <c r="H80" s="3">
        <f>SQRT(epsilon*PI()*(C80*REarth_to_cm)^3*29.7*(delta_t)^(-1.23)*(delta_t*1000000000)*years_to_s/(D80^2)/bigG_cgs)/MEarth_to_g</f>
        <v>0.52967739943845205</v>
      </c>
      <c r="I80" s="3">
        <f>(Roche_limit_factor)^3*(3*PI())/(bigG_cgs*(B80*days_to_seconds)^2)</f>
        <v>0.59547991310323423</v>
      </c>
      <c r="J80" s="3">
        <f>I80*4*PI()/3*(C80*REarth_to_cm)^3/MEarth_to_g</f>
        <v>0.30044152349496112</v>
      </c>
      <c r="K80" s="2" t="str">
        <f>IF(C80&lt;prad_low_limit,IF(G80&gt;J80,"rocky","roche lim"),IF(H80&gt;J80,"evap lim","roche lim"))</f>
        <v>rocky</v>
      </c>
      <c r="L80" s="3">
        <f>IF(C80&lt;prad_low_limit,MAX(G80,J80),MAX(H80,J80))</f>
        <v>3.8415999999999988</v>
      </c>
      <c r="M80">
        <f>(63/4*SQRT(4*PI()*PI()*E80^3)*(C80*REarth_to_AU)^5/(100*(L80*MEarth_to_MSun))*D80^(-13/2))^(-1)/1000</f>
        <v>21.634222496179863</v>
      </c>
      <c r="N80">
        <f>(3*SQRT((bigG*E80)^3)/speed_of_light^2/SQRT(D80^5))^(-1)/1000</f>
        <v>0.15643034202105757</v>
      </c>
    </row>
    <row r="81" spans="1:14">
      <c r="A81" t="s">
        <v>63</v>
      </c>
      <c r="B81">
        <v>0.57736933599999996</v>
      </c>
      <c r="C81">
        <v>1.42</v>
      </c>
      <c r="D81">
        <v>1.2500000000000001E-2</v>
      </c>
      <c r="E81">
        <v>0.77600000000000002</v>
      </c>
      <c r="G81" s="3">
        <f t="shared" si="1"/>
        <v>4.0658689599999995</v>
      </c>
      <c r="H81" s="3">
        <f>SQRT(epsilon*PI()*(C81*REarth_to_cm)^3*29.7*(delta_t)^(-1.23)*(delta_t*1000000000)*years_to_s/(D81^2)/bigG_cgs)/MEarth_to_g</f>
        <v>0.6406245948325382</v>
      </c>
      <c r="I81" s="3">
        <f>(Roche_limit_factor)^3*(3*PI())/(bigG_cgs*(B81*days_to_seconds)^2)</f>
        <v>0.82438465867213773</v>
      </c>
      <c r="J81" s="3">
        <f>I81*4*PI()/3*(C81*REarth_to_cm)^3/MEarth_to_g</f>
        <v>0.43401392782095899</v>
      </c>
      <c r="K81" s="2" t="str">
        <f>IF(C81&lt;prad_low_limit,IF(G81&gt;J81,"rocky","roche lim"),IF(H81&gt;J81,"evap lim","roche lim"))</f>
        <v>rocky</v>
      </c>
      <c r="L81" s="3">
        <f>IF(C81&lt;prad_low_limit,MAX(G81,J81),MAX(H81,J81))</f>
        <v>4.0658689599999995</v>
      </c>
      <c r="M81">
        <f>(63/4*SQRT(4*PI()*PI()*E81^3)*(C81*REarth_to_AU)^5/(100*(L81*MEarth_to_MSun))*D81^(-13/2))^(-1)/1000</f>
        <v>9.5165315107624142</v>
      </c>
      <c r="N81">
        <f>(3*SQRT((bigG*E81)^3)/speed_of_light^2/SQRT(D81^5))^(-1)/1000</f>
        <v>0.13715937932878097</v>
      </c>
    </row>
    <row r="82" spans="1:14">
      <c r="A82" t="s">
        <v>223</v>
      </c>
      <c r="B82">
        <v>0.93875022100000005</v>
      </c>
      <c r="C82">
        <v>1.46</v>
      </c>
      <c r="D82">
        <v>1.8499999999999999E-2</v>
      </c>
      <c r="E82">
        <v>0.96399999999999997</v>
      </c>
      <c r="G82" s="3">
        <f t="shared" si="1"/>
        <v>4.5437185599999985</v>
      </c>
      <c r="H82" s="3">
        <f>SQRT(epsilon*PI()*(C82*REarth_to_cm)^3*29.7*(delta_t)^(-1.23)*(delta_t*1000000000)*years_to_s/(D82^2)/bigG_cgs)/MEarth_to_g</f>
        <v>0.45127228264679387</v>
      </c>
      <c r="I82" s="3">
        <f>(Roche_limit_factor)^3*(3*PI())/(bigG_cgs*(B82*days_to_seconds)^2)</f>
        <v>0.31184388074189817</v>
      </c>
      <c r="J82" s="3">
        <f>I82*4*PI()/3*(C82*REarth_to_cm)^3/MEarth_to_g</f>
        <v>0.17844505848501005</v>
      </c>
      <c r="K82" s="2" t="str">
        <f>IF(C82&lt;prad_low_limit,IF(G82&gt;J82,"rocky","roche lim"),IF(H82&gt;J82,"evap lim","roche lim"))</f>
        <v>rocky</v>
      </c>
      <c r="L82" s="3">
        <f>IF(C82&lt;prad_low_limit,MAX(G82,J82),MAX(H82,J82))</f>
        <v>4.5437185599999985</v>
      </c>
      <c r="M82">
        <f>(63/4*SQRT(4*PI()*PI()*E82^3)*(C82*REarth_to_AU)^5/(100*(L82*MEarth_to_MSun))*D82^(-13/2))^(-1)/1000</f>
        <v>85.465799503128054</v>
      </c>
      <c r="N82">
        <f>(3*SQRT((bigG*E82)^3)/speed_of_light^2/SQRT(D82^5))^(-1)/1000</f>
        <v>0.26397137262010978</v>
      </c>
    </row>
    <row r="83" spans="1:14">
      <c r="A83" t="s">
        <v>90</v>
      </c>
      <c r="B83">
        <v>0.65593978799999997</v>
      </c>
      <c r="C83">
        <v>1.48</v>
      </c>
      <c r="D83">
        <v>1.4500000000000001E-2</v>
      </c>
      <c r="E83">
        <v>0.94399999999999995</v>
      </c>
      <c r="G83" s="3">
        <f t="shared" si="1"/>
        <v>4.7978521599999997</v>
      </c>
      <c r="H83" s="3">
        <f>SQRT(epsilon*PI()*(C83*REarth_to_cm)^3*29.7*(delta_t)^(-1.23)*(delta_t*1000000000)*years_to_s/(D83^2)/bigG_cgs)/MEarth_to_g</f>
        <v>0.58763232164847856</v>
      </c>
      <c r="I83" s="3">
        <f>(Roche_limit_factor)^3*(3*PI())/(bigG_cgs*(B83*days_to_seconds)^2)</f>
        <v>0.63871833125632727</v>
      </c>
      <c r="J83" s="3">
        <f>I83*4*PI()/3*(C83*REarth_to_cm)^3/MEarth_to_g</f>
        <v>0.38071786732544077</v>
      </c>
      <c r="K83" s="2" t="str">
        <f>IF(C83&lt;prad_low_limit,IF(G83&gt;J83,"rocky","roche lim"),IF(H83&gt;J83,"evap lim","roche lim"))</f>
        <v>rocky</v>
      </c>
      <c r="L83" s="3">
        <f>IF(C83&lt;prad_low_limit,MAX(G83,J83),MAX(H83,J83))</f>
        <v>4.7978521599999997</v>
      </c>
      <c r="M83">
        <f>(63/4*SQRT(4*PI()*PI()*E83^3)*(C83*REarth_to_AU)^5/(100*(L83*MEarth_to_MSun))*D83^(-13/2))^(-1)/1000</f>
        <v>17.857342951605062</v>
      </c>
      <c r="N83">
        <f>(3*SQRT((bigG*E83)^3)/speed_of_light^2/SQRT(D83^5))^(-1)/1000</f>
        <v>0.14815116627919458</v>
      </c>
    </row>
    <row r="84" spans="1:14">
      <c r="A84" t="s">
        <v>212</v>
      </c>
      <c r="B84">
        <v>0.92990616599999998</v>
      </c>
      <c r="C84">
        <v>1.48</v>
      </c>
      <c r="D84">
        <v>1.9099999999999999E-2</v>
      </c>
      <c r="E84">
        <v>1.075</v>
      </c>
      <c r="G84" s="3">
        <f t="shared" si="1"/>
        <v>4.7978521599999997</v>
      </c>
      <c r="H84" s="3">
        <f>SQRT(epsilon*PI()*(C84*REarth_to_cm)^3*29.7*(delta_t)^(-1.23)*(delta_t*1000000000)*years_to_s/(D84^2)/bigG_cgs)/MEarth_to_g</f>
        <v>0.44610830701062515</v>
      </c>
      <c r="I84" s="3">
        <f>(Roche_limit_factor)^3*(3*PI())/(bigG_cgs*(B84*days_to_seconds)^2)</f>
        <v>0.31780379285965771</v>
      </c>
      <c r="J84" s="3">
        <f>I84*4*PI()/3*(C84*REarth_to_cm)^3/MEarth_to_g</f>
        <v>0.18943182984505338</v>
      </c>
      <c r="K84" s="2" t="str">
        <f>IF(C84&lt;prad_low_limit,IF(G84&gt;J84,"rocky","roche lim"),IF(H84&gt;J84,"evap lim","roche lim"))</f>
        <v>rocky</v>
      </c>
      <c r="L84" s="3">
        <f>IF(C84&lt;prad_low_limit,MAX(G84,J84),MAX(H84,J84))</f>
        <v>4.7978521599999997</v>
      </c>
      <c r="M84">
        <f>(63/4*SQRT(4*PI()*PI()*E84^3)*(C84*REarth_to_AU)^5/(100*(L84*MEarth_to_MSun))*D84^(-13/2))^(-1)/1000</f>
        <v>88.102251466285537</v>
      </c>
      <c r="N84">
        <f>(3*SQRT((bigG*E84)^3)/speed_of_light^2/SQRT(D84^5))^(-1)/1000</f>
        <v>0.24278048926187684</v>
      </c>
    </row>
    <row r="85" spans="1:14">
      <c r="A85" t="s">
        <v>45</v>
      </c>
      <c r="B85">
        <v>0.52740120999999995</v>
      </c>
      <c r="C85">
        <v>1.49</v>
      </c>
      <c r="D85">
        <v>9.7000000000000003E-3</v>
      </c>
      <c r="E85">
        <v>0.43099999999999999</v>
      </c>
      <c r="G85" s="3">
        <f t="shared" si="1"/>
        <v>4.9288440099999997</v>
      </c>
      <c r="H85" s="3">
        <f>SQRT(epsilon*PI()*(C85*REarth_to_cm)^3*29.7*(delta_t)^(-1.23)*(delta_t*1000000000)*years_to_s/(D85^2)/bigG_cgs)/MEarth_to_g</f>
        <v>0.88733737150629433</v>
      </c>
      <c r="I85" s="3">
        <f>(Roche_limit_factor)^3*(3*PI())/(bigG_cgs*(B85*days_to_seconds)^2)</f>
        <v>0.98799577453651766</v>
      </c>
      <c r="J85" s="3">
        <f>I85*4*PI()/3*(C85*REarth_to_cm)^3/MEarth_to_g</f>
        <v>0.60092825511749093</v>
      </c>
      <c r="K85" s="2" t="str">
        <f>IF(C85&lt;prad_low_limit,IF(G85&gt;J85,"rocky","roche lim"),IF(H85&gt;J85,"evap lim","roche lim"))</f>
        <v>rocky</v>
      </c>
      <c r="L85" s="3">
        <f>IF(C85&lt;prad_low_limit,MAX(G85,J85),MAX(H85,J85))</f>
        <v>4.9288440099999997</v>
      </c>
      <c r="M85">
        <f>(63/4*SQRT(4*PI()*PI()*E85^3)*(C85*REarth_to_AU)^5/(100*(L85*MEarth_to_MSun))*D85^(-13/2))^(-1)/1000</f>
        <v>4.2146220091734721</v>
      </c>
      <c r="N85">
        <f>(3*SQRT((bigG*E85)^3)/speed_of_light^2/SQRT(D85^5))^(-1)/1000</f>
        <v>0.17577475083193775</v>
      </c>
    </row>
    <row r="86" spans="1:14">
      <c r="A86" t="s">
        <v>97</v>
      </c>
      <c r="B86">
        <v>0.66682653999999997</v>
      </c>
      <c r="C86">
        <v>1.49</v>
      </c>
      <c r="D86">
        <v>1.23E-2</v>
      </c>
      <c r="E86">
        <v>0.55600000000000005</v>
      </c>
      <c r="G86" s="3">
        <f t="shared" si="1"/>
        <v>4.9288440099999997</v>
      </c>
      <c r="H86" s="3">
        <f>SQRT(epsilon*PI()*(C86*REarth_to_cm)^3*29.7*(delta_t)^(-1.23)*(delta_t*1000000000)*years_to_s/(D86^2)/bigG_cgs)/MEarth_to_g</f>
        <v>0.69977012224480128</v>
      </c>
      <c r="I86" s="3">
        <f>(Roche_limit_factor)^3*(3*PI())/(bigG_cgs*(B86*days_to_seconds)^2)</f>
        <v>0.61803287577284716</v>
      </c>
      <c r="J86" s="3">
        <f>I86*4*PI()/3*(C86*REarth_to_cm)^3/MEarth_to_g</f>
        <v>0.37590587653843743</v>
      </c>
      <c r="K86" s="2" t="str">
        <f>IF(C86&lt;prad_low_limit,IF(G86&gt;J86,"rocky","roche lim"),IF(H86&gt;J86,"evap lim","roche lim"))</f>
        <v>rocky</v>
      </c>
      <c r="L86" s="3">
        <f>IF(C86&lt;prad_low_limit,MAX(G86,J86),MAX(H86,J86))</f>
        <v>4.9288440099999997</v>
      </c>
      <c r="M86">
        <f>(63/4*SQRT(4*PI()*PI()*E86^3)*(C86*REarth_to_AU)^5/(100*(L86*MEarth_to_MSun))*D86^(-13/2))^(-1)/1000</f>
        <v>13.465711335131973</v>
      </c>
      <c r="N86">
        <f>(3*SQRT((bigG*E86)^3)/speed_of_light^2/SQRT(D86^5))^(-1)/1000</f>
        <v>0.21721692019952607</v>
      </c>
    </row>
    <row r="87" spans="1:14">
      <c r="A87" t="s">
        <v>57</v>
      </c>
      <c r="B87">
        <v>0.56887471700000003</v>
      </c>
      <c r="C87">
        <v>1.49</v>
      </c>
      <c r="D87">
        <v>1.2800000000000001E-2</v>
      </c>
      <c r="E87">
        <v>0.88900000000000001</v>
      </c>
      <c r="G87" s="3">
        <f t="shared" si="1"/>
        <v>4.9288440099999997</v>
      </c>
      <c r="H87" s="3">
        <f>SQRT(epsilon*PI()*(C87*REarth_to_cm)^3*29.7*(delta_t)^(-1.23)*(delta_t*1000000000)*years_to_s/(D87^2)/bigG_cgs)/MEarth_to_g</f>
        <v>0.67243535184461378</v>
      </c>
      <c r="I87" s="3">
        <f>(Roche_limit_factor)^3*(3*PI())/(bigG_cgs*(B87*days_to_seconds)^2)</f>
        <v>0.84918842529454908</v>
      </c>
      <c r="J87" s="3">
        <f>I87*4*PI()/3*(C87*REarth_to_cm)^3/MEarth_to_g</f>
        <v>0.51650151936895927</v>
      </c>
      <c r="K87" s="2" t="str">
        <f>IF(C87&lt;prad_low_limit,IF(G87&gt;J87,"rocky","roche lim"),IF(H87&gt;J87,"evap lim","roche lim"))</f>
        <v>rocky</v>
      </c>
      <c r="L87" s="3">
        <f>IF(C87&lt;prad_low_limit,MAX(G87,J87),MAX(H87,J87))</f>
        <v>4.9288440099999997</v>
      </c>
      <c r="M87">
        <f>(63/4*SQRT(4*PI()*PI()*E87^3)*(C87*REarth_to_AU)^5/(100*(L87*MEarth_to_MSun))*D87^(-13/2))^(-1)/1000</f>
        <v>8.6291978087841414</v>
      </c>
      <c r="N87">
        <f>(3*SQRT((bigG*E87)^3)/speed_of_light^2/SQRT(D87^5))^(-1)/1000</f>
        <v>0.1186903316086127</v>
      </c>
    </row>
    <row r="88" spans="1:14">
      <c r="A88" t="s">
        <v>126</v>
      </c>
      <c r="B88">
        <v>0.70965042</v>
      </c>
      <c r="C88">
        <v>1.49</v>
      </c>
      <c r="D88">
        <v>1.4800000000000001E-2</v>
      </c>
      <c r="E88">
        <v>0.86499999999999999</v>
      </c>
      <c r="G88" s="3">
        <f t="shared" si="1"/>
        <v>4.9288440099999997</v>
      </c>
      <c r="H88" s="3">
        <f>SQRT(epsilon*PI()*(C88*REarth_to_cm)^3*29.7*(delta_t)^(-1.23)*(delta_t*1000000000)*years_to_s/(D88^2)/bigG_cgs)/MEarth_to_g</f>
        <v>0.58156570970344967</v>
      </c>
      <c r="I88" s="3">
        <f>(Roche_limit_factor)^3*(3*PI())/(bigG_cgs*(B88*days_to_seconds)^2)</f>
        <v>0.54569302489083749</v>
      </c>
      <c r="J88" s="3">
        <f>I88*4*PI()/3*(C88*REarth_to_cm)^3/MEarth_to_g</f>
        <v>0.33190663940973769</v>
      </c>
      <c r="K88" s="2" t="str">
        <f>IF(C88&lt;prad_low_limit,IF(G88&gt;J88,"rocky","roche lim"),IF(H88&gt;J88,"evap lim","roche lim"))</f>
        <v>rocky</v>
      </c>
      <c r="L88" s="3">
        <f>IF(C88&lt;prad_low_limit,MAX(G88,J88),MAX(H88,J88))</f>
        <v>4.9288440099999997</v>
      </c>
      <c r="M88">
        <f>(63/4*SQRT(4*PI()*PI()*E88^3)*(C88*REarth_to_AU)^5/(100*(L88*MEarth_to_MSun))*D88^(-13/2))^(-1)/1000</f>
        <v>23.101237877122379</v>
      </c>
      <c r="N88">
        <f>(3*SQRT((bigG*E88)^3)/speed_of_light^2/SQRT(D88^5))^(-1)/1000</f>
        <v>0.17777602357529979</v>
      </c>
    </row>
    <row r="89" spans="1:14">
      <c r="A89" t="s">
        <v>241</v>
      </c>
      <c r="B89">
        <v>0.98494166900000002</v>
      </c>
      <c r="C89">
        <v>1.49</v>
      </c>
      <c r="D89">
        <v>2.01E-2</v>
      </c>
      <c r="E89">
        <v>1.121</v>
      </c>
      <c r="G89" s="3">
        <f t="shared" si="1"/>
        <v>4.9288440099999997</v>
      </c>
      <c r="H89" s="3">
        <f>SQRT(epsilon*PI()*(C89*REarth_to_cm)^3*29.7*(delta_t)^(-1.23)*(delta_t*1000000000)*years_to_s/(D89^2)/bigG_cgs)/MEarth_to_g</f>
        <v>0.42821753749308733</v>
      </c>
      <c r="I89" s="3">
        <f>(Roche_limit_factor)^3*(3*PI())/(bigG_cgs*(B89*days_to_seconds)^2)</f>
        <v>0.28328025757881359</v>
      </c>
      <c r="J89" s="3">
        <f>I89*4*PI()/3*(C89*REarth_to_cm)^3/MEarth_to_g</f>
        <v>0.17229943212654689</v>
      </c>
      <c r="K89" s="2" t="str">
        <f>IF(C89&lt;prad_low_limit,IF(G89&gt;J89,"rocky","roche lim"),IF(H89&gt;J89,"evap lim","roche lim"))</f>
        <v>rocky</v>
      </c>
      <c r="L89" s="3">
        <f>IF(C89&lt;prad_low_limit,MAX(G89,J89),MAX(H89,J89))</f>
        <v>4.9288440099999997</v>
      </c>
      <c r="M89">
        <f>(63/4*SQRT(4*PI()*PI()*E89^3)*(C89*REarth_to_AU)^5/(100*(L89*MEarth_to_MSun))*D89^(-13/2))^(-1)/1000</f>
        <v>114.5049384409695</v>
      </c>
      <c r="N89">
        <f>(3*SQRT((bigG*E89)^3)/speed_of_light^2/SQRT(D89^5))^(-1)/1000</f>
        <v>0.2590149222697582</v>
      </c>
    </row>
    <row r="90" spans="1:14">
      <c r="A90" t="s">
        <v>184</v>
      </c>
      <c r="B90">
        <v>0.86838635399999997</v>
      </c>
      <c r="C90">
        <v>1.52</v>
      </c>
      <c r="D90">
        <v>1.6299999999999999E-2</v>
      </c>
      <c r="E90">
        <v>0.79300000000000004</v>
      </c>
      <c r="G90" s="3">
        <f t="shared" si="1"/>
        <v>5.3379481599999998</v>
      </c>
      <c r="H90" s="3">
        <f>SQRT(epsilon*PI()*(C90*REarth_to_cm)^3*29.7*(delta_t)^(-1.23)*(delta_t*1000000000)*years_to_s/(D90^2)/bigG_cgs)/MEarth_to_g</f>
        <v>0.54407513940997587</v>
      </c>
      <c r="I90" s="3">
        <f>(Roche_limit_factor)^3*(3*PI())/(bigG_cgs*(B90*days_to_seconds)^2)</f>
        <v>0.36442767508119062</v>
      </c>
      <c r="J90" s="3">
        <f>I90*4*PI()/3*(C90*REarth_to_cm)^3/MEarth_to_g</f>
        <v>0.23531566892910202</v>
      </c>
      <c r="K90" s="2" t="str">
        <f>IF(C90&lt;prad_low_limit,IF(G90&gt;J90,"rocky","roche lim"),IF(H90&gt;J90,"evap lim","roche lim"))</f>
        <v>rocky</v>
      </c>
      <c r="L90" s="3">
        <f>IF(C90&lt;prad_low_limit,MAX(G90,J90),MAX(H90,J90))</f>
        <v>5.3379481599999998</v>
      </c>
      <c r="M90">
        <f>(63/4*SQRT(4*PI()*PI()*E90^3)*(C90*REarth_to_AU)^5/(100*(L90*MEarth_to_MSun))*D90^(-13/2))^(-1)/1000</f>
        <v>48.318182672664669</v>
      </c>
      <c r="N90">
        <f>(3*SQRT((bigG*E90)^3)/speed_of_light^2/SQRT(D90^5))^(-1)/1000</f>
        <v>0.25781150290620536</v>
      </c>
    </row>
    <row r="91" spans="1:14">
      <c r="A91" t="s">
        <v>227</v>
      </c>
      <c r="B91">
        <v>0.96286417099999999</v>
      </c>
      <c r="C91">
        <v>1.52</v>
      </c>
      <c r="D91">
        <v>1.83E-2</v>
      </c>
      <c r="E91">
        <v>0.89700000000000002</v>
      </c>
      <c r="G91" s="3">
        <f t="shared" si="1"/>
        <v>5.3379481599999998</v>
      </c>
      <c r="H91" s="3">
        <f>SQRT(epsilon*PI()*(C91*REarth_to_cm)^3*29.7*(delta_t)^(-1.23)*(delta_t*1000000000)*years_to_s/(D91^2)/bigG_cgs)/MEarth_to_g</f>
        <v>0.48461337554003303</v>
      </c>
      <c r="I91" s="3">
        <f>(Roche_limit_factor)^3*(3*PI())/(bigG_cgs*(B91*days_to_seconds)^2)</f>
        <v>0.2964198463479561</v>
      </c>
      <c r="J91" s="3">
        <f>I91*4*PI()/3*(C91*REarth_to_cm)^3/MEarth_to_g</f>
        <v>0.19140213325371319</v>
      </c>
      <c r="K91" s="2" t="str">
        <f>IF(C91&lt;prad_low_limit,IF(G91&gt;J91,"rocky","roche lim"),IF(H91&gt;J91,"evap lim","roche lim"))</f>
        <v>rocky</v>
      </c>
      <c r="L91" s="3">
        <f>IF(C91&lt;prad_low_limit,MAX(G91,J91),MAX(H91,J91))</f>
        <v>5.3379481599999998</v>
      </c>
      <c r="M91">
        <f>(63/4*SQRT(4*PI()*PI()*E91^3)*(C91*REarth_to_AU)^5/(100*(L91*MEarth_to_MSun))*D91^(-13/2))^(-1)/1000</f>
        <v>85.220555822480193</v>
      </c>
      <c r="N91">
        <f>(3*SQRT((bigG*E91)^3)/speed_of_light^2/SQRT(D91^5))^(-1)/1000</f>
        <v>0.28620823161232961</v>
      </c>
    </row>
    <row r="92" spans="1:14">
      <c r="A92" t="s">
        <v>55</v>
      </c>
      <c r="B92">
        <v>0.56785648399999999</v>
      </c>
      <c r="C92">
        <v>1.55</v>
      </c>
      <c r="D92">
        <v>1.2500000000000001E-2</v>
      </c>
      <c r="E92">
        <v>0.80600000000000005</v>
      </c>
      <c r="G92" s="3">
        <f t="shared" si="1"/>
        <v>5.7720062500000013</v>
      </c>
      <c r="H92" s="3">
        <f>SQRT(epsilon*PI()*(C92*REarth_to_cm)^3*29.7*(delta_t)^(-1.23)*(delta_t*1000000000)*years_to_s/(D92^2)/bigG_cgs)/MEarth_to_g</f>
        <v>0.73058144627294941</v>
      </c>
      <c r="I92" s="3">
        <f>(Roche_limit_factor)^3*(3*PI())/(bigG_cgs*(B92*days_to_seconds)^2)</f>
        <v>0.85223654372197866</v>
      </c>
      <c r="J92" s="3">
        <f>I92*4*PI()/3*(C92*REarth_to_cm)^3/MEarth_to_g</f>
        <v>0.58353106261989796</v>
      </c>
      <c r="K92" s="2" t="str">
        <f>IF(C92&lt;prad_low_limit,IF(G92&gt;J92,"rocky","roche lim"),IF(H92&gt;J92,"evap lim","roche lim"))</f>
        <v>rocky</v>
      </c>
      <c r="L92" s="3">
        <f>IF(C92&lt;prad_low_limit,MAX(G92,J92),MAX(H92,J92))</f>
        <v>5.7720062500000013</v>
      </c>
      <c r="M92">
        <f>(63/4*SQRT(4*PI()*PI()*E92^3)*(C92*REarth_to_AU)^5/(100*(L92*MEarth_to_MSun))*D92^(-13/2))^(-1)/1000</f>
        <v>8.2361710086679238</v>
      </c>
      <c r="N92">
        <f>(3*SQRT((bigG*E92)^3)/speed_of_light^2/SQRT(D92^5))^(-1)/1000</f>
        <v>0.12957330320855209</v>
      </c>
    </row>
    <row r="93" spans="1:14">
      <c r="A93" t="s">
        <v>245</v>
      </c>
      <c r="B93">
        <v>0.98849507700000006</v>
      </c>
      <c r="C93">
        <v>1.57</v>
      </c>
      <c r="D93">
        <v>2.01E-2</v>
      </c>
      <c r="E93">
        <v>1.107</v>
      </c>
      <c r="G93" s="3">
        <f t="shared" si="1"/>
        <v>6.0757320100000003</v>
      </c>
      <c r="H93" s="3">
        <f>SQRT(epsilon*PI()*(C93*REarth_to_cm)^3*29.7*(delta_t)^(-1.23)*(delta_t*1000000000)*years_to_s/(D93^2)/bigG_cgs)/MEarth_to_g</f>
        <v>0.46316371177437554</v>
      </c>
      <c r="I93" s="3">
        <f>(Roche_limit_factor)^3*(3*PI())/(bigG_cgs*(B93*days_to_seconds)^2)</f>
        <v>0.28124726602862282</v>
      </c>
      <c r="J93" s="3">
        <f>I93*4*PI()/3*(C93*REarth_to_cm)^3/MEarth_to_g</f>
        <v>0.20012253651383868</v>
      </c>
      <c r="K93" s="2" t="str">
        <f>IF(C93&lt;prad_low_limit,IF(G93&gt;J93,"rocky","roche lim"),IF(H93&gt;J93,"evap lim","roche lim"))</f>
        <v>rocky</v>
      </c>
      <c r="L93" s="3">
        <f>IF(C93&lt;prad_low_limit,MAX(G93,J93),MAX(H93,J93))</f>
        <v>6.0757320100000003</v>
      </c>
      <c r="M93">
        <f>(63/4*SQRT(4*PI()*PI()*E93^3)*(C93*REarth_to_AU)^5/(100*(L93*MEarth_to_MSun))*D93^(-13/2))^(-1)/1000</f>
        <v>110.73829210344221</v>
      </c>
      <c r="N93">
        <f>(3*SQRT((bigG*E93)^3)/speed_of_light^2/SQRT(D93^5))^(-1)/1000</f>
        <v>0.26394398709128802</v>
      </c>
    </row>
    <row r="94" spans="1:14">
      <c r="A94" t="s">
        <v>220</v>
      </c>
      <c r="B94">
        <v>0.93846695899999999</v>
      </c>
      <c r="C94">
        <v>1.58</v>
      </c>
      <c r="D94">
        <v>1.8200000000000001E-2</v>
      </c>
      <c r="E94">
        <v>0.90600000000000003</v>
      </c>
      <c r="G94" s="3">
        <f t="shared" si="1"/>
        <v>6.2320129600000023</v>
      </c>
      <c r="H94" s="3">
        <f>SQRT(epsilon*PI()*(C94*REarth_to_cm)^3*29.7*(delta_t)^(-1.23)*(delta_t*1000000000)*years_to_s/(D94^2)/bigG_cgs)/MEarth_to_g</f>
        <v>0.5164108363863994</v>
      </c>
      <c r="I94" s="3">
        <f>(Roche_limit_factor)^3*(3*PI())/(bigG_cgs*(B94*days_to_seconds)^2)</f>
        <v>0.31203215983167432</v>
      </c>
      <c r="J94" s="3">
        <f>I94*4*PI()/3*(C94*REarth_to_cm)^3/MEarth_to_g</f>
        <v>0.22629728851163214</v>
      </c>
      <c r="K94" s="2" t="str">
        <f>IF(C94&lt;prad_low_limit,IF(G94&gt;J94,"rocky","roche lim"),IF(H94&gt;J94,"evap lim","roche lim"))</f>
        <v>rocky</v>
      </c>
      <c r="L94" s="3">
        <f>IF(C94&lt;prad_low_limit,MAX(G94,J94),MAX(H94,J94))</f>
        <v>6.2320129600000023</v>
      </c>
      <c r="M94">
        <f>(63/4*SQRT(4*PI()*PI()*E94^3)*(C94*REarth_to_AU)^5/(100*(L94*MEarth_to_MSun))*D94^(-13/2))^(-1)/1000</f>
        <v>77.939779018581902</v>
      </c>
      <c r="N94">
        <f>(3*SQRT((bigG*E94)^3)/speed_of_light^2/SQRT(D94^5))^(-1)/1000</f>
        <v>0.27811808733035515</v>
      </c>
    </row>
    <row r="95" spans="1:14">
      <c r="A95" t="s">
        <v>91</v>
      </c>
      <c r="B95">
        <v>0.66308536100000004</v>
      </c>
      <c r="C95">
        <v>1.6</v>
      </c>
      <c r="D95">
        <v>1.41E-2</v>
      </c>
      <c r="E95">
        <v>0.878</v>
      </c>
      <c r="G95" s="3">
        <f t="shared" si="1"/>
        <v>6.553600000000003</v>
      </c>
      <c r="H95" s="3">
        <f>SQRT(epsilon*PI()*(C95*REarth_to_cm)^3*29.7*(delta_t)^(-1.23)*(delta_t*1000000000)*years_to_s/(D95^2)/bigG_cgs)/MEarth_to_g</f>
        <v>0.67926926715642133</v>
      </c>
      <c r="I95" s="3">
        <f>(Roche_limit_factor)^3*(3*PI())/(bigG_cgs*(B95*days_to_seconds)^2)</f>
        <v>0.62502652841023043</v>
      </c>
      <c r="J95" s="3">
        <f>I95*4*PI()/3*(C95*REarth_to_cm)^3/MEarth_to_g</f>
        <v>0.47072485566899658</v>
      </c>
      <c r="K95" s="2" t="str">
        <f>IF(C95&lt;prad_low_limit,IF(G95&gt;J95,"rocky","roche lim"),IF(H95&gt;J95,"evap lim","roche lim"))</f>
        <v>rocky</v>
      </c>
      <c r="L95" s="3">
        <f>IF(C95&lt;prad_low_limit,MAX(G95,J95),MAX(H95,J95))</f>
        <v>6.553600000000003</v>
      </c>
      <c r="M95">
        <f>(63/4*SQRT(4*PI()*PI()*E95^3)*(C95*REarth_to_AU)^5/(100*(L95*MEarth_to_MSun))*D95^(-13/2))^(-1)/1000</f>
        <v>15.353486357236276</v>
      </c>
      <c r="N95">
        <f>(3*SQRT((bigG*E95)^3)/speed_of_light^2/SQRT(D95^5))^(-1)/1000</f>
        <v>0.15401005229625039</v>
      </c>
    </row>
    <row r="96" spans="1:14">
      <c r="A96" t="s">
        <v>205</v>
      </c>
      <c r="B96">
        <v>0.92103049699999995</v>
      </c>
      <c r="C96">
        <v>1.62</v>
      </c>
      <c r="D96">
        <v>1.9199999999999998E-2</v>
      </c>
      <c r="E96">
        <v>1.115</v>
      </c>
      <c r="G96" s="3">
        <f t="shared" si="1"/>
        <v>6.8874753600000025</v>
      </c>
      <c r="H96" s="3">
        <f>SQRT(epsilon*PI()*(C96*REarth_to_cm)^3*29.7*(delta_t)^(-1.23)*(delta_t*1000000000)*years_to_s/(D96^2)/bigG_cgs)/MEarth_to_g</f>
        <v>0.50822075567021208</v>
      </c>
      <c r="I96" s="3">
        <f>(Roche_limit_factor)^3*(3*PI())/(bigG_cgs*(B96*days_to_seconds)^2)</f>
        <v>0.32395844781354982</v>
      </c>
      <c r="J96" s="3">
        <f>I96*4*PI()/3*(C96*REarth_to_cm)^3/MEarth_to_g</f>
        <v>0.25324628622283624</v>
      </c>
      <c r="K96" s="2" t="str">
        <f>IF(C96&lt;prad_low_limit,IF(G96&gt;J96,"rocky","roche lim"),IF(H96&gt;J96,"evap lim","roche lim"))</f>
        <v>rocky</v>
      </c>
      <c r="L96" s="3">
        <f>IF(C96&lt;prad_low_limit,MAX(G96,J96),MAX(H96,J96))</f>
        <v>6.8874753600000025</v>
      </c>
      <c r="M96">
        <f>(63/4*SQRT(4*PI()*PI()*E96^3)*(C96*REarth_to_AU)^5/(100*(L96*MEarth_to_MSun))*D96^(-13/2))^(-1)/1000</f>
        <v>78.827037053380238</v>
      </c>
      <c r="N96">
        <f>(3*SQRT((bigG*E96)^3)/speed_of_light^2/SQRT(D96^5))^(-1)/1000</f>
        <v>0.23285406891263749</v>
      </c>
    </row>
    <row r="97" spans="1:14">
      <c r="A97" t="s">
        <v>173</v>
      </c>
      <c r="B97">
        <v>0.83996145600000005</v>
      </c>
      <c r="C97">
        <v>1.63</v>
      </c>
      <c r="D97">
        <v>1.6E-2</v>
      </c>
      <c r="E97">
        <v>0.80800000000000005</v>
      </c>
      <c r="G97" s="3">
        <f t="shared" si="1"/>
        <v>7.0591176099999986</v>
      </c>
      <c r="H97" s="3">
        <f>SQRT(epsilon*PI()*(C97*REarth_to_cm)^3*29.7*(delta_t)^(-1.23)*(delta_t*1000000000)*years_to_s/(D97^2)/bigG_cgs)/MEarth_to_g</f>
        <v>0.61552050949245218</v>
      </c>
      <c r="I97" s="3">
        <f>(Roche_limit_factor)^3*(3*PI())/(bigG_cgs*(B97*days_to_seconds)^2)</f>
        <v>0.38951000322193124</v>
      </c>
      <c r="J97" s="3">
        <f>I97*4*PI()/3*(C97*REarth_to_cm)^3/MEarth_to_g</f>
        <v>0.31016312302490623</v>
      </c>
      <c r="K97" s="2" t="str">
        <f>IF(C97&lt;prad_low_limit,IF(G97&gt;J97,"rocky","roche lim"),IF(H97&gt;J97,"evap lim","roche lim"))</f>
        <v>rocky</v>
      </c>
      <c r="L97" s="3">
        <f>IF(C97&lt;prad_low_limit,MAX(G97,J97),MAX(H97,J97))</f>
        <v>7.0591176099999986</v>
      </c>
      <c r="M97">
        <f>(63/4*SQRT(4*PI()*PI()*E97^3)*(C97*REarth_to_AU)^5/(100*(L97*MEarth_to_MSun))*D97^(-13/2))^(-1)/1000</f>
        <v>38.825742811643039</v>
      </c>
      <c r="N97">
        <f>(3*SQRT((bigG*E97)^3)/speed_of_light^2/SQRT(D97^5))^(-1)/1000</f>
        <v>0.23929078589025368</v>
      </c>
    </row>
    <row r="98" spans="1:14">
      <c r="A98" t="s">
        <v>59</v>
      </c>
      <c r="B98">
        <v>0.571038347</v>
      </c>
      <c r="C98">
        <v>1.65</v>
      </c>
      <c r="D98">
        <v>1.26E-2</v>
      </c>
      <c r="E98">
        <v>0.82</v>
      </c>
      <c r="G98" s="3">
        <f t="shared" si="1"/>
        <v>7.4120062499999984</v>
      </c>
      <c r="H98" s="3">
        <f>SQRT(epsilon*PI()*(C98*REarth_to_cm)^3*29.7*(delta_t)^(-1.23)*(delta_t*1000000000)*years_to_s/(D98^2)/bigG_cgs)/MEarth_to_g</f>
        <v>0.79604290462131588</v>
      </c>
      <c r="I98" s="3">
        <f>(Roche_limit_factor)^3*(3*PI())/(bigG_cgs*(B98*days_to_seconds)^2)</f>
        <v>0.84276556841780104</v>
      </c>
      <c r="J98" s="3">
        <f>I98*4*PI()/3*(C98*REarth_to_cm)^3/MEarth_to_g</f>
        <v>0.69609313203134016</v>
      </c>
      <c r="K98" s="2" t="str">
        <f>IF(C98&lt;prad_low_limit,IF(G98&gt;J98,"rocky","roche lim"),IF(H98&gt;J98,"evap lim","roche lim"))</f>
        <v>rocky</v>
      </c>
      <c r="L98" s="3">
        <f>IF(C98&lt;prad_low_limit,MAX(G98,J98),MAX(H98,J98))</f>
        <v>7.4120062499999984</v>
      </c>
      <c r="M98">
        <f>(63/4*SQRT(4*PI()*PI()*E98^3)*(C98*REarth_to_AU)^5/(100*(L98*MEarth_to_MSun))*D98^(-13/2))^(-1)/1000</f>
        <v>7.9405091796262006</v>
      </c>
      <c r="N98">
        <f>(3*SQRT((bigG*E98)^3)/speed_of_light^2/SQRT(D98^5))^(-1)/1000</f>
        <v>0.12880972254675502</v>
      </c>
    </row>
    <row r="99" spans="1:14">
      <c r="A99" t="s">
        <v>183</v>
      </c>
      <c r="B99">
        <v>0.86812225300000001</v>
      </c>
      <c r="C99">
        <v>1.65</v>
      </c>
      <c r="D99">
        <v>1.8800000000000001E-2</v>
      </c>
      <c r="E99">
        <v>1.181</v>
      </c>
      <c r="G99" s="3">
        <f t="shared" si="1"/>
        <v>7.4120062499999984</v>
      </c>
      <c r="H99" s="3">
        <f>SQRT(epsilon*PI()*(C99*REarth_to_cm)^3*29.7*(delta_t)^(-1.23)*(delta_t*1000000000)*years_to_s/(D99^2)/bigG_cgs)/MEarth_to_g</f>
        <v>0.5335181169270522</v>
      </c>
      <c r="I99" s="3">
        <f>(Roche_limit_factor)^3*(3*PI())/(bigG_cgs*(B99*days_to_seconds)^2)</f>
        <v>0.36464944189586773</v>
      </c>
      <c r="J99" s="3">
        <f>I99*4*PI()/3*(C99*REarth_to_cm)^3/MEarth_to_g</f>
        <v>0.30118692743856679</v>
      </c>
      <c r="K99" s="2" t="str">
        <f>IF(C99&lt;prad_low_limit,IF(G99&gt;J99,"rocky","roche lim"),IF(H99&gt;J99,"evap lim","roche lim"))</f>
        <v>rocky</v>
      </c>
      <c r="L99" s="3">
        <f>IF(C99&lt;prad_low_limit,MAX(G99,J99),MAX(H99,J99))</f>
        <v>7.4120062499999984</v>
      </c>
      <c r="M99">
        <f>(63/4*SQRT(4*PI()*PI()*E99^3)*(C99*REarth_to_AU)^5/(100*(L99*MEarth_to_MSun))*D99^(-13/2))^(-1)/1000</f>
        <v>61.917264536330059</v>
      </c>
      <c r="N99">
        <f>(3*SQRT((bigG*E99)^3)/speed_of_light^2/SQRT(D99^5))^(-1)/1000</f>
        <v>0.20265757299894938</v>
      </c>
    </row>
    <row r="100" spans="1:14">
      <c r="A100" t="s">
        <v>48</v>
      </c>
      <c r="B100">
        <v>0.53835407000000002</v>
      </c>
      <c r="C100">
        <v>1.67</v>
      </c>
      <c r="D100">
        <v>1.2699999999999999E-2</v>
      </c>
      <c r="E100">
        <v>0</v>
      </c>
      <c r="G100" s="3">
        <f t="shared" si="1"/>
        <v>7.7779632099999993</v>
      </c>
      <c r="H100" s="3">
        <f>SQRT(epsilon*PI()*(C100*REarth_to_cm)^3*29.7*(delta_t)^(-1.23)*(delta_t*1000000000)*years_to_s/(D100^2)/bigG_cgs)/MEarth_to_g</f>
        <v>0.80417781924254128</v>
      </c>
      <c r="I100" s="3">
        <f>(Roche_limit_factor)^3*(3*PI())/(bigG_cgs*(B100*days_to_seconds)^2)</f>
        <v>0.94820300971037974</v>
      </c>
      <c r="J100" s="3">
        <f>I100*4*PI()/3*(C100*REarth_to_cm)^3/MEarth_to_g</f>
        <v>0.81200644280432188</v>
      </c>
      <c r="K100" s="2" t="str">
        <f>IF(C100&lt;prad_low_limit,IF(G100&gt;J100,"rocky","roche lim"),IF(H100&gt;J100,"evap lim","roche lim"))</f>
        <v>rocky</v>
      </c>
      <c r="L100" s="3">
        <f>IF(C100&lt;prad_low_limit,MAX(G100,J100),MAX(H100,J100))</f>
        <v>7.7779632099999993</v>
      </c>
      <c r="M100" t="e">
        <f>(63/4*SQRT(4*PI()*PI()*E100^3)*(C100*REarth_to_AU)^5/(100*(L100*MEarth_to_MSun))*D100^(-13/2))^(-1)/1000</f>
        <v>#DIV/0!</v>
      </c>
      <c r="N100" t="e">
        <f>(3*SQRT((bigG*E100)^3)/speed_of_light^2/SQRT(D100^5))^(-1)/1000</f>
        <v>#DIV/0!</v>
      </c>
    </row>
    <row r="101" spans="1:14">
      <c r="A101" t="s">
        <v>175</v>
      </c>
      <c r="B101">
        <v>0.843379985</v>
      </c>
      <c r="C101">
        <v>1.7</v>
      </c>
      <c r="D101">
        <v>1.6299999999999999E-2</v>
      </c>
      <c r="E101">
        <v>0.80900000000000005</v>
      </c>
      <c r="G101" s="3">
        <f t="shared" si="1"/>
        <v>8.3520999999999983</v>
      </c>
      <c r="H101" s="3">
        <f>SQRT(epsilon*PI()*(C101*REarth_to_cm)^3*29.7*(delta_t)^(-1.23)*(delta_t*1000000000)*years_to_s/(D101^2)/bigG_cgs)/MEarth_to_g</f>
        <v>0.64352716174484459</v>
      </c>
      <c r="I101" s="3">
        <f>(Roche_limit_factor)^3*(3*PI())/(bigG_cgs*(B101*days_to_seconds)^2)</f>
        <v>0.38635874843241413</v>
      </c>
      <c r="J101" s="3">
        <f>I101*4*PI()/3*(C101*REarth_to_cm)^3/MEarth_to_g</f>
        <v>0.34901673133785538</v>
      </c>
      <c r="K101" s="2" t="str">
        <f>IF(C101&lt;prad_low_limit,IF(G101&gt;J101,"rocky","roche lim"),IF(H101&gt;J101,"evap lim","roche lim"))</f>
        <v>rocky</v>
      </c>
      <c r="L101" s="3">
        <f>IF(C101&lt;prad_low_limit,MAX(G101,J101),MAX(H101,J101))</f>
        <v>8.3520999999999983</v>
      </c>
      <c r="M101">
        <f>(63/4*SQRT(4*PI()*PI()*E101^3)*(C101*REarth_to_AU)^5/(100*(L101*MEarth_to_MSun))*D101^(-13/2))^(-1)/1000</f>
        <v>41.926852103752282</v>
      </c>
      <c r="N101">
        <f>(3*SQRT((bigG*E101)^3)/speed_of_light^2/SQRT(D101^5))^(-1)/1000</f>
        <v>0.25020114287565781</v>
      </c>
    </row>
    <row r="102" spans="1:14">
      <c r="A102" t="s">
        <v>208</v>
      </c>
      <c r="B102">
        <v>0.92785978599999996</v>
      </c>
      <c r="C102">
        <v>1.79</v>
      </c>
      <c r="D102">
        <v>1.7000000000000001E-2</v>
      </c>
      <c r="E102">
        <v>0.79900000000000004</v>
      </c>
      <c r="G102" s="3">
        <f t="shared" si="1"/>
        <v>10.26625681</v>
      </c>
      <c r="H102" s="3">
        <f>SQRT(epsilon*PI()*(C102*REarth_to_cm)^3*29.7*(delta_t)^(-1.23)*(delta_t*1000000000)*years_to_s/(D102^2)/bigG_cgs)/MEarth_to_g</f>
        <v>0.66667125442068909</v>
      </c>
      <c r="I102" s="3">
        <f>(Roche_limit_factor)^3*(3*PI())/(bigG_cgs*(B102*days_to_seconds)^2)</f>
        <v>0.31920716112886616</v>
      </c>
      <c r="J102" s="3">
        <f>I102*4*PI()/3*(C102*REarth_to_cm)^3/MEarth_to_g</f>
        <v>0.33662041489692562</v>
      </c>
      <c r="K102" s="2" t="str">
        <f>IF(C102&lt;prad_low_limit,IF(G102&gt;J102,"rocky","roche lim"),IF(H102&gt;J102,"evap lim","roche lim"))</f>
        <v>rocky</v>
      </c>
      <c r="L102" s="3">
        <f>IF(C102&lt;prad_low_limit,MAX(G102,J102),MAX(H102,J102))</f>
        <v>10.26625681</v>
      </c>
      <c r="M102">
        <f>(63/4*SQRT(4*PI()*PI()*E102^3)*(C102*REarth_to_AU)^5/(100*(L102*MEarth_to_MSun))*D102^(-13/2))^(-1)/1000</f>
        <v>53.319899318538504</v>
      </c>
      <c r="N102">
        <f>(3*SQRT((bigG*E102)^3)/speed_of_light^2/SQRT(D102^5))^(-1)/1000</f>
        <v>0.28316866610617636</v>
      </c>
    </row>
    <row r="103" spans="1:14">
      <c r="A103" t="s">
        <v>153</v>
      </c>
      <c r="B103">
        <v>0.7735301</v>
      </c>
      <c r="C103">
        <v>1.87</v>
      </c>
      <c r="D103">
        <v>1.7000000000000001E-2</v>
      </c>
      <c r="E103">
        <v>1.093</v>
      </c>
      <c r="G103" s="3">
        <f t="shared" si="1"/>
        <v>12.228309610000004</v>
      </c>
      <c r="H103" s="3">
        <f>SQRT(epsilon*PI()*(C103*REarth_to_cm)^3*29.7*(delta_t)^(-1.23)*(delta_t*1000000000)*years_to_s/(D103^2)/bigG_cgs)/MEarth_to_g</f>
        <v>0.71186000436914132</v>
      </c>
      <c r="I103" s="3">
        <f>(Roche_limit_factor)^3*(3*PI())/(bigG_cgs*(B103*days_to_seconds)^2)</f>
        <v>0.45928566980473901</v>
      </c>
      <c r="J103" s="3">
        <f>I103*4*PI()/3*(C103*REarth_to_cm)^3/MEarth_to_g</f>
        <v>0.55222548716417386</v>
      </c>
      <c r="K103" s="2" t="str">
        <f>IF(C103&lt;prad_low_limit,IF(G103&gt;J103,"rocky","roche lim"),IF(H103&gt;J103,"evap lim","roche lim"))</f>
        <v>evap lim</v>
      </c>
      <c r="L103" s="3">
        <f>IF(C103&lt;prad_low_limit,MAX(G103,J103),MAX(H103,J103))</f>
        <v>0.71186000436914132</v>
      </c>
      <c r="M103">
        <f>(63/4*SQRT(4*PI()*PI()*E103^3)*(C103*REarth_to_AU)^5/(100*(L103*MEarth_to_MSun))*D103^(-13/2))^(-1)/1000</f>
        <v>1.8570296502378307</v>
      </c>
      <c r="N103">
        <f>(3*SQRT((bigG*E103)^3)/speed_of_light^2/SQRT(D103^5))^(-1)/1000</f>
        <v>0.17698445428218046</v>
      </c>
    </row>
    <row r="104" spans="1:14">
      <c r="A104" t="s">
        <v>156</v>
      </c>
      <c r="B104">
        <v>0.78327617299999996</v>
      </c>
      <c r="C104">
        <v>1.98</v>
      </c>
      <c r="D104">
        <v>1.6500000000000001E-2</v>
      </c>
      <c r="E104">
        <v>0.97899999999999998</v>
      </c>
      <c r="G104" s="3">
        <f t="shared" si="1"/>
        <v>15.369536159999999</v>
      </c>
      <c r="H104" s="3">
        <f>SQRT(epsilon*PI()*(C104*REarth_to_cm)^3*29.7*(delta_t)^(-1.23)*(delta_t*1000000000)*years_to_s/(D104^2)/bigG_cgs)/MEarth_to_g</f>
        <v>0.79908861972336809</v>
      </c>
      <c r="I104" s="3">
        <f>(Roche_limit_factor)^3*(3*PI())/(bigG_cgs*(B104*days_to_seconds)^2)</f>
        <v>0.44792726619713724</v>
      </c>
      <c r="J104" s="3">
        <f>I104*4*PI()/3*(C104*REarth_to_cm)^3/MEarth_to_g</f>
        <v>0.63931044885671051</v>
      </c>
      <c r="K104" s="2" t="str">
        <f>IF(C104&lt;prad_low_limit,IF(G104&gt;J104,"rocky","roche lim"),IF(H104&gt;J104,"evap lim","roche lim"))</f>
        <v>evap lim</v>
      </c>
      <c r="L104" s="3">
        <f>IF(C104&lt;prad_low_limit,MAX(G104,J104),MAX(H104,J104))</f>
        <v>0.79908861972336809</v>
      </c>
      <c r="M104">
        <f>(63/4*SQRT(4*PI()*PI()*E104^3)*(C104*REarth_to_AU)^5/(100*(L104*MEarth_to_MSun))*D104^(-13/2))^(-1)/1000</f>
        <v>1.521896526162728</v>
      </c>
      <c r="N104">
        <f>(3*SQRT((bigG*E104)^3)/speed_of_light^2/SQRT(D104^5))^(-1)/1000</f>
        <v>0.19376658419146311</v>
      </c>
    </row>
    <row r="105" spans="1:14">
      <c r="A105" t="s">
        <v>136</v>
      </c>
      <c r="B105">
        <v>0.75445772899999997</v>
      </c>
      <c r="C105">
        <v>2.0699999999999998</v>
      </c>
      <c r="D105">
        <v>1.5800000000000002E-2</v>
      </c>
      <c r="E105">
        <v>0.92500000000000004</v>
      </c>
      <c r="G105" s="3">
        <f t="shared" si="1"/>
        <v>18.360368009999995</v>
      </c>
      <c r="H105" s="3">
        <f>SQRT(epsilon*PI()*(C105*REarth_to_cm)^3*29.7*(delta_t)^(-1.23)*(delta_t*1000000000)*years_to_s/(D105^2)/bigG_cgs)/MEarth_to_g</f>
        <v>0.8920301546245758</v>
      </c>
      <c r="I105" s="3">
        <f>(Roche_limit_factor)^3*(3*PI())/(bigG_cgs*(B105*days_to_seconds)^2)</f>
        <v>0.48280027287803673</v>
      </c>
      <c r="J105" s="3">
        <f>I105*4*PI()/3*(C105*REarth_to_cm)^3/MEarth_to_g</f>
        <v>0.78738525094189282</v>
      </c>
      <c r="K105" s="2" t="str">
        <f>IF(C105&lt;prad_low_limit,IF(G105&gt;J105,"rocky","roche lim"),IF(H105&gt;J105,"evap lim","roche lim"))</f>
        <v>evap lim</v>
      </c>
      <c r="L105" s="3">
        <f>IF(C105&lt;prad_low_limit,MAX(G105,J105),MAX(H105,J105))</f>
        <v>0.8920301546245758</v>
      </c>
      <c r="M105">
        <f>(63/4*SQRT(4*PI()*PI()*E105^3)*(C105*REarth_to_AU)^5/(100*(L105*MEarth_to_MSun))*D105^(-13/2))^(-1)/1000</f>
        <v>1.1174569635667038</v>
      </c>
      <c r="N105">
        <f>(3*SQRT((bigG*E105)^3)/speed_of_light^2/SQRT(D105^5))^(-1)/1000</f>
        <v>0.18930983581501487</v>
      </c>
    </row>
    <row r="106" spans="1:14">
      <c r="A106" t="s">
        <v>115</v>
      </c>
      <c r="B106">
        <v>0.69297845700000005</v>
      </c>
      <c r="C106">
        <v>2.2400000000000002</v>
      </c>
      <c r="D106">
        <v>1.6500000000000001E-2</v>
      </c>
      <c r="E106">
        <v>1.2350000000000001</v>
      </c>
      <c r="G106" s="3">
        <f t="shared" si="1"/>
        <v>25.176309760000006</v>
      </c>
      <c r="H106" s="3">
        <f>SQRT(epsilon*PI()*(C106*REarth_to_cm)^3*29.7*(delta_t)^(-1.23)*(delta_t*1000000000)*years_to_s/(D106^2)/bigG_cgs)/MEarth_to_g</f>
        <v>0.96154405657741382</v>
      </c>
      <c r="I106" s="3">
        <f>(Roche_limit_factor)^3*(3*PI())/(bigG_cgs*(B106*days_to_seconds)^2)</f>
        <v>0.57226589403448735</v>
      </c>
      <c r="J106" s="3">
        <f>I106*4*PI()/3*(C106*REarth_to_cm)^3/MEarth_to_g</f>
        <v>1.1826347902791854</v>
      </c>
      <c r="K106" s="2" t="str">
        <f>IF(C106&lt;prad_low_limit,IF(G106&gt;J106,"rocky","roche lim"),IF(H106&gt;J106,"evap lim","roche lim"))</f>
        <v>roche lim</v>
      </c>
      <c r="L106" s="3">
        <f>IF(C106&lt;prad_low_limit,MAX(G106,J106),MAX(H106,J106))</f>
        <v>1.1826347902791854</v>
      </c>
      <c r="M106">
        <f>(63/4*SQRT(4*PI()*PI()*E106^3)*(C106*REarth_to_AU)^5/(100*(L106*MEarth_to_MSun))*D106^(-13/2))^(-1)/1000</f>
        <v>0.85782814616548997</v>
      </c>
      <c r="N106">
        <f>(3*SQRT((bigG*E106)^3)/speed_of_light^2/SQRT(D106^5))^(-1)/1000</f>
        <v>0.13675791932577425</v>
      </c>
    </row>
    <row r="107" spans="1:14">
      <c r="A107" t="s">
        <v>108</v>
      </c>
      <c r="B107">
        <v>0.68118063299999998</v>
      </c>
      <c r="C107">
        <v>2.97</v>
      </c>
      <c r="D107">
        <v>1.46E-2</v>
      </c>
      <c r="E107">
        <v>0.88900000000000001</v>
      </c>
      <c r="G107" s="3">
        <f t="shared" si="1"/>
        <v>77.808276810000024</v>
      </c>
      <c r="H107" s="3">
        <f>SQRT(epsilon*PI()*(C107*REarth_to_cm)^3*29.7*(delta_t)^(-1.23)*(delta_t*1000000000)*years_to_s/(D107^2)/bigG_cgs)/MEarth_to_g</f>
        <v>1.6590631710713069</v>
      </c>
      <c r="I107" s="3">
        <f>(Roche_limit_factor)^3*(3*PI())/(bigG_cgs*(B107*days_to_seconds)^2)</f>
        <v>0.59226047044944863</v>
      </c>
      <c r="J107" s="3">
        <f>I107*4*PI()/3*(C107*REarth_to_cm)^3/MEarth_to_g</f>
        <v>2.8529281051806383</v>
      </c>
      <c r="K107" s="2" t="str">
        <f>IF(C107&lt;prad_low_limit,IF(G107&gt;J107,"rocky","roche lim"),IF(H107&gt;J107,"evap lim","roche lim"))</f>
        <v>roche lim</v>
      </c>
      <c r="L107" s="3">
        <f>IF(C107&lt;prad_low_limit,MAX(G107,J107),MAX(H107,J107))</f>
        <v>2.8529281051806383</v>
      </c>
      <c r="M107">
        <f>(63/4*SQRT(4*PI()*PI()*E107^3)*(C107*REarth_to_AU)^5/(100*(L107*MEarth_to_MSun))*D107^(-13/2))^(-1)/1000</f>
        <v>0.37333098285030342</v>
      </c>
      <c r="N107">
        <f>(3*SQRT((bigG*E107)^3)/speed_of_light^2/SQRT(D107^5))^(-1)/1000</f>
        <v>0.1649197085211192</v>
      </c>
    </row>
    <row r="108" spans="1:14">
      <c r="A108" t="s">
        <v>246</v>
      </c>
      <c r="B108">
        <v>0.9886684</v>
      </c>
      <c r="C108">
        <v>3.18</v>
      </c>
      <c r="D108">
        <v>2.2200000000000001E-2</v>
      </c>
      <c r="E108">
        <v>1.49</v>
      </c>
      <c r="G108" s="3">
        <f t="shared" si="1"/>
        <v>102.26063376000002</v>
      </c>
      <c r="H108" s="3">
        <f>SQRT(epsilon*PI()*(C108*REarth_to_cm)^3*29.7*(delta_t)^(-1.23)*(delta_t*1000000000)*years_to_s/(D108^2)/bigG_cgs)/MEarth_to_g</f>
        <v>1.208839966139142</v>
      </c>
      <c r="I108" s="3">
        <f>(Roche_limit_factor)^3*(3*PI())/(bigG_cgs*(B108*days_to_seconds)^2)</f>
        <v>0.28114866401602456</v>
      </c>
      <c r="J108" s="3">
        <f>I108*4*PI()/3*(C108*REarth_to_cm)^3/MEarth_to_g</f>
        <v>1.6623639656136715</v>
      </c>
      <c r="K108" s="2" t="str">
        <f>IF(C108&lt;prad_low_limit,IF(G108&gt;J108,"rocky","roche lim"),IF(H108&gt;J108,"evap lim","roche lim"))</f>
        <v>roche lim</v>
      </c>
      <c r="L108" s="3">
        <f>IF(C108&lt;prad_low_limit,MAX(G108,J108),MAX(H108,J108))</f>
        <v>1.6623639656136715</v>
      </c>
      <c r="M108">
        <f>(63/4*SQRT(4*PI()*PI()*E108^3)*(C108*REarth_to_AU)^5/(100*(L108*MEarth_to_MSun))*D108^(-13/2))^(-1)/1000</f>
        <v>1.0858003551117874</v>
      </c>
      <c r="N108">
        <f>(3*SQRT((bigG*E108)^3)/speed_of_light^2/SQRT(D108^5))^(-1)/1000</f>
        <v>0.21669360466426135</v>
      </c>
    </row>
    <row r="109" spans="1:14">
      <c r="A109" t="s">
        <v>216</v>
      </c>
      <c r="B109">
        <v>0.93488536499999997</v>
      </c>
      <c r="C109">
        <v>3.21</v>
      </c>
      <c r="D109">
        <v>1.84E-2</v>
      </c>
      <c r="E109">
        <v>0.95299999999999996</v>
      </c>
      <c r="G109" s="3">
        <f t="shared" si="1"/>
        <v>106.17447681</v>
      </c>
      <c r="H109" s="3">
        <f>SQRT(epsilon*PI()*(C109*REarth_to_cm)^3*29.7*(delta_t)^(-1.23)*(delta_t*1000000000)*years_to_s/(D109^2)/bigG_cgs)/MEarth_to_g</f>
        <v>1.4791793324418585</v>
      </c>
      <c r="I109" s="3">
        <f>(Roche_limit_factor)^3*(3*PI())/(bigG_cgs*(B109*days_to_seconds)^2)</f>
        <v>0.31442756207523248</v>
      </c>
      <c r="J109" s="3">
        <f>I109*4*PI()/3*(C109*REarth_to_cm)^3/MEarth_to_g</f>
        <v>1.9122489794498725</v>
      </c>
      <c r="K109" s="2" t="str">
        <f>IF(C109&lt;prad_low_limit,IF(G109&gt;J109,"rocky","roche lim"),IF(H109&gt;J109,"evap lim","roche lim"))</f>
        <v>roche lim</v>
      </c>
      <c r="L109" s="3">
        <f>IF(C109&lt;prad_low_limit,MAX(G109,J109),MAX(H109,J109))</f>
        <v>1.9122489794498725</v>
      </c>
      <c r="M109">
        <f>(63/4*SQRT(4*PI()*PI()*E109^3)*(C109*REarth_to_AU)^5/(100*(L109*MEarth_to_MSun))*D109^(-13/2))^(-1)/1000</f>
        <v>0.68760702662340234</v>
      </c>
      <c r="N109">
        <f>(3*SQRT((bigG*E109)^3)/speed_of_light^2/SQRT(D109^5))^(-1)/1000</f>
        <v>0.26494044847136716</v>
      </c>
    </row>
    <row r="110" spans="1:14">
      <c r="A110" t="s">
        <v>152</v>
      </c>
      <c r="B110">
        <v>0.77215207500000005</v>
      </c>
      <c r="C110">
        <v>4.4400000000000004</v>
      </c>
      <c r="D110">
        <v>1.6299999999999999E-2</v>
      </c>
      <c r="E110">
        <v>0.96699999999999997</v>
      </c>
      <c r="G110" s="3">
        <f t="shared" si="1"/>
        <v>388.62602496000011</v>
      </c>
      <c r="H110" s="3">
        <f>SQRT(epsilon*PI()*(C110*REarth_to_cm)^3*29.7*(delta_t)^(-1.23)*(delta_t*1000000000)*years_to_s/(D110^2)/bigG_cgs)/MEarth_to_g</f>
        <v>2.7162388417803531</v>
      </c>
      <c r="I110" s="3">
        <f>(Roche_limit_factor)^3*(3*PI())/(bigG_cgs*(B110*days_to_seconds)^2)</f>
        <v>0.46092646548750416</v>
      </c>
      <c r="J110" s="3">
        <f>I110*4*PI()/3*(C110*REarth_to_cm)^3/MEarth_to_g</f>
        <v>7.4180419965486584</v>
      </c>
      <c r="K110" s="2" t="str">
        <f>IF(C110&lt;prad_low_limit,IF(G110&gt;J110,"rocky","roche lim"),IF(H110&gt;J110,"evap lim","roche lim"))</f>
        <v>roche lim</v>
      </c>
      <c r="L110" s="3">
        <f>IF(C110&lt;prad_low_limit,MAX(G110,J110),MAX(H110,J110))</f>
        <v>7.4180419965486584</v>
      </c>
      <c r="M110">
        <f>(63/4*SQRT(4*PI()*PI()*E110^3)*(C110*REarth_to_AU)^5/(100*(L110*MEarth_to_MSun))*D110^(-13/2))^(-1)/1000</f>
        <v>0.2344761563525872</v>
      </c>
      <c r="N110">
        <f>(3*SQRT((bigG*E110)^3)/speed_of_light^2/SQRT(D110^5))^(-1)/1000</f>
        <v>0.19145748973850718</v>
      </c>
    </row>
    <row r="111" spans="1:14">
      <c r="A111" t="s">
        <v>65</v>
      </c>
      <c r="B111">
        <v>0.58289541199999995</v>
      </c>
      <c r="C111">
        <v>5.87</v>
      </c>
      <c r="D111">
        <v>1.4E-2</v>
      </c>
      <c r="E111">
        <v>1.0680000000000001</v>
      </c>
      <c r="G111" s="3">
        <f t="shared" si="1"/>
        <v>1187.2779576100004</v>
      </c>
      <c r="H111" s="3">
        <f>SQRT(epsilon*PI()*(C111*REarth_to_cm)^3*29.7*(delta_t)^(-1.23)*(delta_t*1000000000)*years_to_s/(D111^2)/bigG_cgs)/MEarth_to_g</f>
        <v>4.8073995744909706</v>
      </c>
      <c r="I111" s="3">
        <f>(Roche_limit_factor)^3*(3*PI())/(bigG_cgs*(B111*days_to_seconds)^2)</f>
        <v>0.80882777593629018</v>
      </c>
      <c r="J111" s="3">
        <f>I111*4*PI()/3*(C111*REarth_to_cm)^3/MEarth_to_g</f>
        <v>30.080087336457481</v>
      </c>
      <c r="K111" s="2" t="str">
        <f>IF(C111&lt;prad_low_limit,IF(G111&gt;J111,"rocky","roche lim"),IF(H111&gt;J111,"evap lim","roche lim"))</f>
        <v>roche lim</v>
      </c>
      <c r="L111" s="3">
        <f>IF(C111&lt;prad_low_limit,MAX(G111,J111),MAX(H111,J111))</f>
        <v>30.080087336457481</v>
      </c>
      <c r="M111">
        <f>(63/4*SQRT(4*PI()*PI()*E111^3)*(C111*REarth_to_AU)^5/(100*(L111*MEarth_to_MSun))*D111^(-13/2))^(-1)/1000</f>
        <v>7.5458552706995821E-2</v>
      </c>
      <c r="N111">
        <f>(3*SQRT((bigG*E111)^3)/speed_of_light^2/SQRT(D111^5))^(-1)/1000</f>
        <v>0.11277329523720972</v>
      </c>
    </row>
    <row r="112" spans="1:14">
      <c r="A112" t="s">
        <v>196</v>
      </c>
      <c r="B112">
        <v>0.90240356300000002</v>
      </c>
      <c r="C112">
        <v>6.17</v>
      </c>
      <c r="D112">
        <v>1.72E-2</v>
      </c>
      <c r="E112">
        <v>0.82599999999999996</v>
      </c>
      <c r="G112" s="3">
        <f t="shared" si="1"/>
        <v>1449.24114721</v>
      </c>
      <c r="H112" s="3">
        <f>SQRT(epsilon*PI()*(C112*REarth_to_cm)^3*29.7*(delta_t)^(-1.23)*(delta_t*1000000000)*years_to_s/(D112^2)/bigG_cgs)/MEarth_to_g</f>
        <v>4.2167747594665199</v>
      </c>
      <c r="I112" s="3">
        <f>(Roche_limit_factor)^3*(3*PI())/(bigG_cgs*(B112*days_to_seconds)^2)</f>
        <v>0.33747043252539138</v>
      </c>
      <c r="J112" s="3">
        <f>I112*4*PI()/3*(C112*REarth_to_cm)^3/MEarth_to_g</f>
        <v>14.57471101581122</v>
      </c>
      <c r="K112" s="2" t="str">
        <f>IF(C112&lt;prad_low_limit,IF(G112&gt;J112,"rocky","roche lim"),IF(H112&gt;J112,"evap lim","roche lim"))</f>
        <v>roche lim</v>
      </c>
      <c r="L112" s="3">
        <f>IF(C112&lt;prad_low_limit,MAX(G112,J112),MAX(H112,J112))</f>
        <v>14.57471101581122</v>
      </c>
      <c r="M112">
        <f>(63/4*SQRT(4*PI()*PI()*E112^3)*(C112*REarth_to_AU)^5/(100*(L112*MEarth_to_MSun))*D112^(-13/2))^(-1)/1000</f>
        <v>0.15969212420010964</v>
      </c>
      <c r="N112">
        <f>(3*SQRT((bigG*E112)^3)/speed_of_light^2/SQRT(D112^5))^(-1)/1000</f>
        <v>0.27739211177518341</v>
      </c>
    </row>
    <row r="113" spans="1:14">
      <c r="A113" t="s">
        <v>129</v>
      </c>
      <c r="B113">
        <v>0.72152290699999999</v>
      </c>
      <c r="C113">
        <v>11.04</v>
      </c>
      <c r="D113">
        <v>1.34E-2</v>
      </c>
      <c r="E113">
        <v>0.61399999999999999</v>
      </c>
      <c r="G113" s="3">
        <f t="shared" si="1"/>
        <v>14855.124418559995</v>
      </c>
      <c r="H113" s="3">
        <f>SQRT(epsilon*PI()*(C113*REarth_to_cm)^3*29.7*(delta_t)^(-1.23)*(delta_t*1000000000)*years_to_s/(D113^2)/bigG_cgs)/MEarth_to_g</f>
        <v>12.954776244194452</v>
      </c>
      <c r="I113" s="3">
        <f>(Roche_limit_factor)^3*(3*PI())/(bigG_cgs*(B113*days_to_seconds)^2)</f>
        <v>0.52788227965392631</v>
      </c>
      <c r="J113" s="3">
        <f>I113*4*PI()/3*(C113*REarth_to_cm)^3/MEarth_to_g</f>
        <v>130.6029647984243</v>
      </c>
      <c r="K113" s="2" t="str">
        <f>IF(C113&lt;prad_low_limit,IF(G113&gt;J113,"rocky","roche lim"),IF(H113&gt;J113,"evap lim","roche lim"))</f>
        <v>roche lim</v>
      </c>
      <c r="L113" s="3">
        <f>IF(C113&lt;prad_low_limit,MAX(G113,J113),MAX(H113,J113))</f>
        <v>130.6029647984243</v>
      </c>
      <c r="M113">
        <f>(63/4*SQRT(4*PI()*PI()*E113^3)*(C113*REarth_to_AU)^5/(100*(L113*MEarth_to_MSun))*D113^(-13/2))^(-1)/1000</f>
        <v>2.4025964623756772E-2</v>
      </c>
      <c r="N113">
        <f>(3*SQRT((bigG*E113)^3)/speed_of_light^2/SQRT(D113^5))^(-1)/1000</f>
        <v>0.23187423799888635</v>
      </c>
    </row>
    <row r="114" spans="1:14">
      <c r="A114" t="s">
        <v>204</v>
      </c>
      <c r="B114">
        <v>0.91756897500000001</v>
      </c>
      <c r="C114">
        <v>11.92</v>
      </c>
      <c r="D114">
        <v>1.8599999999999998E-2</v>
      </c>
      <c r="E114">
        <v>1.01</v>
      </c>
      <c r="G114" s="3">
        <f t="shared" si="1"/>
        <v>20188.545064959999</v>
      </c>
      <c r="H114" s="3">
        <f>SQRT(epsilon*PI()*(C114*REarth_to_cm)^3*29.7*(delta_t)^(-1.23)*(delta_t*1000000000)*years_to_s/(D114^2)/bigG_cgs)/MEarth_to_g</f>
        <v>10.470864592078748</v>
      </c>
      <c r="I114" s="3">
        <f>(Roche_limit_factor)^3*(3*PI())/(bigG_cgs*(B114*days_to_seconds)^2)</f>
        <v>0.32640731986809296</v>
      </c>
      <c r="J114" s="3">
        <f>I114*4*PI()/3*(C114*REarth_to_cm)^3/MEarth_to_g</f>
        <v>101.64766060289855</v>
      </c>
      <c r="K114" s="2" t="str">
        <f>IF(C114&lt;prad_low_limit,IF(G114&gt;J114,"rocky","roche lim"),IF(H114&gt;J114,"evap lim","roche lim"))</f>
        <v>roche lim</v>
      </c>
      <c r="L114" s="3">
        <f>IF(C114&lt;prad_low_limit,MAX(G114,J114),MAX(H114,J114))</f>
        <v>101.64766060289855</v>
      </c>
      <c r="M114">
        <f>(63/4*SQRT(4*PI()*PI()*E114^3)*(C114*REarth_to_AU)^5/(100*(L114*MEarth_to_MSun))*D114^(-13/2))^(-1)/1000</f>
        <v>5.0899406607722929E-2</v>
      </c>
      <c r="N114">
        <f>(3*SQRT((bigG*E114)^3)/speed_of_light^2/SQRT(D114^5))^(-1)/1000</f>
        <v>0.24948438023707087</v>
      </c>
    </row>
    <row r="115" spans="1:14">
      <c r="A115" t="s">
        <v>121</v>
      </c>
      <c r="B115">
        <v>0.69846130399999995</v>
      </c>
      <c r="C115">
        <v>14.81</v>
      </c>
      <c r="D115">
        <v>0.02</v>
      </c>
      <c r="E115">
        <v>2.17</v>
      </c>
      <c r="G115" s="3">
        <f t="shared" si="1"/>
        <v>48108.32476321001</v>
      </c>
      <c r="H115" s="3">
        <f>SQRT(epsilon*PI()*(C115*REarth_to_cm)^3*29.7*(delta_t)^(-1.23)*(delta_t*1000000000)*years_to_s/(D115^2)/bigG_cgs)/MEarth_to_g</f>
        <v>13.486016808011346</v>
      </c>
      <c r="I115" s="3">
        <f>(Roche_limit_factor)^3*(3*PI())/(bigG_cgs*(B115*days_to_seconds)^2)</f>
        <v>0.56331670464555905</v>
      </c>
      <c r="J115" s="3">
        <f>I115*4*PI()/3*(C115*REarth_to_cm)^3/MEarth_to_g</f>
        <v>336.45465225897851</v>
      </c>
      <c r="K115" s="2" t="str">
        <f>IF(C115&lt;prad_low_limit,IF(G115&gt;J115,"rocky","roche lim"),IF(H115&gt;J115,"evap lim","roche lim"))</f>
        <v>roche lim</v>
      </c>
      <c r="L115" s="3">
        <f>IF(C115&lt;prad_low_limit,MAX(G115,J115),MAX(H115,J115))</f>
        <v>336.45465225897851</v>
      </c>
      <c r="M115">
        <f>(63/4*SQRT(4*PI()*PI()*E115^3)*(C115*REarth_to_AU)^5/(100*(L115*MEarth_to_MSun))*D115^(-13/2))^(-1)/1000</f>
        <v>2.8960172735036701E-2</v>
      </c>
      <c r="N115">
        <f>(3*SQRT((bigG*E115)^3)/speed_of_light^2/SQRT(D115^5))^(-1)/1000</f>
        <v>9.4979187249067135E-2</v>
      </c>
    </row>
    <row r="116" spans="1:14">
      <c r="A116" t="s">
        <v>169</v>
      </c>
      <c r="B116">
        <v>0.82715129600000004</v>
      </c>
      <c r="C116">
        <v>19.100000000000001</v>
      </c>
      <c r="D116">
        <v>1.72E-2</v>
      </c>
      <c r="E116">
        <v>0.98399999999999999</v>
      </c>
      <c r="G116" s="3">
        <f t="shared" si="1"/>
        <v>133086.33610000004</v>
      </c>
      <c r="H116" s="3">
        <f>SQRT(epsilon*PI()*(C116*REarth_to_cm)^3*29.7*(delta_t)^(-1.23)*(delta_t*1000000000)*years_to_s/(D116^2)/bigG_cgs)/MEarth_to_g</f>
        <v>22.966917399369848</v>
      </c>
      <c r="I116" s="3">
        <f>(Roche_limit_factor)^3*(3*PI())/(bigG_cgs*(B116*days_to_seconds)^2)</f>
        <v>0.40166817385239961</v>
      </c>
      <c r="J116" s="3">
        <f>I116*4*PI()/3*(C116*REarth_to_cm)^3/MEarth_to_g</f>
        <v>514.60767101729948</v>
      </c>
      <c r="K116" s="2" t="str">
        <f>IF(C116&lt;prad_low_limit,IF(G116&gt;J116,"rocky","roche lim"),IF(H116&gt;J116,"evap lim","roche lim"))</f>
        <v>roche lim</v>
      </c>
      <c r="L116" s="3">
        <f>IF(C116&lt;prad_low_limit,MAX(G116,J116),MAX(H116,J116))</f>
        <v>514.60767101729948</v>
      </c>
      <c r="M116">
        <f>(63/4*SQRT(4*PI()*PI()*E116^3)*(C116*REarth_to_AU)^5/(100*(L116*MEarth_to_MSun))*D116^(-13/2))^(-1)/1000</f>
        <v>1.5254437871053197E-2</v>
      </c>
      <c r="N116">
        <f>(3*SQRT((bigG*E116)^3)/speed_of_light^2/SQRT(D116^5))^(-1)/1000</f>
        <v>0.2133396263778739</v>
      </c>
    </row>
    <row r="117" spans="1:14">
      <c r="G117" s="3"/>
      <c r="H117" s="3"/>
      <c r="I117" s="3"/>
      <c r="J117" s="3"/>
      <c r="K117" s="2"/>
      <c r="L117" s="3"/>
    </row>
    <row r="118" spans="1:14">
      <c r="A118" t="s">
        <v>154</v>
      </c>
      <c r="B118">
        <v>0.78206848799999995</v>
      </c>
      <c r="C118">
        <v>21.02</v>
      </c>
      <c r="D118">
        <v>2.07E-2</v>
      </c>
      <c r="E118">
        <v>1.9390000000000001</v>
      </c>
      <c r="G118" s="3">
        <f t="shared" si="1"/>
        <v>195222.93907215999</v>
      </c>
      <c r="H118" s="3">
        <f>SQRT(epsilon*PI()*(C118*REarth_to_cm)^3*29.7*(delta_t)^(-1.23)*(delta_t*1000000000)*years_to_s/(D118^2)/bigG_cgs)/MEarth_to_g</f>
        <v>22.032299498257718</v>
      </c>
      <c r="I118" s="3">
        <f>(Roche_limit_factor)^3*(3*PI())/(bigG_cgs*(B118*days_to_seconds)^2)</f>
        <v>0.4493117298989831</v>
      </c>
      <c r="J118" s="3">
        <f>I118*4*PI()/3*(C118*REarth_to_cm)^3/MEarth_to_g</f>
        <v>767.281317783085</v>
      </c>
      <c r="K118" s="2" t="str">
        <f>IF(C118&lt;prad_low_limit,IF(G118&gt;J118,"rocky","roche lim"),IF(H118&gt;J118,"evap lim","roche lim"))</f>
        <v>roche lim</v>
      </c>
      <c r="L118" s="3">
        <f>IF(C118&lt;prad_low_limit,MAX(G118,J118),MAX(H118,J118))</f>
        <v>767.281317783085</v>
      </c>
    </row>
    <row r="119" spans="1:14">
      <c r="A119" t="s">
        <v>222</v>
      </c>
      <c r="B119">
        <v>0.93867102800000002</v>
      </c>
      <c r="C119">
        <v>21.95</v>
      </c>
      <c r="D119">
        <v>1.8200000000000001E-2</v>
      </c>
      <c r="E119">
        <v>0.91800000000000004</v>
      </c>
      <c r="G119" s="3">
        <f t="shared" si="1"/>
        <v>232133.64900624997</v>
      </c>
      <c r="H119" s="3">
        <f>SQRT(epsilon*PI()*(C119*REarth_to_cm)^3*29.7*(delta_t)^(-1.23)*(delta_t*1000000000)*years_to_s/(D119^2)/bigG_cgs)/MEarth_to_g</f>
        <v>26.740006185006454</v>
      </c>
      <c r="I119" s="3">
        <f>(Roche_limit_factor)^3*(3*PI())/(bigG_cgs*(B119*days_to_seconds)^2)</f>
        <v>0.31189650172085726</v>
      </c>
      <c r="J119" s="3">
        <f>I119*4*PI()/3*(C119*REarth_to_cm)^3/MEarth_to_g</f>
        <v>606.48883410973247</v>
      </c>
      <c r="K119" s="2" t="str">
        <f>IF(C119&lt;prad_low_limit,IF(G119&gt;J119,"rocky","roche lim"),IF(H119&gt;J119,"evap lim","roche lim"))</f>
        <v>roche lim</v>
      </c>
      <c r="L119" s="3">
        <f>IF(C119&lt;prad_low_limit,MAX(G119,J119),MAX(H119,J119))</f>
        <v>606.48883410973247</v>
      </c>
    </row>
    <row r="120" spans="1:14">
      <c r="A120" t="s">
        <v>88</v>
      </c>
      <c r="B120">
        <v>0.65355361000000001</v>
      </c>
      <c r="C120">
        <v>22.95</v>
      </c>
      <c r="D120">
        <v>1.29E-2</v>
      </c>
      <c r="E120">
        <v>0.66600000000000004</v>
      </c>
      <c r="G120" s="3">
        <f t="shared" si="1"/>
        <v>277415.52350625</v>
      </c>
      <c r="H120" s="3">
        <f>SQRT(epsilon*PI()*(C120*REarth_to_cm)^3*29.7*(delta_t)^(-1.23)*(delta_t*1000000000)*years_to_s/(D120^2)/bigG_cgs)/MEarth_to_g</f>
        <v>40.333455311197184</v>
      </c>
      <c r="I120" s="3">
        <f>(Roche_limit_factor)^3*(3*PI())/(bigG_cgs*(B120*days_to_seconds)^2)</f>
        <v>0.6433908719818221</v>
      </c>
      <c r="J120" s="3">
        <f>I120*4*PI()/3*(C120*REarth_to_cm)^3/MEarth_to_g</f>
        <v>1429.9857080332574</v>
      </c>
      <c r="K120" s="2" t="str">
        <f>IF(C120&lt;prad_low_limit,IF(G120&gt;J120,"rocky","roche lim"),IF(H120&gt;J120,"evap lim","roche lim"))</f>
        <v>roche lim</v>
      </c>
      <c r="L120" s="3">
        <f>IF(C120&lt;prad_low_limit,MAX(G120,J120),MAX(H120,J120))</f>
        <v>1429.9857080332574</v>
      </c>
    </row>
    <row r="121" spans="1:14">
      <c r="A121" t="s">
        <v>72</v>
      </c>
      <c r="B121">
        <v>0.60435876399999999</v>
      </c>
      <c r="C121">
        <v>23.28</v>
      </c>
      <c r="D121">
        <v>1.06E-2</v>
      </c>
      <c r="E121">
        <v>0.439</v>
      </c>
      <c r="G121" s="3">
        <f t="shared" si="1"/>
        <v>293718.90733056009</v>
      </c>
      <c r="H121" s="3">
        <f>SQRT(epsilon*PI()*(C121*REarth_to_cm)^3*29.7*(delta_t)^(-1.23)*(delta_t*1000000000)*years_to_s/(D121^2)/bigG_cgs)/MEarth_to_g</f>
        <v>50.147548053189425</v>
      </c>
      <c r="I121" s="3">
        <f>(Roche_limit_factor)^3*(3*PI())/(bigG_cgs*(B121*days_to_seconds)^2)</f>
        <v>0.75239808623230431</v>
      </c>
      <c r="J121" s="3">
        <f>I121*4*PI()/3*(C121*REarth_to_cm)^3/MEarth_to_g</f>
        <v>1745.4416797596366</v>
      </c>
      <c r="K121" s="2" t="str">
        <f>IF(C121&lt;prad_low_limit,IF(G121&gt;J121,"rocky","roche lim"),IF(H121&gt;J121,"evap lim","roche lim"))</f>
        <v>roche lim</v>
      </c>
      <c r="L121" s="3">
        <f>IF(C121&lt;prad_low_limit,MAX(G121,J121),MAX(H121,J121))</f>
        <v>1745.4416797596366</v>
      </c>
    </row>
    <row r="122" spans="1:14">
      <c r="A122" t="s">
        <v>162</v>
      </c>
      <c r="B122">
        <v>0.81259236199999996</v>
      </c>
      <c r="C122">
        <v>25.84</v>
      </c>
      <c r="D122">
        <v>1.9099999999999999E-2</v>
      </c>
      <c r="E122">
        <v>1.3979999999999999</v>
      </c>
      <c r="G122" s="3">
        <f t="shared" si="1"/>
        <v>445830.76827136002</v>
      </c>
      <c r="H122" s="3">
        <f>SQRT(epsilon*PI()*(C122*REarth_to_cm)^3*29.7*(delta_t)^(-1.23)*(delta_t*1000000000)*years_to_s/(D122^2)/bigG_cgs)/MEarth_to_g</f>
        <v>32.545166763320509</v>
      </c>
      <c r="I122" s="3">
        <f>(Roche_limit_factor)^3*(3*PI())/(bigG_cgs*(B122*days_to_seconds)^2)</f>
        <v>0.41619020912384597</v>
      </c>
      <c r="J122" s="3">
        <f>I122*4*PI()/3*(C122*REarth_to_cm)^3/MEarth_to_g</f>
        <v>1320.3167088290875</v>
      </c>
      <c r="K122" s="2" t="str">
        <f>IF(C122&lt;prad_low_limit,IF(G122&gt;J122,"rocky","roche lim"),IF(H122&gt;J122,"evap lim","roche lim"))</f>
        <v>roche lim</v>
      </c>
      <c r="L122" s="3">
        <f>IF(C122&lt;prad_low_limit,MAX(G122,J122),MAX(H122,J122))</f>
        <v>1320.3167088290875</v>
      </c>
    </row>
    <row r="123" spans="1:14">
      <c r="A123" t="s">
        <v>240</v>
      </c>
      <c r="B123">
        <v>0.98458366600000002</v>
      </c>
      <c r="C123">
        <v>27.4</v>
      </c>
      <c r="D123">
        <v>1.7100000000000001E-2</v>
      </c>
      <c r="E123">
        <v>0.69299999999999995</v>
      </c>
      <c r="G123" s="3">
        <f t="shared" si="1"/>
        <v>563640.57759999984</v>
      </c>
      <c r="H123" s="3">
        <f>SQRT(epsilon*PI()*(C123*REarth_to_cm)^3*29.7*(delta_t)^(-1.23)*(delta_t*1000000000)*years_to_s/(D123^2)/bigG_cgs)/MEarth_to_g</f>
        <v>39.692717967568456</v>
      </c>
      <c r="I123" s="3">
        <f>(Roche_limit_factor)^3*(3*PI())/(bigG_cgs*(B123*days_to_seconds)^2)</f>
        <v>0.2834863012564986</v>
      </c>
      <c r="J123" s="3">
        <f>I123*4*PI()/3*(C123*REarth_to_cm)^3/MEarth_to_g</f>
        <v>1072.2412188010294</v>
      </c>
      <c r="K123" s="2" t="str">
        <f>IF(C123&lt;prad_low_limit,IF(G123&gt;J123,"rocky","roche lim"),IF(H123&gt;J123,"evap lim","roche lim"))</f>
        <v>roche lim</v>
      </c>
      <c r="L123" s="3">
        <f>IF(C123&lt;prad_low_limit,MAX(G123,J123),MAX(H123,J123))</f>
        <v>1072.2412188010294</v>
      </c>
    </row>
    <row r="124" spans="1:14">
      <c r="A124" t="s">
        <v>120</v>
      </c>
      <c r="B124">
        <v>0.696125302</v>
      </c>
      <c r="C124">
        <v>28.44</v>
      </c>
      <c r="D124">
        <v>1.3299999999999999E-2</v>
      </c>
      <c r="E124">
        <v>0.65200000000000002</v>
      </c>
      <c r="G124" s="3">
        <f t="shared" si="1"/>
        <v>654211.79248896008</v>
      </c>
      <c r="H124" s="3">
        <f>SQRT(epsilon*PI()*(C124*REarth_to_cm)^3*29.7*(delta_t)^(-1.23)*(delta_t*1000000000)*years_to_s/(D124^2)/bigG_cgs)/MEarth_to_g</f>
        <v>53.966450149368825</v>
      </c>
      <c r="I124" s="3">
        <f>(Roche_limit_factor)^3*(3*PI())/(bigG_cgs*(B124*days_to_seconds)^2)</f>
        <v>0.56710371499058332</v>
      </c>
      <c r="J124" s="3">
        <f>I124*4*PI()/3*(C124*REarth_to_cm)^3/MEarth_to_g</f>
        <v>2398.6119921164081</v>
      </c>
      <c r="K124" s="2" t="str">
        <f>IF(C124&lt;prad_low_limit,IF(G124&gt;J124,"rocky","roche lim"),IF(H124&gt;J124,"evap lim","roche lim"))</f>
        <v>roche lim</v>
      </c>
      <c r="L124" s="3">
        <f>IF(C124&lt;prad_low_limit,MAX(G124,J124),MAX(H124,J124))</f>
        <v>2398.6119921164081</v>
      </c>
    </row>
    <row r="125" spans="1:14">
      <c r="A125" t="s">
        <v>161</v>
      </c>
      <c r="B125">
        <v>0.805941833</v>
      </c>
      <c r="C125">
        <v>29.85</v>
      </c>
      <c r="D125">
        <v>1.47E-2</v>
      </c>
      <c r="E125">
        <v>0.65100000000000002</v>
      </c>
      <c r="G125" s="3">
        <f t="shared" si="1"/>
        <v>793921.09550625004</v>
      </c>
      <c r="H125" s="3">
        <f>SQRT(epsilon*PI()*(C125*REarth_to_cm)^3*29.7*(delta_t)^(-1.23)*(delta_t*1000000000)*years_to_s/(D125^2)/bigG_cgs)/MEarth_to_g</f>
        <v>52.5025349791823</v>
      </c>
      <c r="I125" s="3">
        <f>(Roche_limit_factor)^3*(3*PI())/(bigG_cgs*(B125*days_to_seconds)^2)</f>
        <v>0.42308724575441198</v>
      </c>
      <c r="J125" s="3">
        <f>I125*4*PI()/3*(C125*REarth_to_cm)^3/MEarth_to_g</f>
        <v>2069.0532692515721</v>
      </c>
      <c r="K125" s="2" t="str">
        <f>IF(C125&lt;prad_low_limit,IF(G125&gt;J125,"rocky","roche lim"),IF(H125&gt;J125,"evap lim","roche lim"))</f>
        <v>roche lim</v>
      </c>
      <c r="L125" s="3">
        <f>IF(C125&lt;prad_low_limit,MAX(G125,J125),MAX(H125,J125))</f>
        <v>2069.0532692515721</v>
      </c>
    </row>
    <row r="126" spans="1:14">
      <c r="A126" t="s">
        <v>148</v>
      </c>
      <c r="B126">
        <v>0.76757668999999995</v>
      </c>
      <c r="C126">
        <v>34.229999999999997</v>
      </c>
      <c r="D126">
        <v>1.4E-2</v>
      </c>
      <c r="E126">
        <v>0.61899999999999999</v>
      </c>
      <c r="G126" s="3">
        <f t="shared" si="1"/>
        <v>1372864.2519104094</v>
      </c>
      <c r="H126" s="3">
        <f>SQRT(epsilon*PI()*(C126*REarth_to_cm)^3*29.7*(delta_t)^(-1.23)*(delta_t*1000000000)*years_to_s/(D126^2)/bigG_cgs)/MEarth_to_g</f>
        <v>67.696063837126715</v>
      </c>
      <c r="I126" s="3">
        <f>(Roche_limit_factor)^3*(3*PI())/(bigG_cgs*(B126*days_to_seconds)^2)</f>
        <v>0.46643784043219644</v>
      </c>
      <c r="J126" s="3">
        <f>I126*4*PI()/3*(C126*REarth_to_cm)^3/MEarth_to_g</f>
        <v>3439.7209026673058</v>
      </c>
      <c r="K126" s="2" t="str">
        <f>IF(C126&lt;prad_low_limit,IF(G126&gt;J126,"rocky","roche lim"),IF(H126&gt;J126,"evap lim","roche lim"))</f>
        <v>roche lim</v>
      </c>
      <c r="L126" s="3">
        <f>IF(C126&lt;prad_low_limit,MAX(G126,J126),MAX(H126,J126))</f>
        <v>3439.7209026673058</v>
      </c>
    </row>
    <row r="127" spans="1:14">
      <c r="A127" t="s">
        <v>226</v>
      </c>
      <c r="B127">
        <v>0.953299962</v>
      </c>
      <c r="C127">
        <v>35.67</v>
      </c>
      <c r="D127">
        <v>1.8800000000000001E-2</v>
      </c>
      <c r="E127">
        <v>0.96899999999999997</v>
      </c>
      <c r="G127" s="3">
        <f t="shared" si="1"/>
        <v>1618871.7233312104</v>
      </c>
      <c r="H127" s="3">
        <f>SQRT(epsilon*PI()*(C127*REarth_to_cm)^3*29.7*(delta_t)^(-1.23)*(delta_t*1000000000)*years_to_s/(D127^2)/bigG_cgs)/MEarth_to_g</f>
        <v>53.62631059753005</v>
      </c>
      <c r="I127" s="3">
        <f>(Roche_limit_factor)^3*(3*PI())/(bigG_cgs*(B127*days_to_seconds)^2)</f>
        <v>0.30239748820138379</v>
      </c>
      <c r="J127" s="3">
        <f>I127*4*PI()/3*(C127*REarth_to_cm)^3/MEarth_to_g</f>
        <v>2523.4589231734149</v>
      </c>
      <c r="K127" s="2" t="str">
        <f>IF(C127&lt;prad_low_limit,IF(G127&gt;J127,"rocky","roche lim"),IF(H127&gt;J127,"evap lim","roche lim"))</f>
        <v>roche lim</v>
      </c>
      <c r="L127" s="3">
        <f>IF(C127&lt;prad_low_limit,MAX(G127,J127),MAX(H127,J127))</f>
        <v>2523.4589231734149</v>
      </c>
    </row>
    <row r="128" spans="1:14">
      <c r="A128" t="s">
        <v>75</v>
      </c>
      <c r="B128">
        <v>0.61810542000000002</v>
      </c>
      <c r="C128">
        <v>39.520000000000003</v>
      </c>
      <c r="D128">
        <v>1.34E-2</v>
      </c>
      <c r="E128">
        <v>0.83</v>
      </c>
      <c r="G128" s="3">
        <f t="shared" si="1"/>
        <v>2439314.198364161</v>
      </c>
      <c r="H128" s="3">
        <f>SQRT(epsilon*PI()*(C128*REarth_to_cm)^3*29.7*(delta_t)^(-1.23)*(delta_t*1000000000)*years_to_s/(D128^2)/bigG_cgs)/MEarth_to_g</f>
        <v>87.740824268613622</v>
      </c>
      <c r="I128" s="3">
        <f>(Roche_limit_factor)^3*(3*PI())/(bigG_cgs*(B128*days_to_seconds)^2)</f>
        <v>0.71930358902274916</v>
      </c>
      <c r="J128" s="3">
        <f>I128*4*PI()/3*(C128*REarth_to_cm)^3/MEarth_to_g</f>
        <v>8163.4129718011509</v>
      </c>
      <c r="K128" s="2" t="str">
        <f>IF(C128&lt;prad_low_limit,IF(G128&gt;J128,"rocky","roche lim"),IF(H128&gt;J128,"evap lim","roche lim"))</f>
        <v>roche lim</v>
      </c>
      <c r="L128" s="3">
        <f>IF(C128&lt;prad_low_limit,MAX(G128,J128),MAX(H128,J128))</f>
        <v>8163.4129718011509</v>
      </c>
    </row>
    <row r="129" spans="1:12">
      <c r="A129" t="s">
        <v>142</v>
      </c>
      <c r="B129">
        <v>0.76272404500000002</v>
      </c>
      <c r="C129">
        <v>41.02</v>
      </c>
      <c r="D129">
        <v>1.55E-2</v>
      </c>
      <c r="E129">
        <v>0.85399999999999998</v>
      </c>
      <c r="G129" s="3">
        <f t="shared" si="1"/>
        <v>2831278.7157121608</v>
      </c>
      <c r="H129" s="3">
        <f>SQRT(epsilon*PI()*(C129*REarth_to_cm)^3*29.7*(delta_t)^(-1.23)*(delta_t*1000000000)*years_to_s/(D129^2)/bigG_cgs)/MEarth_to_g</f>
        <v>80.212654789493641</v>
      </c>
      <c r="I129" s="3">
        <f>(Roche_limit_factor)^3*(3*PI())/(bigG_cgs*(B129*days_to_seconds)^2)</f>
        <v>0.47239191416405285</v>
      </c>
      <c r="J129" s="3">
        <f>I129*4*PI()/3*(C129*REarth_to_cm)^3/MEarth_to_g</f>
        <v>5995.1237974394753</v>
      </c>
      <c r="K129" s="2" t="str">
        <f>IF(C129&lt;prad_low_limit,IF(G129&gt;J129,"rocky","roche lim"),IF(H129&gt;J129,"evap lim","roche lim"))</f>
        <v>roche lim</v>
      </c>
      <c r="L129" s="3">
        <f>IF(C129&lt;prad_low_limit,MAX(G129,J129),MAX(H129,J129))</f>
        <v>5995.1237974394753</v>
      </c>
    </row>
    <row r="130" spans="1:12">
      <c r="A130" t="s">
        <v>111</v>
      </c>
      <c r="B130">
        <v>0.687772143</v>
      </c>
      <c r="C130">
        <v>46.27</v>
      </c>
      <c r="D130">
        <v>1.43E-2</v>
      </c>
      <c r="E130">
        <v>0.82099999999999995</v>
      </c>
      <c r="G130" s="3">
        <f t="shared" si="1"/>
        <v>4583508.0453864112</v>
      </c>
      <c r="H130" s="3">
        <f>SQRT(epsilon*PI()*(C130*REarth_to_cm)^3*29.7*(delta_t)^(-1.23)*(delta_t*1000000000)*years_to_s/(D130^2)/bigG_cgs)/MEarth_to_g</f>
        <v>104.15840390903749</v>
      </c>
      <c r="I130" s="3">
        <f>(Roche_limit_factor)^3*(3*PI())/(bigG_cgs*(B130*days_to_seconds)^2)</f>
        <v>0.58096259022243679</v>
      </c>
      <c r="J130" s="3">
        <f>I130*4*PI()/3*(C130*REarth_to_cm)^3/MEarth_to_g</f>
        <v>10581.698874709573</v>
      </c>
      <c r="K130" s="2" t="str">
        <f>IF(C130&lt;prad_low_limit,IF(G130&gt;J130,"rocky","roche lim"),IF(H130&gt;J130,"evap lim","roche lim"))</f>
        <v>roche lim</v>
      </c>
      <c r="L130" s="3">
        <f>IF(C130&lt;prad_low_limit,MAX(G130,J130),MAX(H130,J130))</f>
        <v>10581.698874709573</v>
      </c>
    </row>
    <row r="131" spans="1:12">
      <c r="A131" t="s">
        <v>40</v>
      </c>
      <c r="B131">
        <v>0.51806020900000005</v>
      </c>
      <c r="C131">
        <v>61.49</v>
      </c>
      <c r="D131">
        <v>1.18E-2</v>
      </c>
      <c r="E131">
        <v>0.81599999999999995</v>
      </c>
      <c r="G131" s="3">
        <f t="shared" si="1"/>
        <v>14296112.99660401</v>
      </c>
      <c r="H131" s="3">
        <f>SQRT(epsilon*PI()*(C131*REarth_to_cm)^3*29.7*(delta_t)^(-1.23)*(delta_t*1000000000)*years_to_s/(D131^2)/bigG_cgs)/MEarth_to_g</f>
        <v>193.37745343373217</v>
      </c>
      <c r="I131" s="3">
        <f>(Roche_limit_factor)^3*(3*PI())/(bigG_cgs*(B131*days_to_seconds)^2)</f>
        <v>1.0239455385172076</v>
      </c>
      <c r="J131" s="3">
        <f>I131*4*PI()/3*(C131*REarth_to_cm)^3/MEarth_to_g</f>
        <v>43772.269997818912</v>
      </c>
      <c r="K131" s="2" t="str">
        <f>IF(C131&lt;prad_low_limit,IF(G131&gt;J131,"rocky","roche lim"),IF(H131&gt;J131,"evap lim","roche lim"))</f>
        <v>roche lim</v>
      </c>
      <c r="L131" s="3">
        <f>IF(C131&lt;prad_low_limit,MAX(G131,J131),MAX(H131,J131))</f>
        <v>43772.269997818912</v>
      </c>
    </row>
    <row r="132" spans="1:12">
      <c r="A132" t="s">
        <v>178</v>
      </c>
      <c r="B132">
        <v>0.84986054</v>
      </c>
      <c r="C132">
        <v>67.45</v>
      </c>
      <c r="D132">
        <v>1.7000000000000001E-2</v>
      </c>
      <c r="E132">
        <v>0.91</v>
      </c>
      <c r="G132" s="3">
        <f t="shared" ref="G132:G139" si="2">C132^(1/Lopez_radius_exp)</f>
        <v>20697972.997506253</v>
      </c>
      <c r="H132" s="3">
        <f>SQRT(epsilon*PI()*(C132*REarth_to_cm)^3*29.7*(delta_t)^(-1.23)*(delta_t*1000000000)*years_to_s/(D132^2)/bigG_cgs)/MEarth_to_g</f>
        <v>154.20736423918686</v>
      </c>
      <c r="I132" s="3">
        <f>(Roche_limit_factor)^3*(3*PI())/(bigG_cgs*(B132*days_to_seconds)^2)</f>
        <v>0.38048890826804826</v>
      </c>
      <c r="J132" s="3">
        <f>I132*4*PI()/3*(C132*REarth_to_cm)^3/MEarth_to_g</f>
        <v>21468.247589419796</v>
      </c>
      <c r="K132" s="2" t="str">
        <f>IF(C132&lt;prad_low_limit,IF(G132&gt;J132,"rocky","roche lim"),IF(H132&gt;J132,"evap lim","roche lim"))</f>
        <v>roche lim</v>
      </c>
      <c r="L132" s="3">
        <f>IF(C132&lt;prad_low_limit,MAX(G132,J132),MAX(H132,J132))</f>
        <v>21468.247589419796</v>
      </c>
    </row>
    <row r="133" spans="1:12">
      <c r="A133" t="s">
        <v>133</v>
      </c>
      <c r="B133">
        <v>0.74176829399999999</v>
      </c>
      <c r="C133">
        <v>72.36</v>
      </c>
      <c r="D133">
        <v>1.8599999999999998E-2</v>
      </c>
      <c r="E133">
        <v>1.5660000000000001</v>
      </c>
      <c r="G133" s="3">
        <f t="shared" si="2"/>
        <v>27415377.652124163</v>
      </c>
      <c r="H133" s="3">
        <f>SQRT(epsilon*PI()*(C133*REarth_to_cm)^3*29.7*(delta_t)^(-1.23)*(delta_t*1000000000)*years_to_s/(D133^2)/bigG_cgs)/MEarth_to_g</f>
        <v>156.6087407619286</v>
      </c>
      <c r="I133" s="3">
        <f>(Roche_limit_factor)^3*(3*PI())/(bigG_cgs*(B133*days_to_seconds)^2)</f>
        <v>0.49946009899620958</v>
      </c>
      <c r="J133" s="3">
        <f>I133*4*PI()/3*(C133*REarth_to_cm)^3/MEarth_to_g</f>
        <v>34794.067821993602</v>
      </c>
      <c r="K133" s="2" t="str">
        <f>IF(C133&lt;prad_low_limit,IF(G133&gt;J133,"rocky","roche lim"),IF(H133&gt;J133,"evap lim","roche lim"))</f>
        <v>roche lim</v>
      </c>
      <c r="L133" s="3">
        <f>IF(C133&lt;prad_low_limit,MAX(G133,J133),MAX(H133,J133))</f>
        <v>34794.067821993602</v>
      </c>
    </row>
    <row r="134" spans="1:12">
      <c r="A134" t="s">
        <v>167</v>
      </c>
      <c r="B134">
        <v>0.82485180700000005</v>
      </c>
      <c r="C134">
        <v>78</v>
      </c>
      <c r="D134">
        <v>1.6E-2</v>
      </c>
      <c r="E134">
        <v>0.79800000000000004</v>
      </c>
      <c r="G134" s="3">
        <f t="shared" si="2"/>
        <v>37015056</v>
      </c>
      <c r="H134" s="3">
        <f>SQRT(epsilon*PI()*(C134*REarth_to_cm)^3*29.7*(delta_t)^(-1.23)*(delta_t*1000000000)*years_to_s/(D134^2)/bigG_cgs)/MEarth_to_g</f>
        <v>203.75253740624657</v>
      </c>
      <c r="I134" s="3">
        <f>(Roche_limit_factor)^3*(3*PI())/(bigG_cgs*(B134*days_to_seconds)^2)</f>
        <v>0.4039108045193549</v>
      </c>
      <c r="J134" s="3">
        <f>I134*4*PI()/3*(C134*REarth_to_cm)^3/MEarth_to_g</f>
        <v>35243.417193532543</v>
      </c>
      <c r="K134" s="2" t="str">
        <f>IF(C134&lt;prad_low_limit,IF(G134&gt;J134,"rocky","roche lim"),IF(H134&gt;J134,"evap lim","roche lim"))</f>
        <v>roche lim</v>
      </c>
      <c r="L134" s="3">
        <f>IF(C134&lt;prad_low_limit,MAX(G134,J134),MAX(H134,J134))</f>
        <v>35243.417193532543</v>
      </c>
    </row>
    <row r="135" spans="1:12">
      <c r="A135" t="s">
        <v>52</v>
      </c>
      <c r="B135">
        <v>0.55326187400000004</v>
      </c>
      <c r="C135">
        <v>97.36</v>
      </c>
      <c r="D135">
        <v>1.4500000000000001E-2</v>
      </c>
      <c r="E135">
        <v>1.325</v>
      </c>
      <c r="G135" s="3">
        <f t="shared" si="2"/>
        <v>89850864.677724168</v>
      </c>
      <c r="H135" s="3">
        <f>SQRT(epsilon*PI()*(C135*REarth_to_cm)^3*29.7*(delta_t)^(-1.23)*(delta_t*1000000000)*years_to_s/(D135^2)/bigG_cgs)/MEarth_to_g</f>
        <v>313.53349967094783</v>
      </c>
      <c r="I135" s="3">
        <f>(Roche_limit_factor)^3*(3*PI())/(bigG_cgs*(B135*days_to_seconds)^2)</f>
        <v>0.89779223320903889</v>
      </c>
      <c r="J135" s="3">
        <f>I135*4*PI()/3*(C135*REarth_to_cm)^3/MEarth_to_g</f>
        <v>152344.3218349622</v>
      </c>
      <c r="K135" s="2" t="str">
        <f>IF(C135&lt;prad_low_limit,IF(G135&gt;J135,"rocky","roche lim"),IF(H135&gt;J135,"evap lim","roche lim"))</f>
        <v>roche lim</v>
      </c>
      <c r="L135" s="3">
        <f>IF(C135&lt;prad_low_limit,MAX(G135,J135),MAX(H135,J135))</f>
        <v>152344.3218349622</v>
      </c>
    </row>
    <row r="136" spans="1:12">
      <c r="A136" t="s">
        <v>98</v>
      </c>
      <c r="B136">
        <v>0.66882715999999998</v>
      </c>
      <c r="C136">
        <v>124.42</v>
      </c>
      <c r="D136">
        <v>2.3099999999999999E-2</v>
      </c>
      <c r="E136">
        <v>3.6859999999999999</v>
      </c>
      <c r="G136" s="3">
        <f t="shared" si="2"/>
        <v>239640815.05716497</v>
      </c>
      <c r="H136" s="3">
        <f>SQRT(epsilon*PI()*(C136*REarth_to_cm)^3*29.7*(delta_t)^(-1.23)*(delta_t*1000000000)*years_to_s/(D136^2)/bigG_cgs)/MEarth_to_g</f>
        <v>284.31804231359899</v>
      </c>
      <c r="I136" s="3">
        <f>(Roche_limit_factor)^3*(3*PI())/(bigG_cgs*(B136*days_to_seconds)^2)</f>
        <v>0.61434104101979103</v>
      </c>
      <c r="J136" s="3">
        <f>I136*4*PI()/3*(C136*REarth_to_cm)^3/MEarth_to_g</f>
        <v>217564.91056465753</v>
      </c>
      <c r="K136" s="2" t="str">
        <f>IF(C136&lt;prad_low_limit,IF(G136&gt;J136,"rocky","roche lim"),IF(H136&gt;J136,"evap lim","roche lim"))</f>
        <v>roche lim</v>
      </c>
      <c r="L136" s="3">
        <f>IF(C136&lt;prad_low_limit,MAX(G136,J136),MAX(H136,J136))</f>
        <v>217564.91056465753</v>
      </c>
    </row>
    <row r="137" spans="1:12">
      <c r="A137" t="s">
        <v>46</v>
      </c>
      <c r="B137">
        <v>0.53305931200000001</v>
      </c>
      <c r="C137">
        <v>133.56</v>
      </c>
      <c r="D137">
        <v>1.67E-2</v>
      </c>
      <c r="E137">
        <v>2.1659999999999999</v>
      </c>
      <c r="G137" s="3">
        <f t="shared" si="2"/>
        <v>318204005.02845699</v>
      </c>
      <c r="H137" s="3">
        <f>SQRT(epsilon*PI()*(C137*REarth_to_cm)^3*29.7*(delta_t)^(-1.23)*(delta_t*1000000000)*years_to_s/(D137^2)/bigG_cgs)/MEarth_to_g</f>
        <v>437.40047358382816</v>
      </c>
      <c r="I137" s="3">
        <f>(Roche_limit_factor)^3*(3*PI())/(bigG_cgs*(B137*days_to_seconds)^2)</f>
        <v>0.96713313299064274</v>
      </c>
      <c r="J137" s="3">
        <f>I137*4*PI()/3*(C137*REarth_to_cm)^3/MEarth_to_g</f>
        <v>423666.59793325327</v>
      </c>
      <c r="K137" s="2" t="str">
        <f>IF(C137&lt;prad_low_limit,IF(G137&gt;J137,"rocky","roche lim"),IF(H137&gt;J137,"evap lim","roche lim"))</f>
        <v>roche lim</v>
      </c>
      <c r="L137" s="3">
        <f>IF(C137&lt;prad_low_limit,MAX(G137,J137),MAX(H137,J137))</f>
        <v>423666.59793325327</v>
      </c>
    </row>
    <row r="138" spans="1:12">
      <c r="A138" t="s">
        <v>190</v>
      </c>
      <c r="B138">
        <v>0.88674430000000004</v>
      </c>
      <c r="G138" s="3">
        <f t="shared" si="2"/>
        <v>0</v>
      </c>
      <c r="H138" s="3" t="e">
        <f>SQRT(epsilon*PI()*(C138*REarth_to_cm)^3*29.7*(delta_t)^(-1.23)*(delta_t*1000000000)*years_to_s/(D138^2)/bigG_cgs)/MEarth_to_g</f>
        <v>#DIV/0!</v>
      </c>
      <c r="I138" s="3">
        <f>(Roche_limit_factor)^3*(3*PI())/(bigG_cgs*(B138*days_to_seconds)^2)</f>
        <v>0.34949464022412058</v>
      </c>
      <c r="J138" s="3">
        <f>I138*4*PI()/3*(C138*REarth_to_cm)^3/MEarth_to_g</f>
        <v>0</v>
      </c>
      <c r="K138" s="2" t="str">
        <f>IF(C138&lt;prad_low_limit,IF(G138&gt;J138,"rocky","roche lim"),IF(H138&gt;J138,"evap lim","roche lim"))</f>
        <v>roche lim</v>
      </c>
      <c r="L138" s="3">
        <f>IF(C138&lt;prad_low_limit,MAX(G138,J138),MAX(H138,J138))</f>
        <v>0</v>
      </c>
    </row>
    <row r="139" spans="1:12">
      <c r="A139" t="s">
        <v>215</v>
      </c>
      <c r="B139">
        <v>0.93420696000000003</v>
      </c>
      <c r="G139" s="3">
        <f t="shared" si="2"/>
        <v>0</v>
      </c>
      <c r="H139" s="3" t="e">
        <f>SQRT(epsilon*PI()*(C139*REarth_to_cm)^3*29.7*(delta_t)^(-1.23)*(delta_t*1000000000)*years_to_s/(D139^2)/bigG_cgs)/MEarth_to_g</f>
        <v>#DIV/0!</v>
      </c>
      <c r="I139" s="3">
        <f>(Roche_limit_factor)^3*(3*PI())/(bigG_cgs*(B139*days_to_seconds)^2)</f>
        <v>0.31488439164326254</v>
      </c>
      <c r="J139" s="3">
        <f>I139*4*PI()/3*(C139*REarth_to_cm)^3/MEarth_to_g</f>
        <v>0</v>
      </c>
      <c r="K139" s="2" t="str">
        <f>IF(C139&lt;prad_low_limit,IF(G139&gt;J139,"rocky","roche lim"),IF(H139&gt;J139,"evap lim","roche lim"))</f>
        <v>roche lim</v>
      </c>
      <c r="L139" s="3">
        <f>IF(C139&lt;prad_low_limit,MAX(G139,J139),MAX(H139,J139))</f>
        <v>0</v>
      </c>
    </row>
  </sheetData>
  <sortState ref="A2:E138">
    <sortCondition ref="C2:C138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cumulative-14.csv</vt:lpstr>
      <vt:lpstr>Sheet1</vt:lpstr>
      <vt:lpstr>GR-precession_vs_e-decay</vt:lpstr>
    </vt:vector>
  </TitlesOfParts>
  <Company>CIW/DTM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Jackson</dc:creator>
  <cp:lastModifiedBy>Brian Jackson</cp:lastModifiedBy>
  <dcterms:created xsi:type="dcterms:W3CDTF">2017-04-06T21:37:17Z</dcterms:created>
  <dcterms:modified xsi:type="dcterms:W3CDTF">2017-04-06T23:45:06Z</dcterms:modified>
</cp:coreProperties>
</file>