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EuP2GBzQoLiaJVz528todgv3ktMmdYfm\Optima MNCH\Applications\UNFPA strategic plan investment case\"/>
    </mc:Choice>
  </mc:AlternateContent>
  <xr:revisionPtr revIDLastSave="0" documentId="13_ncr:1_{0F635C9B-AD03-43CF-9143-FFEBD401A7AC}" xr6:coauthVersionLast="47" xr6:coauthVersionMax="47" xr10:uidLastSave="{00000000-0000-0000-0000-000000000000}"/>
  <bookViews>
    <workbookView xWindow="-11685" yWindow="-16425" windowWidth="29040" windowHeight="15840" tabRatio="897" firstSheet="3" activeTab="10" xr2:uid="{D9AB9B1A-E48D-49BE-8489-3017B985BB6D}"/>
  </bookViews>
  <sheets>
    <sheet name="Mat lives saved" sheetId="1" r:id="rId1"/>
    <sheet name="Child lives saved" sheetId="12" r:id="rId2"/>
    <sheet name="Neo lives saved" sheetId="2" r:id="rId3"/>
    <sheet name="Stillbirths averted" sheetId="3" r:id="rId4"/>
    <sheet name="Unintended pregnancies averted" sheetId="4" r:id="rId5"/>
    <sheet name="FP_Mat lives saved" sheetId="6" r:id="rId6"/>
    <sheet name="Mat morbidities averted" sheetId="13" r:id="rId7"/>
    <sheet name="Wasting averted" sheetId="14" r:id="rId8"/>
    <sheet name="Neo morbidites averted" sheetId="15" r:id="rId9"/>
    <sheet name="Stunting averted" sheetId="16" r:id="rId10"/>
    <sheet name="BCR inputs constant" sheetId="9" r:id="rId11"/>
    <sheet name="FP costs" sheetId="20" r:id="rId12"/>
    <sheet name="FP costs discounted" sheetId="21" r:id="rId13"/>
    <sheet name="MH costs" sheetId="22" r:id="rId14"/>
    <sheet name="MH costs discounted" sheetId="23" r:id="rId15"/>
    <sheet name="FP data" sheetId="17" r:id="rId16"/>
    <sheet name="FP_MMR" sheetId="5" r:id="rId17"/>
    <sheet name="Unintended pregnancies data" sheetId="18" r:id="rId18"/>
    <sheet name="FP costs data" sheetId="19" r:id="rId19"/>
  </sheets>
  <definedNames>
    <definedName name="_xlchart.v1.0" hidden="1">'BCR inputs constant'!$BD$2:$BD$121</definedName>
    <definedName name="_xlchart.v1.1" hidden="1">'BCR inputs constant'!$BE$1</definedName>
    <definedName name="_xlchart.v1.2" hidden="1">'BCR inputs constant'!$BE$2:$BE$121</definedName>
    <definedName name="_xlchart.v1.3" hidden="1">'BCR inputs constant'!$BF$1</definedName>
    <definedName name="_xlchart.v1.4" hidden="1">'BCR inputs constant'!$BF$2:$BF$121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3" i="9" l="1"/>
  <c r="BF4" i="9"/>
  <c r="BF5" i="9"/>
  <c r="BF6" i="9"/>
  <c r="BF7" i="9"/>
  <c r="BF8" i="9"/>
  <c r="BF9" i="9"/>
  <c r="BF10" i="9"/>
  <c r="BF11" i="9"/>
  <c r="BF12" i="9"/>
  <c r="BF13" i="9"/>
  <c r="BF14" i="9"/>
  <c r="BF15" i="9"/>
  <c r="BF16" i="9"/>
  <c r="BF17" i="9"/>
  <c r="BF18" i="9"/>
  <c r="BF19" i="9"/>
  <c r="BF20" i="9"/>
  <c r="BF21" i="9"/>
  <c r="BF22" i="9"/>
  <c r="BF23" i="9"/>
  <c r="BF24" i="9"/>
  <c r="BF25" i="9"/>
  <c r="BF26" i="9"/>
  <c r="BF27" i="9"/>
  <c r="BF28" i="9"/>
  <c r="BF29" i="9"/>
  <c r="BF30" i="9"/>
  <c r="BF31" i="9"/>
  <c r="BF32" i="9"/>
  <c r="BF33" i="9"/>
  <c r="BF34" i="9"/>
  <c r="BF35" i="9"/>
  <c r="BF36" i="9"/>
  <c r="BF37" i="9"/>
  <c r="BF38" i="9"/>
  <c r="BF39" i="9"/>
  <c r="BF40" i="9"/>
  <c r="BF41" i="9"/>
  <c r="BF42" i="9"/>
  <c r="BF43" i="9"/>
  <c r="BF44" i="9"/>
  <c r="BF45" i="9"/>
  <c r="BF46" i="9"/>
  <c r="BF47" i="9"/>
  <c r="BF48" i="9"/>
  <c r="BF49" i="9"/>
  <c r="BF50" i="9"/>
  <c r="BF51" i="9"/>
  <c r="BF52" i="9"/>
  <c r="BF53" i="9"/>
  <c r="BF54" i="9"/>
  <c r="BF55" i="9"/>
  <c r="BF56" i="9"/>
  <c r="BF57" i="9"/>
  <c r="BF58" i="9"/>
  <c r="BF59" i="9"/>
  <c r="BF60" i="9"/>
  <c r="BF61" i="9"/>
  <c r="BF62" i="9"/>
  <c r="BF63" i="9"/>
  <c r="BF64" i="9"/>
  <c r="BF65" i="9"/>
  <c r="BF66" i="9"/>
  <c r="BF67" i="9"/>
  <c r="BF68" i="9"/>
  <c r="BF69" i="9"/>
  <c r="BF70" i="9"/>
  <c r="BF71" i="9"/>
  <c r="BF72" i="9"/>
  <c r="BF73" i="9"/>
  <c r="BF74" i="9"/>
  <c r="BF75" i="9"/>
  <c r="BF76" i="9"/>
  <c r="BF77" i="9"/>
  <c r="BF78" i="9"/>
  <c r="BF79" i="9"/>
  <c r="BF80" i="9"/>
  <c r="BF81" i="9"/>
  <c r="BF82" i="9"/>
  <c r="BF83" i="9"/>
  <c r="BF84" i="9"/>
  <c r="BF85" i="9"/>
  <c r="BF86" i="9"/>
  <c r="BF87" i="9"/>
  <c r="BF88" i="9"/>
  <c r="BF89" i="9"/>
  <c r="BF90" i="9"/>
  <c r="BF91" i="9"/>
  <c r="BF92" i="9"/>
  <c r="BF93" i="9"/>
  <c r="BF94" i="9"/>
  <c r="BF95" i="9"/>
  <c r="BF96" i="9"/>
  <c r="BF97" i="9"/>
  <c r="BF98" i="9"/>
  <c r="BF99" i="9"/>
  <c r="BF100" i="9"/>
  <c r="BF101" i="9"/>
  <c r="BF102" i="9"/>
  <c r="BF103" i="9"/>
  <c r="BF104" i="9"/>
  <c r="BF105" i="9"/>
  <c r="BF106" i="9"/>
  <c r="BF107" i="9"/>
  <c r="BF108" i="9"/>
  <c r="BF109" i="9"/>
  <c r="BF110" i="9"/>
  <c r="BF111" i="9"/>
  <c r="BF112" i="9"/>
  <c r="BF113" i="9"/>
  <c r="BF114" i="9"/>
  <c r="BF115" i="9"/>
  <c r="BF116" i="9"/>
  <c r="BF117" i="9"/>
  <c r="BF118" i="9"/>
  <c r="BF119" i="9"/>
  <c r="BF120" i="9"/>
  <c r="BF121" i="9"/>
  <c r="BF2" i="9"/>
  <c r="BE3" i="9"/>
  <c r="BE4" i="9"/>
  <c r="BE5" i="9"/>
  <c r="BE6" i="9"/>
  <c r="BE7" i="9"/>
  <c r="BE8" i="9"/>
  <c r="BE9" i="9"/>
  <c r="BE10" i="9"/>
  <c r="BE11" i="9"/>
  <c r="BE12" i="9"/>
  <c r="BE13" i="9"/>
  <c r="BE14" i="9"/>
  <c r="BE15" i="9"/>
  <c r="BE16" i="9"/>
  <c r="BE17" i="9"/>
  <c r="BE18" i="9"/>
  <c r="BE19" i="9"/>
  <c r="BE20" i="9"/>
  <c r="BE21" i="9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41" i="9"/>
  <c r="BE42" i="9"/>
  <c r="BE43" i="9"/>
  <c r="BE44" i="9"/>
  <c r="BE45" i="9"/>
  <c r="BE46" i="9"/>
  <c r="BE47" i="9"/>
  <c r="BE48" i="9"/>
  <c r="BE49" i="9"/>
  <c r="BE50" i="9"/>
  <c r="BE51" i="9"/>
  <c r="BE52" i="9"/>
  <c r="BE53" i="9"/>
  <c r="BE54" i="9"/>
  <c r="BE55" i="9"/>
  <c r="BE56" i="9"/>
  <c r="BE57" i="9"/>
  <c r="BE58" i="9"/>
  <c r="BE59" i="9"/>
  <c r="BE60" i="9"/>
  <c r="BE61" i="9"/>
  <c r="BE62" i="9"/>
  <c r="BE63" i="9"/>
  <c r="BE64" i="9"/>
  <c r="BE65" i="9"/>
  <c r="BE66" i="9"/>
  <c r="BE67" i="9"/>
  <c r="BE68" i="9"/>
  <c r="BE69" i="9"/>
  <c r="BE70" i="9"/>
  <c r="BE71" i="9"/>
  <c r="BE72" i="9"/>
  <c r="BE73" i="9"/>
  <c r="BE74" i="9"/>
  <c r="BE75" i="9"/>
  <c r="BE76" i="9"/>
  <c r="BE77" i="9"/>
  <c r="BE78" i="9"/>
  <c r="BE79" i="9"/>
  <c r="BE80" i="9"/>
  <c r="BE81" i="9"/>
  <c r="BE82" i="9"/>
  <c r="BE83" i="9"/>
  <c r="BE84" i="9"/>
  <c r="BE85" i="9"/>
  <c r="BE86" i="9"/>
  <c r="BE87" i="9"/>
  <c r="BE88" i="9"/>
  <c r="BE89" i="9"/>
  <c r="BE90" i="9"/>
  <c r="BE91" i="9"/>
  <c r="BE92" i="9"/>
  <c r="BE93" i="9"/>
  <c r="BE94" i="9"/>
  <c r="BE95" i="9"/>
  <c r="BE96" i="9"/>
  <c r="BE97" i="9"/>
  <c r="BE98" i="9"/>
  <c r="BE99" i="9"/>
  <c r="BE100" i="9"/>
  <c r="BE101" i="9"/>
  <c r="BE102" i="9"/>
  <c r="BE103" i="9"/>
  <c r="BE104" i="9"/>
  <c r="BE105" i="9"/>
  <c r="BE106" i="9"/>
  <c r="BE107" i="9"/>
  <c r="BE108" i="9"/>
  <c r="BE109" i="9"/>
  <c r="BE110" i="9"/>
  <c r="BE111" i="9"/>
  <c r="BE112" i="9"/>
  <c r="BE113" i="9"/>
  <c r="BE114" i="9"/>
  <c r="BE115" i="9"/>
  <c r="BE116" i="9"/>
  <c r="BE117" i="9"/>
  <c r="BE118" i="9"/>
  <c r="BE119" i="9"/>
  <c r="BE120" i="9"/>
  <c r="BE121" i="9"/>
  <c r="BE2" i="9"/>
  <c r="E3" i="22" l="1"/>
  <c r="F3" i="22"/>
  <c r="G3" i="22"/>
  <c r="H3" i="22"/>
  <c r="I3" i="22"/>
  <c r="J3" i="22"/>
  <c r="K3" i="22"/>
  <c r="L3" i="22"/>
  <c r="M3" i="22"/>
  <c r="E4" i="22"/>
  <c r="F4" i="22"/>
  <c r="G4" i="22"/>
  <c r="H4" i="22"/>
  <c r="I4" i="22"/>
  <c r="J4" i="22"/>
  <c r="K4" i="22"/>
  <c r="L4" i="22"/>
  <c r="M4" i="22"/>
  <c r="E5" i="22"/>
  <c r="F5" i="22"/>
  <c r="G5" i="22"/>
  <c r="H5" i="22"/>
  <c r="I5" i="22"/>
  <c r="J5" i="22"/>
  <c r="K5" i="22"/>
  <c r="L5" i="22"/>
  <c r="M5" i="22"/>
  <c r="E6" i="22"/>
  <c r="F6" i="22"/>
  <c r="G6" i="22"/>
  <c r="H6" i="22"/>
  <c r="I6" i="22"/>
  <c r="J6" i="22"/>
  <c r="K6" i="22"/>
  <c r="L6" i="22"/>
  <c r="M6" i="22"/>
  <c r="E7" i="22"/>
  <c r="F7" i="22"/>
  <c r="G7" i="22"/>
  <c r="H7" i="22"/>
  <c r="I7" i="22"/>
  <c r="J7" i="22"/>
  <c r="K7" i="22"/>
  <c r="L7" i="22"/>
  <c r="M7" i="22"/>
  <c r="E8" i="22"/>
  <c r="F8" i="22"/>
  <c r="G8" i="22"/>
  <c r="H8" i="22"/>
  <c r="I8" i="22"/>
  <c r="J8" i="22"/>
  <c r="K8" i="22"/>
  <c r="L8" i="22"/>
  <c r="M8" i="22"/>
  <c r="E9" i="22"/>
  <c r="F9" i="22"/>
  <c r="G9" i="22"/>
  <c r="H9" i="22"/>
  <c r="I9" i="22"/>
  <c r="J9" i="22"/>
  <c r="K9" i="22"/>
  <c r="L9" i="22"/>
  <c r="M9" i="22"/>
  <c r="E10" i="22"/>
  <c r="F10" i="22"/>
  <c r="G10" i="22"/>
  <c r="H10" i="22"/>
  <c r="I10" i="22"/>
  <c r="J10" i="22"/>
  <c r="K10" i="22"/>
  <c r="L10" i="22"/>
  <c r="M10" i="22"/>
  <c r="E11" i="22"/>
  <c r="F11" i="22"/>
  <c r="G11" i="22"/>
  <c r="H11" i="22"/>
  <c r="I11" i="22"/>
  <c r="J11" i="22"/>
  <c r="K11" i="22"/>
  <c r="L11" i="22"/>
  <c r="M11" i="22"/>
  <c r="E12" i="22"/>
  <c r="F12" i="22"/>
  <c r="G12" i="22"/>
  <c r="H12" i="22"/>
  <c r="I12" i="22"/>
  <c r="J12" i="22"/>
  <c r="K12" i="22"/>
  <c r="L12" i="22"/>
  <c r="M12" i="22"/>
  <c r="E13" i="22"/>
  <c r="F13" i="22"/>
  <c r="G13" i="22"/>
  <c r="H13" i="22"/>
  <c r="I13" i="22"/>
  <c r="J13" i="22"/>
  <c r="K13" i="22"/>
  <c r="L13" i="22"/>
  <c r="M13" i="22"/>
  <c r="E14" i="22"/>
  <c r="F14" i="22"/>
  <c r="G14" i="22"/>
  <c r="H14" i="22"/>
  <c r="I14" i="22"/>
  <c r="J14" i="22"/>
  <c r="K14" i="22"/>
  <c r="L14" i="22"/>
  <c r="M14" i="22"/>
  <c r="E15" i="22"/>
  <c r="F15" i="22"/>
  <c r="G15" i="22"/>
  <c r="H15" i="22"/>
  <c r="I15" i="22"/>
  <c r="J15" i="22"/>
  <c r="K15" i="22"/>
  <c r="L15" i="22"/>
  <c r="M15" i="22"/>
  <c r="E16" i="22"/>
  <c r="F16" i="22"/>
  <c r="G16" i="22"/>
  <c r="H16" i="22"/>
  <c r="I16" i="22"/>
  <c r="J16" i="22"/>
  <c r="K16" i="22"/>
  <c r="L16" i="22"/>
  <c r="M16" i="22"/>
  <c r="E17" i="22"/>
  <c r="F17" i="22"/>
  <c r="G17" i="22"/>
  <c r="H17" i="22"/>
  <c r="I17" i="22"/>
  <c r="J17" i="22"/>
  <c r="K17" i="22"/>
  <c r="L17" i="22"/>
  <c r="M17" i="22"/>
  <c r="E18" i="22"/>
  <c r="F18" i="22"/>
  <c r="G18" i="22"/>
  <c r="H18" i="22"/>
  <c r="I18" i="22"/>
  <c r="J18" i="22"/>
  <c r="K18" i="22"/>
  <c r="L18" i="22"/>
  <c r="M18" i="22"/>
  <c r="E19" i="22"/>
  <c r="F19" i="22"/>
  <c r="G19" i="22"/>
  <c r="H19" i="22"/>
  <c r="I19" i="22"/>
  <c r="J19" i="22"/>
  <c r="K19" i="22"/>
  <c r="L19" i="22"/>
  <c r="M19" i="22"/>
  <c r="E20" i="22"/>
  <c r="F20" i="22"/>
  <c r="G20" i="22"/>
  <c r="H20" i="22"/>
  <c r="I20" i="22"/>
  <c r="J20" i="22"/>
  <c r="K20" i="22"/>
  <c r="L20" i="22"/>
  <c r="M20" i="22"/>
  <c r="E21" i="22"/>
  <c r="F21" i="22"/>
  <c r="G21" i="22"/>
  <c r="H21" i="22"/>
  <c r="I21" i="22"/>
  <c r="J21" i="22"/>
  <c r="K21" i="22"/>
  <c r="L21" i="22"/>
  <c r="M21" i="22"/>
  <c r="E22" i="22"/>
  <c r="F22" i="22"/>
  <c r="G22" i="22"/>
  <c r="H22" i="22"/>
  <c r="I22" i="22"/>
  <c r="J22" i="22"/>
  <c r="K22" i="22"/>
  <c r="L22" i="22"/>
  <c r="M22" i="22"/>
  <c r="E23" i="22"/>
  <c r="F23" i="22"/>
  <c r="G23" i="22"/>
  <c r="H23" i="22"/>
  <c r="I23" i="22"/>
  <c r="J23" i="22"/>
  <c r="K23" i="22"/>
  <c r="L23" i="22"/>
  <c r="M23" i="22"/>
  <c r="E24" i="22"/>
  <c r="F24" i="22"/>
  <c r="G24" i="22"/>
  <c r="H24" i="22"/>
  <c r="I24" i="22"/>
  <c r="J24" i="22"/>
  <c r="K24" i="22"/>
  <c r="L24" i="22"/>
  <c r="M24" i="22"/>
  <c r="E25" i="22"/>
  <c r="F25" i="22"/>
  <c r="G25" i="22"/>
  <c r="H25" i="22"/>
  <c r="I25" i="22"/>
  <c r="J25" i="22"/>
  <c r="K25" i="22"/>
  <c r="L25" i="22"/>
  <c r="M25" i="22"/>
  <c r="E26" i="22"/>
  <c r="F26" i="22"/>
  <c r="G26" i="22"/>
  <c r="H26" i="22"/>
  <c r="I26" i="22"/>
  <c r="J26" i="22"/>
  <c r="K26" i="22"/>
  <c r="L26" i="22"/>
  <c r="M26" i="22"/>
  <c r="E27" i="22"/>
  <c r="F27" i="22"/>
  <c r="G27" i="22"/>
  <c r="H27" i="22"/>
  <c r="I27" i="22"/>
  <c r="J27" i="22"/>
  <c r="K27" i="22"/>
  <c r="L27" i="22"/>
  <c r="M27" i="22"/>
  <c r="E28" i="22"/>
  <c r="F28" i="22"/>
  <c r="G28" i="22"/>
  <c r="H28" i="22"/>
  <c r="I28" i="22"/>
  <c r="J28" i="22"/>
  <c r="K28" i="22"/>
  <c r="L28" i="22"/>
  <c r="M28" i="22"/>
  <c r="E29" i="22"/>
  <c r="F29" i="22"/>
  <c r="G29" i="22"/>
  <c r="H29" i="22"/>
  <c r="I29" i="22"/>
  <c r="J29" i="22"/>
  <c r="K29" i="22"/>
  <c r="L29" i="22"/>
  <c r="M29" i="22"/>
  <c r="E30" i="22"/>
  <c r="F30" i="22"/>
  <c r="G30" i="22"/>
  <c r="H30" i="22"/>
  <c r="I30" i="22"/>
  <c r="J30" i="22"/>
  <c r="K30" i="22"/>
  <c r="L30" i="22"/>
  <c r="M30" i="22"/>
  <c r="E31" i="22"/>
  <c r="F31" i="22"/>
  <c r="G31" i="22"/>
  <c r="H31" i="22"/>
  <c r="I31" i="22"/>
  <c r="J31" i="22"/>
  <c r="K31" i="22"/>
  <c r="L31" i="22"/>
  <c r="M31" i="22"/>
  <c r="E32" i="22"/>
  <c r="F32" i="22"/>
  <c r="G32" i="22"/>
  <c r="H32" i="22"/>
  <c r="I32" i="22"/>
  <c r="J32" i="22"/>
  <c r="K32" i="22"/>
  <c r="L32" i="22"/>
  <c r="M32" i="22"/>
  <c r="E33" i="22"/>
  <c r="F33" i="22"/>
  <c r="G33" i="22"/>
  <c r="H33" i="22"/>
  <c r="I33" i="22"/>
  <c r="J33" i="22"/>
  <c r="K33" i="22"/>
  <c r="L33" i="22"/>
  <c r="M33" i="22"/>
  <c r="E34" i="22"/>
  <c r="F34" i="22"/>
  <c r="G34" i="22"/>
  <c r="H34" i="22"/>
  <c r="I34" i="22"/>
  <c r="J34" i="22"/>
  <c r="K34" i="22"/>
  <c r="L34" i="22"/>
  <c r="M34" i="22"/>
  <c r="E35" i="22"/>
  <c r="F35" i="22"/>
  <c r="G35" i="22"/>
  <c r="H35" i="22"/>
  <c r="I35" i="22"/>
  <c r="J35" i="22"/>
  <c r="K35" i="22"/>
  <c r="L35" i="22"/>
  <c r="M35" i="22"/>
  <c r="E36" i="22"/>
  <c r="F36" i="22"/>
  <c r="G36" i="22"/>
  <c r="H36" i="22"/>
  <c r="I36" i="22"/>
  <c r="J36" i="22"/>
  <c r="K36" i="22"/>
  <c r="L36" i="22"/>
  <c r="M36" i="22"/>
  <c r="E37" i="22"/>
  <c r="F37" i="22"/>
  <c r="G37" i="22"/>
  <c r="H37" i="22"/>
  <c r="I37" i="22"/>
  <c r="J37" i="22"/>
  <c r="K37" i="22"/>
  <c r="L37" i="22"/>
  <c r="M37" i="22"/>
  <c r="E38" i="22"/>
  <c r="F38" i="22"/>
  <c r="G38" i="22"/>
  <c r="H38" i="22"/>
  <c r="I38" i="22"/>
  <c r="J38" i="22"/>
  <c r="K38" i="22"/>
  <c r="L38" i="22"/>
  <c r="M38" i="22"/>
  <c r="E39" i="22"/>
  <c r="F39" i="22"/>
  <c r="G39" i="22"/>
  <c r="H39" i="22"/>
  <c r="I39" i="22"/>
  <c r="J39" i="22"/>
  <c r="K39" i="22"/>
  <c r="L39" i="22"/>
  <c r="M39" i="22"/>
  <c r="E40" i="22"/>
  <c r="F40" i="22"/>
  <c r="G40" i="22"/>
  <c r="H40" i="22"/>
  <c r="I40" i="22"/>
  <c r="J40" i="22"/>
  <c r="K40" i="22"/>
  <c r="L40" i="22"/>
  <c r="M40" i="22"/>
  <c r="E41" i="22"/>
  <c r="F41" i="22"/>
  <c r="G41" i="22"/>
  <c r="H41" i="22"/>
  <c r="I41" i="22"/>
  <c r="J41" i="22"/>
  <c r="K41" i="22"/>
  <c r="L41" i="22"/>
  <c r="M41" i="22"/>
  <c r="E42" i="22"/>
  <c r="F42" i="22"/>
  <c r="G42" i="22"/>
  <c r="H42" i="22"/>
  <c r="I42" i="22"/>
  <c r="J42" i="22"/>
  <c r="K42" i="22"/>
  <c r="L42" i="22"/>
  <c r="M42" i="22"/>
  <c r="E43" i="22"/>
  <c r="F43" i="22"/>
  <c r="G43" i="22"/>
  <c r="H43" i="22"/>
  <c r="I43" i="22"/>
  <c r="J43" i="22"/>
  <c r="K43" i="22"/>
  <c r="L43" i="22"/>
  <c r="M43" i="22"/>
  <c r="E44" i="22"/>
  <c r="F44" i="22"/>
  <c r="G44" i="22"/>
  <c r="H44" i="22"/>
  <c r="I44" i="22"/>
  <c r="J44" i="22"/>
  <c r="K44" i="22"/>
  <c r="L44" i="22"/>
  <c r="M44" i="22"/>
  <c r="E45" i="22"/>
  <c r="F45" i="22"/>
  <c r="G45" i="22"/>
  <c r="H45" i="22"/>
  <c r="I45" i="22"/>
  <c r="J45" i="22"/>
  <c r="K45" i="22"/>
  <c r="L45" i="22"/>
  <c r="M45" i="22"/>
  <c r="E46" i="22"/>
  <c r="F46" i="22"/>
  <c r="G46" i="22"/>
  <c r="H46" i="22"/>
  <c r="I46" i="22"/>
  <c r="J46" i="22"/>
  <c r="K46" i="22"/>
  <c r="L46" i="22"/>
  <c r="M46" i="22"/>
  <c r="E47" i="22"/>
  <c r="F47" i="22"/>
  <c r="G47" i="22"/>
  <c r="H47" i="22"/>
  <c r="I47" i="22"/>
  <c r="J47" i="22"/>
  <c r="K47" i="22"/>
  <c r="L47" i="22"/>
  <c r="M47" i="22"/>
  <c r="E48" i="22"/>
  <c r="F48" i="22"/>
  <c r="G48" i="22"/>
  <c r="H48" i="22"/>
  <c r="I48" i="22"/>
  <c r="J48" i="22"/>
  <c r="K48" i="22"/>
  <c r="L48" i="22"/>
  <c r="M48" i="22"/>
  <c r="E49" i="22"/>
  <c r="F49" i="22"/>
  <c r="G49" i="22"/>
  <c r="H49" i="22"/>
  <c r="I49" i="22"/>
  <c r="J49" i="22"/>
  <c r="K49" i="22"/>
  <c r="L49" i="22"/>
  <c r="M49" i="22"/>
  <c r="E50" i="22"/>
  <c r="F50" i="22"/>
  <c r="G50" i="22"/>
  <c r="H50" i="22"/>
  <c r="I50" i="22"/>
  <c r="J50" i="22"/>
  <c r="K50" i="22"/>
  <c r="L50" i="22"/>
  <c r="M50" i="22"/>
  <c r="E51" i="22"/>
  <c r="F51" i="22"/>
  <c r="G51" i="22"/>
  <c r="H51" i="22"/>
  <c r="I51" i="22"/>
  <c r="J51" i="22"/>
  <c r="K51" i="22"/>
  <c r="L51" i="22"/>
  <c r="M51" i="22"/>
  <c r="E52" i="22"/>
  <c r="F52" i="22"/>
  <c r="G52" i="22"/>
  <c r="H52" i="22"/>
  <c r="I52" i="22"/>
  <c r="J52" i="22"/>
  <c r="K52" i="22"/>
  <c r="L52" i="22"/>
  <c r="M52" i="22"/>
  <c r="E53" i="22"/>
  <c r="F53" i="22"/>
  <c r="G53" i="22"/>
  <c r="H53" i="22"/>
  <c r="I53" i="22"/>
  <c r="J53" i="22"/>
  <c r="K53" i="22"/>
  <c r="L53" i="22"/>
  <c r="M53" i="22"/>
  <c r="E54" i="22"/>
  <c r="F54" i="22"/>
  <c r="G54" i="22"/>
  <c r="H54" i="22"/>
  <c r="I54" i="22"/>
  <c r="J54" i="22"/>
  <c r="K54" i="22"/>
  <c r="L54" i="22"/>
  <c r="M54" i="22"/>
  <c r="E55" i="22"/>
  <c r="F55" i="22"/>
  <c r="G55" i="22"/>
  <c r="H55" i="22"/>
  <c r="I55" i="22"/>
  <c r="J55" i="22"/>
  <c r="K55" i="22"/>
  <c r="L55" i="22"/>
  <c r="M55" i="22"/>
  <c r="E56" i="22"/>
  <c r="F56" i="22"/>
  <c r="G56" i="22"/>
  <c r="H56" i="22"/>
  <c r="I56" i="22"/>
  <c r="J56" i="22"/>
  <c r="K56" i="22"/>
  <c r="L56" i="22"/>
  <c r="M56" i="22"/>
  <c r="E57" i="22"/>
  <c r="F57" i="22"/>
  <c r="G57" i="22"/>
  <c r="H57" i="22"/>
  <c r="I57" i="22"/>
  <c r="J57" i="22"/>
  <c r="K57" i="22"/>
  <c r="L57" i="22"/>
  <c r="M57" i="22"/>
  <c r="E58" i="22"/>
  <c r="F58" i="22"/>
  <c r="G58" i="22"/>
  <c r="H58" i="22"/>
  <c r="I58" i="22"/>
  <c r="J58" i="22"/>
  <c r="K58" i="22"/>
  <c r="L58" i="22"/>
  <c r="M58" i="22"/>
  <c r="E59" i="22"/>
  <c r="F59" i="22"/>
  <c r="G59" i="22"/>
  <c r="H59" i="22"/>
  <c r="I59" i="22"/>
  <c r="J59" i="22"/>
  <c r="K59" i="22"/>
  <c r="L59" i="22"/>
  <c r="M59" i="22"/>
  <c r="E60" i="22"/>
  <c r="F60" i="22"/>
  <c r="G60" i="22"/>
  <c r="H60" i="22"/>
  <c r="I60" i="22"/>
  <c r="J60" i="22"/>
  <c r="K60" i="22"/>
  <c r="L60" i="22"/>
  <c r="M60" i="22"/>
  <c r="E61" i="22"/>
  <c r="F61" i="22"/>
  <c r="G61" i="22"/>
  <c r="H61" i="22"/>
  <c r="I61" i="22"/>
  <c r="J61" i="22"/>
  <c r="K61" i="22"/>
  <c r="L61" i="22"/>
  <c r="M61" i="22"/>
  <c r="E62" i="22"/>
  <c r="F62" i="22"/>
  <c r="G62" i="22"/>
  <c r="H62" i="22"/>
  <c r="I62" i="22"/>
  <c r="J62" i="22"/>
  <c r="K62" i="22"/>
  <c r="L62" i="22"/>
  <c r="M62" i="22"/>
  <c r="E63" i="22"/>
  <c r="F63" i="22"/>
  <c r="G63" i="22"/>
  <c r="H63" i="22"/>
  <c r="I63" i="22"/>
  <c r="J63" i="22"/>
  <c r="K63" i="22"/>
  <c r="L63" i="22"/>
  <c r="M63" i="22"/>
  <c r="E64" i="22"/>
  <c r="F64" i="22"/>
  <c r="G64" i="22"/>
  <c r="H64" i="22"/>
  <c r="I64" i="22"/>
  <c r="J64" i="22"/>
  <c r="K64" i="22"/>
  <c r="L64" i="22"/>
  <c r="M64" i="22"/>
  <c r="E65" i="22"/>
  <c r="F65" i="22"/>
  <c r="G65" i="22"/>
  <c r="H65" i="22"/>
  <c r="I65" i="22"/>
  <c r="J65" i="22"/>
  <c r="K65" i="22"/>
  <c r="L65" i="22"/>
  <c r="M65" i="22"/>
  <c r="E66" i="22"/>
  <c r="F66" i="22"/>
  <c r="G66" i="22"/>
  <c r="H66" i="22"/>
  <c r="I66" i="22"/>
  <c r="J66" i="22"/>
  <c r="K66" i="22"/>
  <c r="L66" i="22"/>
  <c r="M66" i="22"/>
  <c r="E67" i="22"/>
  <c r="F67" i="22"/>
  <c r="G67" i="22"/>
  <c r="H67" i="22"/>
  <c r="I67" i="22"/>
  <c r="J67" i="22"/>
  <c r="K67" i="22"/>
  <c r="L67" i="22"/>
  <c r="M67" i="22"/>
  <c r="E68" i="22"/>
  <c r="F68" i="22"/>
  <c r="G68" i="22"/>
  <c r="H68" i="22"/>
  <c r="I68" i="22"/>
  <c r="J68" i="22"/>
  <c r="K68" i="22"/>
  <c r="L68" i="22"/>
  <c r="M68" i="22"/>
  <c r="E69" i="22"/>
  <c r="F69" i="22"/>
  <c r="G69" i="22"/>
  <c r="H69" i="22"/>
  <c r="I69" i="22"/>
  <c r="J69" i="22"/>
  <c r="K69" i="22"/>
  <c r="L69" i="22"/>
  <c r="M69" i="22"/>
  <c r="E70" i="22"/>
  <c r="F70" i="22"/>
  <c r="G70" i="22"/>
  <c r="H70" i="22"/>
  <c r="I70" i="22"/>
  <c r="J70" i="22"/>
  <c r="K70" i="22"/>
  <c r="L70" i="22"/>
  <c r="M70" i="22"/>
  <c r="E71" i="22"/>
  <c r="F71" i="22"/>
  <c r="G71" i="22"/>
  <c r="H71" i="22"/>
  <c r="I71" i="22"/>
  <c r="J71" i="22"/>
  <c r="K71" i="22"/>
  <c r="L71" i="22"/>
  <c r="M71" i="22"/>
  <c r="E72" i="22"/>
  <c r="F72" i="22"/>
  <c r="G72" i="22"/>
  <c r="H72" i="22"/>
  <c r="I72" i="22"/>
  <c r="J72" i="22"/>
  <c r="K72" i="22"/>
  <c r="L72" i="22"/>
  <c r="M72" i="22"/>
  <c r="E73" i="22"/>
  <c r="F73" i="22"/>
  <c r="G73" i="22"/>
  <c r="H73" i="22"/>
  <c r="I73" i="22"/>
  <c r="J73" i="22"/>
  <c r="K73" i="22"/>
  <c r="L73" i="22"/>
  <c r="M73" i="22"/>
  <c r="E74" i="22"/>
  <c r="F74" i="22"/>
  <c r="G74" i="22"/>
  <c r="H74" i="22"/>
  <c r="I74" i="22"/>
  <c r="J74" i="22"/>
  <c r="K74" i="22"/>
  <c r="L74" i="22"/>
  <c r="M74" i="22"/>
  <c r="E75" i="22"/>
  <c r="F75" i="22"/>
  <c r="G75" i="22"/>
  <c r="H75" i="22"/>
  <c r="I75" i="22"/>
  <c r="J75" i="22"/>
  <c r="K75" i="22"/>
  <c r="L75" i="22"/>
  <c r="M75" i="22"/>
  <c r="E76" i="22"/>
  <c r="F76" i="22"/>
  <c r="G76" i="22"/>
  <c r="H76" i="22"/>
  <c r="I76" i="22"/>
  <c r="J76" i="22"/>
  <c r="K76" i="22"/>
  <c r="L76" i="22"/>
  <c r="M76" i="22"/>
  <c r="E77" i="22"/>
  <c r="F77" i="22"/>
  <c r="G77" i="22"/>
  <c r="H77" i="22"/>
  <c r="I77" i="22"/>
  <c r="J77" i="22"/>
  <c r="K77" i="22"/>
  <c r="L77" i="22"/>
  <c r="M77" i="22"/>
  <c r="E78" i="22"/>
  <c r="F78" i="22"/>
  <c r="G78" i="22"/>
  <c r="H78" i="22"/>
  <c r="I78" i="22"/>
  <c r="J78" i="22"/>
  <c r="K78" i="22"/>
  <c r="L78" i="22"/>
  <c r="M78" i="22"/>
  <c r="E79" i="22"/>
  <c r="F79" i="22"/>
  <c r="G79" i="22"/>
  <c r="H79" i="22"/>
  <c r="I79" i="22"/>
  <c r="J79" i="22"/>
  <c r="K79" i="22"/>
  <c r="L79" i="22"/>
  <c r="M79" i="22"/>
  <c r="E80" i="22"/>
  <c r="F80" i="22"/>
  <c r="G80" i="22"/>
  <c r="H80" i="22"/>
  <c r="I80" i="22"/>
  <c r="J80" i="22"/>
  <c r="K80" i="22"/>
  <c r="L80" i="22"/>
  <c r="M80" i="22"/>
  <c r="E81" i="22"/>
  <c r="F81" i="22"/>
  <c r="G81" i="22"/>
  <c r="H81" i="22"/>
  <c r="I81" i="22"/>
  <c r="J81" i="22"/>
  <c r="K81" i="22"/>
  <c r="L81" i="22"/>
  <c r="M81" i="22"/>
  <c r="E82" i="22"/>
  <c r="F82" i="22"/>
  <c r="G82" i="22"/>
  <c r="H82" i="22"/>
  <c r="I82" i="22"/>
  <c r="J82" i="22"/>
  <c r="K82" i="22"/>
  <c r="L82" i="22"/>
  <c r="M82" i="22"/>
  <c r="E83" i="22"/>
  <c r="F83" i="22"/>
  <c r="G83" i="22"/>
  <c r="H83" i="22"/>
  <c r="I83" i="22"/>
  <c r="J83" i="22"/>
  <c r="K83" i="22"/>
  <c r="L83" i="22"/>
  <c r="M83" i="22"/>
  <c r="E84" i="22"/>
  <c r="F84" i="22"/>
  <c r="G84" i="22"/>
  <c r="H84" i="22"/>
  <c r="I84" i="22"/>
  <c r="J84" i="22"/>
  <c r="K84" i="22"/>
  <c r="L84" i="22"/>
  <c r="M84" i="22"/>
  <c r="E85" i="22"/>
  <c r="F85" i="22"/>
  <c r="G85" i="22"/>
  <c r="H85" i="22"/>
  <c r="I85" i="22"/>
  <c r="J85" i="22"/>
  <c r="K85" i="22"/>
  <c r="L85" i="22"/>
  <c r="M85" i="22"/>
  <c r="E86" i="22"/>
  <c r="F86" i="22"/>
  <c r="G86" i="22"/>
  <c r="H86" i="22"/>
  <c r="I86" i="22"/>
  <c r="J86" i="22"/>
  <c r="K86" i="22"/>
  <c r="L86" i="22"/>
  <c r="M86" i="22"/>
  <c r="E87" i="22"/>
  <c r="F87" i="22"/>
  <c r="G87" i="22"/>
  <c r="H87" i="22"/>
  <c r="I87" i="22"/>
  <c r="J87" i="22"/>
  <c r="K87" i="22"/>
  <c r="L87" i="22"/>
  <c r="M87" i="22"/>
  <c r="E88" i="22"/>
  <c r="F88" i="22"/>
  <c r="G88" i="22"/>
  <c r="H88" i="22"/>
  <c r="I88" i="22"/>
  <c r="J88" i="22"/>
  <c r="K88" i="22"/>
  <c r="L88" i="22"/>
  <c r="M88" i="22"/>
  <c r="E89" i="22"/>
  <c r="F89" i="22"/>
  <c r="G89" i="22"/>
  <c r="H89" i="22"/>
  <c r="I89" i="22"/>
  <c r="J89" i="22"/>
  <c r="K89" i="22"/>
  <c r="L89" i="22"/>
  <c r="M89" i="22"/>
  <c r="E90" i="22"/>
  <c r="F90" i="22"/>
  <c r="G90" i="22"/>
  <c r="H90" i="22"/>
  <c r="I90" i="22"/>
  <c r="J90" i="22"/>
  <c r="K90" i="22"/>
  <c r="L90" i="22"/>
  <c r="M90" i="22"/>
  <c r="E91" i="22"/>
  <c r="F91" i="22"/>
  <c r="G91" i="22"/>
  <c r="H91" i="22"/>
  <c r="I91" i="22"/>
  <c r="J91" i="22"/>
  <c r="K91" i="22"/>
  <c r="L91" i="22"/>
  <c r="M91" i="22"/>
  <c r="E92" i="22"/>
  <c r="F92" i="22"/>
  <c r="G92" i="22"/>
  <c r="H92" i="22"/>
  <c r="I92" i="22"/>
  <c r="J92" i="22"/>
  <c r="K92" i="22"/>
  <c r="L92" i="22"/>
  <c r="M92" i="22"/>
  <c r="E93" i="22"/>
  <c r="F93" i="22"/>
  <c r="G93" i="22"/>
  <c r="H93" i="22"/>
  <c r="I93" i="22"/>
  <c r="J93" i="22"/>
  <c r="K93" i="22"/>
  <c r="L93" i="22"/>
  <c r="M93" i="22"/>
  <c r="E94" i="22"/>
  <c r="F94" i="22"/>
  <c r="G94" i="22"/>
  <c r="H94" i="22"/>
  <c r="I94" i="22"/>
  <c r="J94" i="22"/>
  <c r="K94" i="22"/>
  <c r="L94" i="22"/>
  <c r="M94" i="22"/>
  <c r="E95" i="22"/>
  <c r="F95" i="22"/>
  <c r="G95" i="22"/>
  <c r="H95" i="22"/>
  <c r="I95" i="22"/>
  <c r="J95" i="22"/>
  <c r="K95" i="22"/>
  <c r="L95" i="22"/>
  <c r="M95" i="22"/>
  <c r="E96" i="22"/>
  <c r="F96" i="22"/>
  <c r="G96" i="22"/>
  <c r="H96" i="22"/>
  <c r="I96" i="22"/>
  <c r="J96" i="22"/>
  <c r="K96" i="22"/>
  <c r="L96" i="22"/>
  <c r="M96" i="22"/>
  <c r="E97" i="22"/>
  <c r="F97" i="22"/>
  <c r="G97" i="22"/>
  <c r="H97" i="22"/>
  <c r="I97" i="22"/>
  <c r="J97" i="22"/>
  <c r="K97" i="22"/>
  <c r="L97" i="22"/>
  <c r="M97" i="22"/>
  <c r="E98" i="22"/>
  <c r="F98" i="22"/>
  <c r="G98" i="22"/>
  <c r="H98" i="22"/>
  <c r="I98" i="22"/>
  <c r="J98" i="22"/>
  <c r="K98" i="22"/>
  <c r="L98" i="22"/>
  <c r="M98" i="22"/>
  <c r="E99" i="22"/>
  <c r="F99" i="22"/>
  <c r="G99" i="22"/>
  <c r="H99" i="22"/>
  <c r="I99" i="22"/>
  <c r="J99" i="22"/>
  <c r="K99" i="22"/>
  <c r="L99" i="22"/>
  <c r="M99" i="22"/>
  <c r="E100" i="22"/>
  <c r="F100" i="22"/>
  <c r="G100" i="22"/>
  <c r="H100" i="22"/>
  <c r="I100" i="22"/>
  <c r="J100" i="22"/>
  <c r="K100" i="22"/>
  <c r="L100" i="22"/>
  <c r="M100" i="22"/>
  <c r="E101" i="22"/>
  <c r="F101" i="22"/>
  <c r="G101" i="22"/>
  <c r="H101" i="22"/>
  <c r="I101" i="22"/>
  <c r="J101" i="22"/>
  <c r="K101" i="22"/>
  <c r="L101" i="22"/>
  <c r="M101" i="22"/>
  <c r="E102" i="22"/>
  <c r="F102" i="22"/>
  <c r="G102" i="22"/>
  <c r="H102" i="22"/>
  <c r="I102" i="22"/>
  <c r="J102" i="22"/>
  <c r="K102" i="22"/>
  <c r="L102" i="22"/>
  <c r="M102" i="22"/>
  <c r="E103" i="22"/>
  <c r="F103" i="22"/>
  <c r="G103" i="22"/>
  <c r="H103" i="22"/>
  <c r="I103" i="22"/>
  <c r="J103" i="22"/>
  <c r="K103" i="22"/>
  <c r="L103" i="22"/>
  <c r="M103" i="22"/>
  <c r="E104" i="22"/>
  <c r="F104" i="22"/>
  <c r="G104" i="22"/>
  <c r="H104" i="22"/>
  <c r="I104" i="22"/>
  <c r="J104" i="22"/>
  <c r="K104" i="22"/>
  <c r="L104" i="22"/>
  <c r="M104" i="22"/>
  <c r="E105" i="22"/>
  <c r="F105" i="22"/>
  <c r="G105" i="22"/>
  <c r="H105" i="22"/>
  <c r="I105" i="22"/>
  <c r="J105" i="22"/>
  <c r="K105" i="22"/>
  <c r="L105" i="22"/>
  <c r="M105" i="22"/>
  <c r="E106" i="22"/>
  <c r="F106" i="22"/>
  <c r="G106" i="22"/>
  <c r="H106" i="22"/>
  <c r="I106" i="22"/>
  <c r="J106" i="22"/>
  <c r="K106" i="22"/>
  <c r="L106" i="22"/>
  <c r="M106" i="22"/>
  <c r="E107" i="22"/>
  <c r="F107" i="22"/>
  <c r="G107" i="22"/>
  <c r="H107" i="22"/>
  <c r="I107" i="22"/>
  <c r="J107" i="22"/>
  <c r="K107" i="22"/>
  <c r="L107" i="22"/>
  <c r="M107" i="22"/>
  <c r="E108" i="22"/>
  <c r="F108" i="22"/>
  <c r="G108" i="22"/>
  <c r="H108" i="22"/>
  <c r="I108" i="22"/>
  <c r="J108" i="22"/>
  <c r="K108" i="22"/>
  <c r="L108" i="22"/>
  <c r="M108" i="22"/>
  <c r="E109" i="22"/>
  <c r="F109" i="22"/>
  <c r="G109" i="22"/>
  <c r="H109" i="22"/>
  <c r="I109" i="22"/>
  <c r="J109" i="22"/>
  <c r="K109" i="22"/>
  <c r="L109" i="22"/>
  <c r="M109" i="22"/>
  <c r="E110" i="22"/>
  <c r="F110" i="22"/>
  <c r="G110" i="22"/>
  <c r="H110" i="22"/>
  <c r="I110" i="22"/>
  <c r="J110" i="22"/>
  <c r="K110" i="22"/>
  <c r="L110" i="22"/>
  <c r="M110" i="22"/>
  <c r="E111" i="22"/>
  <c r="F111" i="22"/>
  <c r="G111" i="22"/>
  <c r="H111" i="22"/>
  <c r="I111" i="22"/>
  <c r="J111" i="22"/>
  <c r="K111" i="22"/>
  <c r="L111" i="22"/>
  <c r="M111" i="22"/>
  <c r="E112" i="22"/>
  <c r="F112" i="22"/>
  <c r="G112" i="22"/>
  <c r="H112" i="22"/>
  <c r="I112" i="22"/>
  <c r="J112" i="22"/>
  <c r="K112" i="22"/>
  <c r="L112" i="22"/>
  <c r="M112" i="22"/>
  <c r="E113" i="22"/>
  <c r="F113" i="22"/>
  <c r="G113" i="22"/>
  <c r="H113" i="22"/>
  <c r="I113" i="22"/>
  <c r="J113" i="22"/>
  <c r="K113" i="22"/>
  <c r="L113" i="22"/>
  <c r="M113" i="22"/>
  <c r="E114" i="22"/>
  <c r="F114" i="22"/>
  <c r="G114" i="22"/>
  <c r="H114" i="22"/>
  <c r="I114" i="22"/>
  <c r="J114" i="22"/>
  <c r="K114" i="22"/>
  <c r="L114" i="22"/>
  <c r="M114" i="22"/>
  <c r="E115" i="22"/>
  <c r="F115" i="22"/>
  <c r="G115" i="22"/>
  <c r="H115" i="22"/>
  <c r="I115" i="22"/>
  <c r="J115" i="22"/>
  <c r="K115" i="22"/>
  <c r="L115" i="22"/>
  <c r="M115" i="22"/>
  <c r="E116" i="22"/>
  <c r="F116" i="22"/>
  <c r="G116" i="22"/>
  <c r="H116" i="22"/>
  <c r="I116" i="22"/>
  <c r="J116" i="22"/>
  <c r="K116" i="22"/>
  <c r="L116" i="22"/>
  <c r="M116" i="22"/>
  <c r="E117" i="22"/>
  <c r="F117" i="22"/>
  <c r="G117" i="22"/>
  <c r="H117" i="22"/>
  <c r="I117" i="22"/>
  <c r="J117" i="22"/>
  <c r="K117" i="22"/>
  <c r="L117" i="22"/>
  <c r="M117" i="22"/>
  <c r="E118" i="22"/>
  <c r="F118" i="22"/>
  <c r="G118" i="22"/>
  <c r="H118" i="22"/>
  <c r="I118" i="22"/>
  <c r="J118" i="22"/>
  <c r="K118" i="22"/>
  <c r="L118" i="22"/>
  <c r="M118" i="22"/>
  <c r="E119" i="22"/>
  <c r="F119" i="22"/>
  <c r="G119" i="22"/>
  <c r="H119" i="22"/>
  <c r="I119" i="22"/>
  <c r="J119" i="22"/>
  <c r="K119" i="22"/>
  <c r="L119" i="22"/>
  <c r="M119" i="22"/>
  <c r="E120" i="22"/>
  <c r="F120" i="22"/>
  <c r="G120" i="22"/>
  <c r="H120" i="22"/>
  <c r="I120" i="22"/>
  <c r="J120" i="22"/>
  <c r="K120" i="22"/>
  <c r="L120" i="22"/>
  <c r="M120" i="22"/>
  <c r="E121" i="22"/>
  <c r="F121" i="22"/>
  <c r="G121" i="22"/>
  <c r="H121" i="22"/>
  <c r="I121" i="22"/>
  <c r="J121" i="22"/>
  <c r="K121" i="22"/>
  <c r="L121" i="22"/>
  <c r="M121" i="22"/>
  <c r="E2" i="22"/>
  <c r="F2" i="22"/>
  <c r="G2" i="22"/>
  <c r="H2" i="22"/>
  <c r="I2" i="22"/>
  <c r="J2" i="22"/>
  <c r="K2" i="22"/>
  <c r="L2" i="22"/>
  <c r="M2" i="22"/>
  <c r="N2" i="22" l="1"/>
  <c r="BB11" i="9"/>
  <c r="BB12" i="9"/>
  <c r="BB13" i="9"/>
  <c r="BB14" i="9"/>
  <c r="BB15" i="9"/>
  <c r="BB16" i="9"/>
  <c r="BB17" i="9"/>
  <c r="BB18" i="9"/>
  <c r="BB19" i="9"/>
  <c r="BB20" i="9"/>
  <c r="BB21" i="9"/>
  <c r="BB22" i="9"/>
  <c r="BB23" i="9"/>
  <c r="BB24" i="9"/>
  <c r="BB25" i="9"/>
  <c r="BB26" i="9"/>
  <c r="BB27" i="9"/>
  <c r="BB28" i="9"/>
  <c r="BB29" i="9"/>
  <c r="BB30" i="9"/>
  <c r="BB31" i="9"/>
  <c r="BB32" i="9"/>
  <c r="BB33" i="9"/>
  <c r="BB34" i="9"/>
  <c r="BB35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BB54" i="9"/>
  <c r="BB55" i="9"/>
  <c r="BB56" i="9"/>
  <c r="BB57" i="9"/>
  <c r="BB58" i="9"/>
  <c r="BB59" i="9"/>
  <c r="BB60" i="9"/>
  <c r="BB61" i="9"/>
  <c r="BB62" i="9"/>
  <c r="BB63" i="9"/>
  <c r="BB64" i="9"/>
  <c r="BB65" i="9"/>
  <c r="BB66" i="9"/>
  <c r="BB67" i="9"/>
  <c r="BB68" i="9"/>
  <c r="BB69" i="9"/>
  <c r="BB70" i="9"/>
  <c r="BB71" i="9"/>
  <c r="BB72" i="9"/>
  <c r="BB73" i="9"/>
  <c r="BB74" i="9"/>
  <c r="BB75" i="9"/>
  <c r="BB76" i="9"/>
  <c r="BB77" i="9"/>
  <c r="BB78" i="9"/>
  <c r="BB79" i="9"/>
  <c r="BB80" i="9"/>
  <c r="BB81" i="9"/>
  <c r="BB82" i="9"/>
  <c r="BB83" i="9"/>
  <c r="BB84" i="9"/>
  <c r="BB85" i="9"/>
  <c r="BB86" i="9"/>
  <c r="BB87" i="9"/>
  <c r="BB88" i="9"/>
  <c r="BB89" i="9"/>
  <c r="BB90" i="9"/>
  <c r="BB91" i="9"/>
  <c r="BB92" i="9"/>
  <c r="BB93" i="9"/>
  <c r="BB94" i="9"/>
  <c r="BB95" i="9"/>
  <c r="BB96" i="9"/>
  <c r="BB97" i="9"/>
  <c r="BB98" i="9"/>
  <c r="BB99" i="9"/>
  <c r="BB100" i="9"/>
  <c r="BB101" i="9"/>
  <c r="BB102" i="9"/>
  <c r="BB103" i="9"/>
  <c r="BB104" i="9"/>
  <c r="BB105" i="9"/>
  <c r="BB106" i="9"/>
  <c r="BB107" i="9"/>
  <c r="BB108" i="9"/>
  <c r="BB109" i="9"/>
  <c r="BB110" i="9"/>
  <c r="BB111" i="9"/>
  <c r="BB112" i="9"/>
  <c r="BB113" i="9"/>
  <c r="BB114" i="9"/>
  <c r="BB115" i="9"/>
  <c r="BB116" i="9"/>
  <c r="BB117" i="9"/>
  <c r="BB118" i="9"/>
  <c r="BB119" i="9"/>
  <c r="BB120" i="9"/>
  <c r="BB121" i="9"/>
  <c r="BB3" i="9"/>
  <c r="BB4" i="9"/>
  <c r="BB5" i="9"/>
  <c r="BB6" i="9"/>
  <c r="BB7" i="9"/>
  <c r="BB8" i="9"/>
  <c r="BB9" i="9"/>
  <c r="BB10" i="9"/>
  <c r="BB2" i="9"/>
  <c r="K121" i="23" l="1"/>
  <c r="J121" i="23"/>
  <c r="M120" i="23"/>
  <c r="G119" i="23"/>
  <c r="I118" i="23"/>
  <c r="K117" i="23"/>
  <c r="M116" i="23"/>
  <c r="E116" i="23"/>
  <c r="G115" i="23"/>
  <c r="I114" i="23"/>
  <c r="K113" i="23"/>
  <c r="M112" i="23"/>
  <c r="E112" i="23"/>
  <c r="G111" i="23"/>
  <c r="I110" i="23"/>
  <c r="K109" i="23"/>
  <c r="M108" i="23"/>
  <c r="L108" i="23"/>
  <c r="E108" i="23"/>
  <c r="G107" i="23"/>
  <c r="L103" i="23"/>
  <c r="K103" i="23"/>
  <c r="G101" i="23"/>
  <c r="D101" i="23"/>
  <c r="L99" i="23"/>
  <c r="M90" i="23"/>
  <c r="J80" i="23"/>
  <c r="E70" i="23"/>
  <c r="M121" i="21"/>
  <c r="L121" i="21"/>
  <c r="K121" i="21"/>
  <c r="J121" i="21"/>
  <c r="I121" i="21"/>
  <c r="H121" i="21"/>
  <c r="G121" i="21"/>
  <c r="F121" i="21"/>
  <c r="E121" i="21"/>
  <c r="M120" i="21"/>
  <c r="L120" i="21"/>
  <c r="K120" i="21"/>
  <c r="J120" i="21"/>
  <c r="I120" i="21"/>
  <c r="H120" i="21"/>
  <c r="G120" i="21"/>
  <c r="F120" i="21"/>
  <c r="E120" i="21"/>
  <c r="M119" i="21"/>
  <c r="L119" i="21"/>
  <c r="K119" i="21"/>
  <c r="J119" i="21"/>
  <c r="I119" i="21"/>
  <c r="H119" i="21"/>
  <c r="G119" i="21"/>
  <c r="F119" i="21"/>
  <c r="E119" i="21"/>
  <c r="M118" i="21"/>
  <c r="L118" i="21"/>
  <c r="K118" i="21"/>
  <c r="J118" i="21"/>
  <c r="I118" i="21"/>
  <c r="H118" i="21"/>
  <c r="G118" i="21"/>
  <c r="F118" i="21"/>
  <c r="E118" i="21"/>
  <c r="M117" i="21"/>
  <c r="L117" i="21"/>
  <c r="K117" i="21"/>
  <c r="J117" i="21"/>
  <c r="I117" i="21"/>
  <c r="H117" i="21"/>
  <c r="G117" i="21"/>
  <c r="F117" i="21"/>
  <c r="E117" i="21"/>
  <c r="M116" i="21"/>
  <c r="L116" i="21"/>
  <c r="K116" i="21"/>
  <c r="J116" i="21"/>
  <c r="I116" i="21"/>
  <c r="H116" i="21"/>
  <c r="G116" i="21"/>
  <c r="F116" i="21"/>
  <c r="E116" i="21"/>
  <c r="M115" i="21"/>
  <c r="L115" i="21"/>
  <c r="K115" i="21"/>
  <c r="J115" i="21"/>
  <c r="I115" i="21"/>
  <c r="H115" i="21"/>
  <c r="G115" i="21"/>
  <c r="F115" i="21"/>
  <c r="E115" i="21"/>
  <c r="M114" i="21"/>
  <c r="L114" i="21"/>
  <c r="K114" i="21"/>
  <c r="J114" i="21"/>
  <c r="I114" i="21"/>
  <c r="H114" i="21"/>
  <c r="G114" i="21"/>
  <c r="F114" i="21"/>
  <c r="E114" i="21"/>
  <c r="M113" i="21"/>
  <c r="L113" i="21"/>
  <c r="K113" i="21"/>
  <c r="J113" i="21"/>
  <c r="I113" i="21"/>
  <c r="H113" i="21"/>
  <c r="G113" i="21"/>
  <c r="F113" i="21"/>
  <c r="E113" i="21"/>
  <c r="M112" i="21"/>
  <c r="L112" i="21"/>
  <c r="K112" i="21"/>
  <c r="J112" i="21"/>
  <c r="I112" i="21"/>
  <c r="H112" i="21"/>
  <c r="G112" i="21"/>
  <c r="F112" i="21"/>
  <c r="E112" i="21"/>
  <c r="M111" i="21"/>
  <c r="L111" i="21"/>
  <c r="K111" i="21"/>
  <c r="J111" i="21"/>
  <c r="I111" i="21"/>
  <c r="H111" i="21"/>
  <c r="G111" i="21"/>
  <c r="F111" i="21"/>
  <c r="E111" i="21"/>
  <c r="M110" i="21"/>
  <c r="L110" i="21"/>
  <c r="K110" i="21"/>
  <c r="J110" i="21"/>
  <c r="I110" i="21"/>
  <c r="H110" i="21"/>
  <c r="G110" i="21"/>
  <c r="F110" i="21"/>
  <c r="E110" i="21"/>
  <c r="M109" i="21"/>
  <c r="L109" i="21"/>
  <c r="K109" i="21"/>
  <c r="J109" i="21"/>
  <c r="I109" i="21"/>
  <c r="H109" i="21"/>
  <c r="G109" i="21"/>
  <c r="F109" i="21"/>
  <c r="E109" i="21"/>
  <c r="M108" i="21"/>
  <c r="L108" i="21"/>
  <c r="K108" i="21"/>
  <c r="J108" i="21"/>
  <c r="I108" i="21"/>
  <c r="H108" i="21"/>
  <c r="G108" i="21"/>
  <c r="F108" i="21"/>
  <c r="E108" i="21"/>
  <c r="M107" i="21"/>
  <c r="L107" i="21"/>
  <c r="K107" i="21"/>
  <c r="J107" i="21"/>
  <c r="I107" i="21"/>
  <c r="H107" i="21"/>
  <c r="G107" i="21"/>
  <c r="F107" i="21"/>
  <c r="E107" i="21"/>
  <c r="M106" i="21"/>
  <c r="L106" i="21"/>
  <c r="K106" i="21"/>
  <c r="J106" i="21"/>
  <c r="I106" i="21"/>
  <c r="H106" i="21"/>
  <c r="G106" i="21"/>
  <c r="F106" i="21"/>
  <c r="E106" i="21"/>
  <c r="M105" i="21"/>
  <c r="L105" i="21"/>
  <c r="K105" i="21"/>
  <c r="J105" i="21"/>
  <c r="I105" i="21"/>
  <c r="H105" i="21"/>
  <c r="G105" i="21"/>
  <c r="F105" i="21"/>
  <c r="E105" i="21"/>
  <c r="M104" i="21"/>
  <c r="L104" i="21"/>
  <c r="K104" i="21"/>
  <c r="J104" i="21"/>
  <c r="I104" i="21"/>
  <c r="H104" i="21"/>
  <c r="G104" i="21"/>
  <c r="F104" i="21"/>
  <c r="E104" i="21"/>
  <c r="M103" i="21"/>
  <c r="L103" i="21"/>
  <c r="K103" i="21"/>
  <c r="J103" i="21"/>
  <c r="I103" i="21"/>
  <c r="H103" i="21"/>
  <c r="G103" i="21"/>
  <c r="F103" i="21"/>
  <c r="E103" i="21"/>
  <c r="M102" i="21"/>
  <c r="L102" i="21"/>
  <c r="K102" i="21"/>
  <c r="J102" i="21"/>
  <c r="I102" i="21"/>
  <c r="H102" i="21"/>
  <c r="G102" i="21"/>
  <c r="F102" i="21"/>
  <c r="E102" i="21"/>
  <c r="M101" i="21"/>
  <c r="L101" i="21"/>
  <c r="K101" i="21"/>
  <c r="J101" i="21"/>
  <c r="I101" i="21"/>
  <c r="H101" i="21"/>
  <c r="G101" i="21"/>
  <c r="F101" i="21"/>
  <c r="E101" i="21"/>
  <c r="M100" i="21"/>
  <c r="L100" i="21"/>
  <c r="K100" i="21"/>
  <c r="J100" i="21"/>
  <c r="I100" i="21"/>
  <c r="H100" i="21"/>
  <c r="G100" i="21"/>
  <c r="F100" i="21"/>
  <c r="E100" i="21"/>
  <c r="M99" i="21"/>
  <c r="L99" i="21"/>
  <c r="K99" i="21"/>
  <c r="J99" i="21"/>
  <c r="I99" i="21"/>
  <c r="H99" i="21"/>
  <c r="G99" i="21"/>
  <c r="F99" i="21"/>
  <c r="E99" i="21"/>
  <c r="M98" i="21"/>
  <c r="L98" i="21"/>
  <c r="K98" i="21"/>
  <c r="J98" i="21"/>
  <c r="I98" i="21"/>
  <c r="H98" i="21"/>
  <c r="G98" i="21"/>
  <c r="F98" i="21"/>
  <c r="E98" i="21"/>
  <c r="M97" i="21"/>
  <c r="L97" i="21"/>
  <c r="K97" i="21"/>
  <c r="J97" i="21"/>
  <c r="I97" i="21"/>
  <c r="H97" i="21"/>
  <c r="G97" i="21"/>
  <c r="F97" i="21"/>
  <c r="E97" i="21"/>
  <c r="M96" i="21"/>
  <c r="L96" i="21"/>
  <c r="K96" i="21"/>
  <c r="J96" i="21"/>
  <c r="I96" i="21"/>
  <c r="H96" i="21"/>
  <c r="G96" i="21"/>
  <c r="F96" i="21"/>
  <c r="E96" i="21"/>
  <c r="M95" i="21"/>
  <c r="L95" i="21"/>
  <c r="K95" i="21"/>
  <c r="J95" i="21"/>
  <c r="I95" i="21"/>
  <c r="H95" i="21"/>
  <c r="G95" i="21"/>
  <c r="F95" i="21"/>
  <c r="E95" i="21"/>
  <c r="M94" i="21"/>
  <c r="L94" i="21"/>
  <c r="K94" i="21"/>
  <c r="J94" i="21"/>
  <c r="I94" i="21"/>
  <c r="H94" i="21"/>
  <c r="G94" i="21"/>
  <c r="F94" i="21"/>
  <c r="E94" i="21"/>
  <c r="M93" i="21"/>
  <c r="L93" i="21"/>
  <c r="K93" i="21"/>
  <c r="J93" i="21"/>
  <c r="I93" i="21"/>
  <c r="H93" i="21"/>
  <c r="G93" i="21"/>
  <c r="F93" i="21"/>
  <c r="E93" i="21"/>
  <c r="M92" i="21"/>
  <c r="L92" i="21"/>
  <c r="K92" i="21"/>
  <c r="J92" i="21"/>
  <c r="I92" i="21"/>
  <c r="H92" i="21"/>
  <c r="G92" i="21"/>
  <c r="F92" i="21"/>
  <c r="E92" i="21"/>
  <c r="M91" i="21"/>
  <c r="L91" i="21"/>
  <c r="K91" i="21"/>
  <c r="J91" i="21"/>
  <c r="I91" i="21"/>
  <c r="H91" i="21"/>
  <c r="G91" i="21"/>
  <c r="F91" i="21"/>
  <c r="E91" i="21"/>
  <c r="M90" i="21"/>
  <c r="L90" i="21"/>
  <c r="K90" i="21"/>
  <c r="J90" i="21"/>
  <c r="I90" i="21"/>
  <c r="H90" i="21"/>
  <c r="G90" i="21"/>
  <c r="F90" i="21"/>
  <c r="E90" i="21"/>
  <c r="M89" i="21"/>
  <c r="L89" i="21"/>
  <c r="K89" i="21"/>
  <c r="J89" i="21"/>
  <c r="I89" i="21"/>
  <c r="H89" i="21"/>
  <c r="G89" i="21"/>
  <c r="F89" i="21"/>
  <c r="E89" i="21"/>
  <c r="M88" i="21"/>
  <c r="L88" i="21"/>
  <c r="K88" i="21"/>
  <c r="J88" i="21"/>
  <c r="I88" i="21"/>
  <c r="H88" i="21"/>
  <c r="G88" i="21"/>
  <c r="F88" i="21"/>
  <c r="E88" i="21"/>
  <c r="M87" i="21"/>
  <c r="L87" i="21"/>
  <c r="K87" i="21"/>
  <c r="J87" i="21"/>
  <c r="I87" i="21"/>
  <c r="H87" i="21"/>
  <c r="G87" i="21"/>
  <c r="F87" i="21"/>
  <c r="E87" i="21"/>
  <c r="M86" i="21"/>
  <c r="L86" i="21"/>
  <c r="K86" i="21"/>
  <c r="J86" i="21"/>
  <c r="I86" i="21"/>
  <c r="H86" i="21"/>
  <c r="G86" i="21"/>
  <c r="F86" i="21"/>
  <c r="E86" i="21"/>
  <c r="M85" i="21"/>
  <c r="L85" i="21"/>
  <c r="K85" i="21"/>
  <c r="J85" i="21"/>
  <c r="I85" i="21"/>
  <c r="H85" i="21"/>
  <c r="G85" i="21"/>
  <c r="F85" i="21"/>
  <c r="E85" i="21"/>
  <c r="M84" i="21"/>
  <c r="L84" i="21"/>
  <c r="K84" i="21"/>
  <c r="J84" i="21"/>
  <c r="I84" i="21"/>
  <c r="H84" i="21"/>
  <c r="G84" i="21"/>
  <c r="F84" i="21"/>
  <c r="E84" i="21"/>
  <c r="M83" i="21"/>
  <c r="L83" i="21"/>
  <c r="K83" i="21"/>
  <c r="J83" i="21"/>
  <c r="I83" i="21"/>
  <c r="H83" i="21"/>
  <c r="G83" i="21"/>
  <c r="F83" i="21"/>
  <c r="E83" i="21"/>
  <c r="M82" i="21"/>
  <c r="L82" i="21"/>
  <c r="K82" i="21"/>
  <c r="J82" i="21"/>
  <c r="I82" i="21"/>
  <c r="H82" i="21"/>
  <c r="G82" i="21"/>
  <c r="F82" i="21"/>
  <c r="E82" i="21"/>
  <c r="M81" i="21"/>
  <c r="L81" i="21"/>
  <c r="K81" i="21"/>
  <c r="J81" i="21"/>
  <c r="I81" i="21"/>
  <c r="H81" i="21"/>
  <c r="G81" i="21"/>
  <c r="F81" i="21"/>
  <c r="E81" i="21"/>
  <c r="M80" i="21"/>
  <c r="L80" i="21"/>
  <c r="K80" i="21"/>
  <c r="J80" i="21"/>
  <c r="I80" i="21"/>
  <c r="H80" i="21"/>
  <c r="G80" i="21"/>
  <c r="F80" i="21"/>
  <c r="E80" i="21"/>
  <c r="M79" i="21"/>
  <c r="L79" i="21"/>
  <c r="K79" i="21"/>
  <c r="J79" i="21"/>
  <c r="I79" i="21"/>
  <c r="H79" i="21"/>
  <c r="G79" i="21"/>
  <c r="F79" i="21"/>
  <c r="E79" i="21"/>
  <c r="M78" i="21"/>
  <c r="L78" i="21"/>
  <c r="K78" i="21"/>
  <c r="J78" i="21"/>
  <c r="I78" i="21"/>
  <c r="H78" i="21"/>
  <c r="G78" i="21"/>
  <c r="F78" i="21"/>
  <c r="E78" i="21"/>
  <c r="M77" i="21"/>
  <c r="L77" i="21"/>
  <c r="K77" i="21"/>
  <c r="J77" i="21"/>
  <c r="I77" i="21"/>
  <c r="H77" i="21"/>
  <c r="G77" i="21"/>
  <c r="F77" i="21"/>
  <c r="E77" i="21"/>
  <c r="M76" i="21"/>
  <c r="L76" i="21"/>
  <c r="K76" i="21"/>
  <c r="J76" i="21"/>
  <c r="I76" i="21"/>
  <c r="H76" i="21"/>
  <c r="G76" i="21"/>
  <c r="F76" i="21"/>
  <c r="E76" i="21"/>
  <c r="M75" i="21"/>
  <c r="L75" i="21"/>
  <c r="K75" i="21"/>
  <c r="J75" i="21"/>
  <c r="I75" i="21"/>
  <c r="H75" i="21"/>
  <c r="G75" i="21"/>
  <c r="F75" i="21"/>
  <c r="E75" i="21"/>
  <c r="M74" i="21"/>
  <c r="L74" i="21"/>
  <c r="K74" i="21"/>
  <c r="J74" i="21"/>
  <c r="I74" i="21"/>
  <c r="H74" i="21"/>
  <c r="G74" i="21"/>
  <c r="F74" i="21"/>
  <c r="E74" i="21"/>
  <c r="M73" i="21"/>
  <c r="L73" i="21"/>
  <c r="K73" i="21"/>
  <c r="J73" i="21"/>
  <c r="I73" i="21"/>
  <c r="H73" i="21"/>
  <c r="G73" i="21"/>
  <c r="F73" i="21"/>
  <c r="E73" i="21"/>
  <c r="M72" i="21"/>
  <c r="L72" i="21"/>
  <c r="K72" i="21"/>
  <c r="J72" i="21"/>
  <c r="I72" i="21"/>
  <c r="H72" i="21"/>
  <c r="G72" i="21"/>
  <c r="F72" i="21"/>
  <c r="E72" i="21"/>
  <c r="M71" i="21"/>
  <c r="L71" i="21"/>
  <c r="K71" i="21"/>
  <c r="J71" i="21"/>
  <c r="I71" i="21"/>
  <c r="H71" i="21"/>
  <c r="G71" i="21"/>
  <c r="F71" i="21"/>
  <c r="E71" i="21"/>
  <c r="M70" i="21"/>
  <c r="L70" i="21"/>
  <c r="K70" i="21"/>
  <c r="J70" i="21"/>
  <c r="I70" i="21"/>
  <c r="H70" i="21"/>
  <c r="G70" i="21"/>
  <c r="F70" i="21"/>
  <c r="E70" i="21"/>
  <c r="M69" i="21"/>
  <c r="L69" i="21"/>
  <c r="K69" i="21"/>
  <c r="J69" i="21"/>
  <c r="I69" i="21"/>
  <c r="H69" i="21"/>
  <c r="G69" i="21"/>
  <c r="F69" i="21"/>
  <c r="E69" i="21"/>
  <c r="M68" i="21"/>
  <c r="L68" i="21"/>
  <c r="K68" i="21"/>
  <c r="J68" i="21"/>
  <c r="I68" i="21"/>
  <c r="H68" i="21"/>
  <c r="G68" i="21"/>
  <c r="F68" i="21"/>
  <c r="E68" i="21"/>
  <c r="M67" i="21"/>
  <c r="L67" i="21"/>
  <c r="K67" i="21"/>
  <c r="J67" i="21"/>
  <c r="I67" i="21"/>
  <c r="H67" i="21"/>
  <c r="G67" i="21"/>
  <c r="F67" i="21"/>
  <c r="E67" i="21"/>
  <c r="M66" i="21"/>
  <c r="L66" i="21"/>
  <c r="K66" i="21"/>
  <c r="J66" i="21"/>
  <c r="I66" i="21"/>
  <c r="H66" i="21"/>
  <c r="G66" i="21"/>
  <c r="F66" i="21"/>
  <c r="E66" i="21"/>
  <c r="M65" i="21"/>
  <c r="L65" i="21"/>
  <c r="K65" i="21"/>
  <c r="J65" i="21"/>
  <c r="I65" i="21"/>
  <c r="H65" i="21"/>
  <c r="G65" i="21"/>
  <c r="F65" i="21"/>
  <c r="E65" i="21"/>
  <c r="M64" i="21"/>
  <c r="L64" i="21"/>
  <c r="K64" i="21"/>
  <c r="J64" i="21"/>
  <c r="I64" i="21"/>
  <c r="H64" i="21"/>
  <c r="G64" i="21"/>
  <c r="F64" i="21"/>
  <c r="E64" i="21"/>
  <c r="M63" i="21"/>
  <c r="L63" i="21"/>
  <c r="K63" i="21"/>
  <c r="J63" i="21"/>
  <c r="I63" i="21"/>
  <c r="H63" i="21"/>
  <c r="G63" i="21"/>
  <c r="F63" i="21"/>
  <c r="E63" i="21"/>
  <c r="M62" i="21"/>
  <c r="L62" i="21"/>
  <c r="K62" i="21"/>
  <c r="J62" i="21"/>
  <c r="I62" i="21"/>
  <c r="H62" i="21"/>
  <c r="G62" i="21"/>
  <c r="F62" i="21"/>
  <c r="E62" i="21"/>
  <c r="M61" i="21"/>
  <c r="L61" i="21"/>
  <c r="K61" i="21"/>
  <c r="J61" i="21"/>
  <c r="I61" i="21"/>
  <c r="H61" i="21"/>
  <c r="G61" i="21"/>
  <c r="F61" i="21"/>
  <c r="E61" i="21"/>
  <c r="M60" i="21"/>
  <c r="L60" i="21"/>
  <c r="K60" i="21"/>
  <c r="J60" i="21"/>
  <c r="I60" i="21"/>
  <c r="H60" i="21"/>
  <c r="G60" i="21"/>
  <c r="F60" i="21"/>
  <c r="E60" i="21"/>
  <c r="M59" i="21"/>
  <c r="L59" i="21"/>
  <c r="K59" i="21"/>
  <c r="J59" i="21"/>
  <c r="I59" i="21"/>
  <c r="H59" i="21"/>
  <c r="G59" i="21"/>
  <c r="F59" i="21"/>
  <c r="E59" i="21"/>
  <c r="M58" i="21"/>
  <c r="L58" i="21"/>
  <c r="K58" i="21"/>
  <c r="J58" i="21"/>
  <c r="I58" i="21"/>
  <c r="H58" i="21"/>
  <c r="G58" i="21"/>
  <c r="F58" i="21"/>
  <c r="E58" i="21"/>
  <c r="M57" i="21"/>
  <c r="L57" i="21"/>
  <c r="K57" i="21"/>
  <c r="J57" i="21"/>
  <c r="I57" i="21"/>
  <c r="H57" i="21"/>
  <c r="G57" i="21"/>
  <c r="F57" i="21"/>
  <c r="E57" i="21"/>
  <c r="M56" i="21"/>
  <c r="L56" i="21"/>
  <c r="K56" i="21"/>
  <c r="J56" i="21"/>
  <c r="I56" i="21"/>
  <c r="H56" i="21"/>
  <c r="G56" i="21"/>
  <c r="F56" i="21"/>
  <c r="E56" i="21"/>
  <c r="M55" i="21"/>
  <c r="L55" i="21"/>
  <c r="K55" i="21"/>
  <c r="J55" i="21"/>
  <c r="I55" i="21"/>
  <c r="H55" i="21"/>
  <c r="G55" i="21"/>
  <c r="F55" i="21"/>
  <c r="E55" i="21"/>
  <c r="M54" i="21"/>
  <c r="L54" i="21"/>
  <c r="K54" i="21"/>
  <c r="J54" i="21"/>
  <c r="I54" i="21"/>
  <c r="H54" i="21"/>
  <c r="G54" i="21"/>
  <c r="F54" i="21"/>
  <c r="E54" i="21"/>
  <c r="M53" i="21"/>
  <c r="L53" i="21"/>
  <c r="K53" i="21"/>
  <c r="J53" i="21"/>
  <c r="I53" i="21"/>
  <c r="H53" i="21"/>
  <c r="G53" i="21"/>
  <c r="F53" i="21"/>
  <c r="E53" i="21"/>
  <c r="M52" i="21"/>
  <c r="L52" i="21"/>
  <c r="K52" i="21"/>
  <c r="J52" i="21"/>
  <c r="I52" i="21"/>
  <c r="H52" i="21"/>
  <c r="G52" i="21"/>
  <c r="F52" i="21"/>
  <c r="E52" i="21"/>
  <c r="M51" i="21"/>
  <c r="L51" i="21"/>
  <c r="K51" i="21"/>
  <c r="J51" i="21"/>
  <c r="I51" i="21"/>
  <c r="H51" i="21"/>
  <c r="G51" i="21"/>
  <c r="F51" i="21"/>
  <c r="E51" i="21"/>
  <c r="M50" i="21"/>
  <c r="L50" i="21"/>
  <c r="K50" i="21"/>
  <c r="J50" i="21"/>
  <c r="I50" i="21"/>
  <c r="H50" i="21"/>
  <c r="G50" i="21"/>
  <c r="F50" i="21"/>
  <c r="E50" i="21"/>
  <c r="M49" i="21"/>
  <c r="L49" i="21"/>
  <c r="K49" i="21"/>
  <c r="J49" i="21"/>
  <c r="I49" i="21"/>
  <c r="H49" i="21"/>
  <c r="G49" i="21"/>
  <c r="F49" i="21"/>
  <c r="E49" i="21"/>
  <c r="M48" i="21"/>
  <c r="L48" i="21"/>
  <c r="K48" i="21"/>
  <c r="J48" i="21"/>
  <c r="I48" i="21"/>
  <c r="H48" i="21"/>
  <c r="G48" i="21"/>
  <c r="F48" i="21"/>
  <c r="E48" i="21"/>
  <c r="M47" i="21"/>
  <c r="L47" i="21"/>
  <c r="K47" i="21"/>
  <c r="J47" i="21"/>
  <c r="I47" i="21"/>
  <c r="H47" i="21"/>
  <c r="G47" i="21"/>
  <c r="F47" i="21"/>
  <c r="E47" i="21"/>
  <c r="M46" i="21"/>
  <c r="L46" i="21"/>
  <c r="K46" i="21"/>
  <c r="J46" i="21"/>
  <c r="I46" i="21"/>
  <c r="H46" i="21"/>
  <c r="G46" i="21"/>
  <c r="F46" i="21"/>
  <c r="E46" i="21"/>
  <c r="M45" i="21"/>
  <c r="L45" i="21"/>
  <c r="K45" i="21"/>
  <c r="J45" i="21"/>
  <c r="I45" i="21"/>
  <c r="H45" i="21"/>
  <c r="G45" i="21"/>
  <c r="F45" i="21"/>
  <c r="E45" i="21"/>
  <c r="M44" i="21"/>
  <c r="L44" i="21"/>
  <c r="K44" i="21"/>
  <c r="J44" i="21"/>
  <c r="I44" i="21"/>
  <c r="H44" i="21"/>
  <c r="G44" i="21"/>
  <c r="F44" i="21"/>
  <c r="E44" i="21"/>
  <c r="M43" i="21"/>
  <c r="L43" i="21"/>
  <c r="K43" i="21"/>
  <c r="J43" i="21"/>
  <c r="I43" i="21"/>
  <c r="H43" i="21"/>
  <c r="G43" i="21"/>
  <c r="F43" i="21"/>
  <c r="E43" i="21"/>
  <c r="M42" i="21"/>
  <c r="L42" i="21"/>
  <c r="K42" i="21"/>
  <c r="J42" i="21"/>
  <c r="I42" i="21"/>
  <c r="H42" i="21"/>
  <c r="G42" i="21"/>
  <c r="F42" i="21"/>
  <c r="E42" i="21"/>
  <c r="M41" i="21"/>
  <c r="L41" i="21"/>
  <c r="K41" i="21"/>
  <c r="J41" i="21"/>
  <c r="I41" i="21"/>
  <c r="H41" i="21"/>
  <c r="G41" i="21"/>
  <c r="F41" i="21"/>
  <c r="E41" i="21"/>
  <c r="M40" i="21"/>
  <c r="L40" i="21"/>
  <c r="K40" i="21"/>
  <c r="J40" i="21"/>
  <c r="I40" i="21"/>
  <c r="H40" i="21"/>
  <c r="G40" i="21"/>
  <c r="F40" i="21"/>
  <c r="E40" i="21"/>
  <c r="M39" i="21"/>
  <c r="L39" i="21"/>
  <c r="K39" i="21"/>
  <c r="J39" i="21"/>
  <c r="I39" i="21"/>
  <c r="H39" i="21"/>
  <c r="G39" i="21"/>
  <c r="F39" i="21"/>
  <c r="E39" i="21"/>
  <c r="M38" i="21"/>
  <c r="L38" i="21"/>
  <c r="K38" i="21"/>
  <c r="J38" i="21"/>
  <c r="I38" i="21"/>
  <c r="H38" i="21"/>
  <c r="G38" i="21"/>
  <c r="F38" i="21"/>
  <c r="E38" i="21"/>
  <c r="M37" i="21"/>
  <c r="L37" i="21"/>
  <c r="K37" i="21"/>
  <c r="J37" i="21"/>
  <c r="I37" i="21"/>
  <c r="H37" i="21"/>
  <c r="G37" i="21"/>
  <c r="F37" i="21"/>
  <c r="E37" i="21"/>
  <c r="M36" i="21"/>
  <c r="L36" i="21"/>
  <c r="K36" i="21"/>
  <c r="J36" i="21"/>
  <c r="I36" i="21"/>
  <c r="H36" i="21"/>
  <c r="G36" i="21"/>
  <c r="F36" i="21"/>
  <c r="E36" i="21"/>
  <c r="M35" i="21"/>
  <c r="L35" i="21"/>
  <c r="K35" i="21"/>
  <c r="J35" i="21"/>
  <c r="I35" i="21"/>
  <c r="H35" i="21"/>
  <c r="G35" i="21"/>
  <c r="F35" i="21"/>
  <c r="E35" i="21"/>
  <c r="M34" i="21"/>
  <c r="L34" i="21"/>
  <c r="K34" i="21"/>
  <c r="J34" i="21"/>
  <c r="I34" i="21"/>
  <c r="H34" i="21"/>
  <c r="G34" i="21"/>
  <c r="F34" i="21"/>
  <c r="E34" i="21"/>
  <c r="M33" i="21"/>
  <c r="L33" i="21"/>
  <c r="K33" i="21"/>
  <c r="J33" i="21"/>
  <c r="I33" i="21"/>
  <c r="H33" i="21"/>
  <c r="G33" i="21"/>
  <c r="F33" i="21"/>
  <c r="E33" i="21"/>
  <c r="M32" i="21"/>
  <c r="L32" i="21"/>
  <c r="K32" i="21"/>
  <c r="J32" i="21"/>
  <c r="I32" i="21"/>
  <c r="H32" i="21"/>
  <c r="G32" i="21"/>
  <c r="F32" i="21"/>
  <c r="E32" i="21"/>
  <c r="M31" i="21"/>
  <c r="L31" i="21"/>
  <c r="K31" i="21"/>
  <c r="J31" i="21"/>
  <c r="I31" i="21"/>
  <c r="H31" i="21"/>
  <c r="G31" i="21"/>
  <c r="F31" i="21"/>
  <c r="E31" i="21"/>
  <c r="M30" i="21"/>
  <c r="L30" i="21"/>
  <c r="K30" i="21"/>
  <c r="J30" i="21"/>
  <c r="I30" i="21"/>
  <c r="H30" i="21"/>
  <c r="G30" i="21"/>
  <c r="F30" i="21"/>
  <c r="E30" i="21"/>
  <c r="M29" i="21"/>
  <c r="L29" i="21"/>
  <c r="K29" i="21"/>
  <c r="J29" i="21"/>
  <c r="I29" i="21"/>
  <c r="H29" i="21"/>
  <c r="G29" i="21"/>
  <c r="F29" i="21"/>
  <c r="E29" i="21"/>
  <c r="M28" i="21"/>
  <c r="L28" i="21"/>
  <c r="K28" i="21"/>
  <c r="J28" i="21"/>
  <c r="I28" i="21"/>
  <c r="H28" i="21"/>
  <c r="G28" i="21"/>
  <c r="F28" i="21"/>
  <c r="E28" i="21"/>
  <c r="M27" i="21"/>
  <c r="L27" i="21"/>
  <c r="K27" i="21"/>
  <c r="J27" i="21"/>
  <c r="I27" i="21"/>
  <c r="H27" i="21"/>
  <c r="G27" i="21"/>
  <c r="F27" i="21"/>
  <c r="E27" i="21"/>
  <c r="M26" i="21"/>
  <c r="L26" i="21"/>
  <c r="K26" i="21"/>
  <c r="J26" i="21"/>
  <c r="I26" i="21"/>
  <c r="H26" i="21"/>
  <c r="G26" i="21"/>
  <c r="F26" i="21"/>
  <c r="E26" i="21"/>
  <c r="M25" i="21"/>
  <c r="L25" i="21"/>
  <c r="K25" i="21"/>
  <c r="J25" i="21"/>
  <c r="I25" i="21"/>
  <c r="H25" i="21"/>
  <c r="G25" i="21"/>
  <c r="F25" i="21"/>
  <c r="E25" i="21"/>
  <c r="M24" i="21"/>
  <c r="L24" i="21"/>
  <c r="K24" i="21"/>
  <c r="J24" i="21"/>
  <c r="I24" i="21"/>
  <c r="H24" i="21"/>
  <c r="G24" i="21"/>
  <c r="F24" i="21"/>
  <c r="E24" i="21"/>
  <c r="M23" i="21"/>
  <c r="L23" i="21"/>
  <c r="K23" i="21"/>
  <c r="J23" i="21"/>
  <c r="I23" i="21"/>
  <c r="H23" i="21"/>
  <c r="G23" i="21"/>
  <c r="F23" i="21"/>
  <c r="E23" i="21"/>
  <c r="M22" i="21"/>
  <c r="L22" i="21"/>
  <c r="K22" i="21"/>
  <c r="J22" i="21"/>
  <c r="I22" i="21"/>
  <c r="H22" i="21"/>
  <c r="G22" i="21"/>
  <c r="F22" i="21"/>
  <c r="E22" i="21"/>
  <c r="M21" i="21"/>
  <c r="L21" i="21"/>
  <c r="K21" i="21"/>
  <c r="J21" i="21"/>
  <c r="I21" i="21"/>
  <c r="H21" i="21"/>
  <c r="G21" i="21"/>
  <c r="F21" i="21"/>
  <c r="E21" i="21"/>
  <c r="M20" i="21"/>
  <c r="L20" i="21"/>
  <c r="K20" i="21"/>
  <c r="J20" i="21"/>
  <c r="I20" i="21"/>
  <c r="H20" i="21"/>
  <c r="G20" i="21"/>
  <c r="F20" i="21"/>
  <c r="E20" i="21"/>
  <c r="M19" i="21"/>
  <c r="L19" i="21"/>
  <c r="K19" i="21"/>
  <c r="J19" i="21"/>
  <c r="I19" i="21"/>
  <c r="H19" i="21"/>
  <c r="G19" i="21"/>
  <c r="F19" i="21"/>
  <c r="E19" i="21"/>
  <c r="M18" i="21"/>
  <c r="L18" i="21"/>
  <c r="K18" i="21"/>
  <c r="J18" i="21"/>
  <c r="I18" i="21"/>
  <c r="H18" i="21"/>
  <c r="G18" i="21"/>
  <c r="F18" i="21"/>
  <c r="E18" i="21"/>
  <c r="M17" i="21"/>
  <c r="L17" i="21"/>
  <c r="K17" i="21"/>
  <c r="J17" i="21"/>
  <c r="I17" i="21"/>
  <c r="H17" i="21"/>
  <c r="G17" i="21"/>
  <c r="F17" i="21"/>
  <c r="E17" i="21"/>
  <c r="M16" i="21"/>
  <c r="L16" i="21"/>
  <c r="K16" i="21"/>
  <c r="J16" i="21"/>
  <c r="I16" i="21"/>
  <c r="H16" i="21"/>
  <c r="G16" i="21"/>
  <c r="F16" i="21"/>
  <c r="E16" i="21"/>
  <c r="M15" i="21"/>
  <c r="L15" i="21"/>
  <c r="K15" i="21"/>
  <c r="J15" i="21"/>
  <c r="I15" i="21"/>
  <c r="H15" i="21"/>
  <c r="G15" i="21"/>
  <c r="F15" i="21"/>
  <c r="E15" i="21"/>
  <c r="M14" i="21"/>
  <c r="L14" i="21"/>
  <c r="K14" i="21"/>
  <c r="J14" i="21"/>
  <c r="I14" i="21"/>
  <c r="H14" i="21"/>
  <c r="G14" i="21"/>
  <c r="F14" i="21"/>
  <c r="E14" i="21"/>
  <c r="M13" i="21"/>
  <c r="L13" i="21"/>
  <c r="K13" i="21"/>
  <c r="J13" i="21"/>
  <c r="I13" i="21"/>
  <c r="H13" i="21"/>
  <c r="G13" i="21"/>
  <c r="F13" i="21"/>
  <c r="E13" i="21"/>
  <c r="M12" i="21"/>
  <c r="L12" i="21"/>
  <c r="K12" i="21"/>
  <c r="J12" i="21"/>
  <c r="I12" i="21"/>
  <c r="H12" i="21"/>
  <c r="G12" i="21"/>
  <c r="F12" i="21"/>
  <c r="E12" i="21"/>
  <c r="M11" i="21"/>
  <c r="L11" i="21"/>
  <c r="K11" i="21"/>
  <c r="J11" i="21"/>
  <c r="I11" i="21"/>
  <c r="H11" i="21"/>
  <c r="G11" i="21"/>
  <c r="F11" i="21"/>
  <c r="E11" i="21"/>
  <c r="M10" i="21"/>
  <c r="L10" i="21"/>
  <c r="K10" i="21"/>
  <c r="J10" i="21"/>
  <c r="I10" i="21"/>
  <c r="H10" i="21"/>
  <c r="G10" i="21"/>
  <c r="F10" i="21"/>
  <c r="E10" i="21"/>
  <c r="M9" i="21"/>
  <c r="L9" i="21"/>
  <c r="K9" i="21"/>
  <c r="J9" i="21"/>
  <c r="I9" i="21"/>
  <c r="H9" i="21"/>
  <c r="G9" i="21"/>
  <c r="F9" i="21"/>
  <c r="E9" i="21"/>
  <c r="M8" i="21"/>
  <c r="L8" i="21"/>
  <c r="K8" i="21"/>
  <c r="J8" i="21"/>
  <c r="I8" i="21"/>
  <c r="H8" i="21"/>
  <c r="G8" i="21"/>
  <c r="F8" i="21"/>
  <c r="E8" i="21"/>
  <c r="M7" i="21"/>
  <c r="L7" i="21"/>
  <c r="K7" i="21"/>
  <c r="J7" i="21"/>
  <c r="I7" i="21"/>
  <c r="H7" i="21"/>
  <c r="G7" i="21"/>
  <c r="F7" i="21"/>
  <c r="E7" i="21"/>
  <c r="M6" i="21"/>
  <c r="L6" i="21"/>
  <c r="K6" i="21"/>
  <c r="J6" i="21"/>
  <c r="I6" i="21"/>
  <c r="H6" i="21"/>
  <c r="G6" i="21"/>
  <c r="F6" i="21"/>
  <c r="E6" i="21"/>
  <c r="M5" i="21"/>
  <c r="L5" i="21"/>
  <c r="K5" i="21"/>
  <c r="J5" i="21"/>
  <c r="I5" i="21"/>
  <c r="H5" i="21"/>
  <c r="G5" i="21"/>
  <c r="F5" i="21"/>
  <c r="E5" i="21"/>
  <c r="M4" i="21"/>
  <c r="L4" i="21"/>
  <c r="K4" i="21"/>
  <c r="J4" i="21"/>
  <c r="I4" i="21"/>
  <c r="H4" i="21"/>
  <c r="G4" i="21"/>
  <c r="F4" i="21"/>
  <c r="E4" i="21"/>
  <c r="M3" i="21"/>
  <c r="L3" i="21"/>
  <c r="K3" i="21"/>
  <c r="J3" i="21"/>
  <c r="I3" i="21"/>
  <c r="H3" i="21"/>
  <c r="G3" i="21"/>
  <c r="F3" i="21"/>
  <c r="E3" i="21"/>
  <c r="M2" i="21"/>
  <c r="L2" i="21"/>
  <c r="K2" i="21"/>
  <c r="J2" i="21"/>
  <c r="I2" i="21"/>
  <c r="H2" i="21"/>
  <c r="G2" i="21"/>
  <c r="F2" i="21"/>
  <c r="E2" i="21"/>
  <c r="C2" i="13"/>
  <c r="B244" i="23"/>
  <c r="C244" i="23" s="1"/>
  <c r="I121" i="23"/>
  <c r="L120" i="23"/>
  <c r="K120" i="23"/>
  <c r="E120" i="23"/>
  <c r="D120" i="23"/>
  <c r="M119" i="23"/>
  <c r="F119" i="23"/>
  <c r="E119" i="23"/>
  <c r="H118" i="23"/>
  <c r="G118" i="23"/>
  <c r="J117" i="23"/>
  <c r="I117" i="23"/>
  <c r="L116" i="23"/>
  <c r="K116" i="23"/>
  <c r="D116" i="23"/>
  <c r="F115" i="23"/>
  <c r="H114" i="23"/>
  <c r="J113" i="23"/>
  <c r="L112" i="23"/>
  <c r="D112" i="23"/>
  <c r="F111" i="23"/>
  <c r="H110" i="23"/>
  <c r="J109" i="23"/>
  <c r="D108" i="23"/>
  <c r="F107" i="23"/>
  <c r="H106" i="23"/>
  <c r="J105" i="23"/>
  <c r="L104" i="23"/>
  <c r="G97" i="23"/>
  <c r="M94" i="23"/>
  <c r="F29" i="23"/>
  <c r="M49" i="23" l="1"/>
  <c r="F2" i="23"/>
  <c r="D3" i="23"/>
  <c r="L3" i="23"/>
  <c r="J4" i="23"/>
  <c r="H5" i="23"/>
  <c r="F6" i="23"/>
  <c r="D7" i="23"/>
  <c r="L7" i="23"/>
  <c r="J8" i="23"/>
  <c r="H9" i="23"/>
  <c r="F10" i="23"/>
  <c r="D11" i="23"/>
  <c r="L11" i="23"/>
  <c r="J12" i="23"/>
  <c r="H13" i="23"/>
  <c r="F14" i="23"/>
  <c r="D15" i="23"/>
  <c r="L15" i="23"/>
  <c r="J16" i="23"/>
  <c r="H17" i="23"/>
  <c r="F18" i="23"/>
  <c r="D19" i="23"/>
  <c r="L19" i="23"/>
  <c r="J20" i="23"/>
  <c r="H21" i="23"/>
  <c r="F22" i="23"/>
  <c r="D23" i="23"/>
  <c r="L23" i="23"/>
  <c r="J24" i="23"/>
  <c r="H25" i="23"/>
  <c r="F26" i="23"/>
  <c r="E9" i="23"/>
  <c r="E2" i="23"/>
  <c r="M2" i="23"/>
  <c r="K3" i="23"/>
  <c r="I4" i="23"/>
  <c r="G5" i="23"/>
  <c r="E6" i="23"/>
  <c r="M6" i="23"/>
  <c r="K7" i="23"/>
  <c r="I8" i="23"/>
  <c r="G9" i="23"/>
  <c r="E10" i="23"/>
  <c r="M10" i="23"/>
  <c r="K11" i="23"/>
  <c r="I12" i="23"/>
  <c r="G13" i="23"/>
  <c r="E14" i="23"/>
  <c r="M14" i="23"/>
  <c r="K15" i="23"/>
  <c r="I16" i="23"/>
  <c r="G17" i="23"/>
  <c r="E18" i="23"/>
  <c r="M18" i="23"/>
  <c r="K19" i="23"/>
  <c r="I20" i="23"/>
  <c r="G21" i="23"/>
  <c r="E22" i="23"/>
  <c r="M22" i="23"/>
  <c r="K23" i="23"/>
  <c r="I24" i="23"/>
  <c r="G25" i="23"/>
  <c r="E26" i="23"/>
  <c r="M26" i="23"/>
  <c r="K27" i="23"/>
  <c r="I28" i="23"/>
  <c r="G29" i="23"/>
  <c r="E30" i="23"/>
  <c r="M30" i="23"/>
  <c r="K31" i="23"/>
  <c r="I32" i="23"/>
  <c r="I44" i="23"/>
  <c r="G57" i="23"/>
  <c r="K71" i="23"/>
  <c r="E78" i="23"/>
  <c r="I84" i="23"/>
  <c r="D27" i="23"/>
  <c r="L27" i="23"/>
  <c r="J28" i="23"/>
  <c r="H29" i="23"/>
  <c r="F30" i="23"/>
  <c r="D31" i="23"/>
  <c r="L31" i="23"/>
  <c r="J32" i="23"/>
  <c r="H33" i="23"/>
  <c r="F34" i="23"/>
  <c r="D35" i="23"/>
  <c r="AH35" i="9" s="1"/>
  <c r="L35" i="23"/>
  <c r="J36" i="23"/>
  <c r="H37" i="23"/>
  <c r="F38" i="23"/>
  <c r="D39" i="23"/>
  <c r="L39" i="23"/>
  <c r="J40" i="23"/>
  <c r="H41" i="23"/>
  <c r="F42" i="23"/>
  <c r="D43" i="23"/>
  <c r="L43" i="23"/>
  <c r="J44" i="23"/>
  <c r="H45" i="23"/>
  <c r="F46" i="23"/>
  <c r="F74" i="23"/>
  <c r="D87" i="23"/>
  <c r="H93" i="23"/>
  <c r="G2" i="23"/>
  <c r="E3" i="23"/>
  <c r="M3" i="23"/>
  <c r="K4" i="23"/>
  <c r="I5" i="23"/>
  <c r="G6" i="23"/>
  <c r="E7" i="23"/>
  <c r="M7" i="23"/>
  <c r="K8" i="23"/>
  <c r="I9" i="23"/>
  <c r="G10" i="23"/>
  <c r="E11" i="23"/>
  <c r="M11" i="23"/>
  <c r="K12" i="23"/>
  <c r="I13" i="23"/>
  <c r="G14" i="23"/>
  <c r="E15" i="23"/>
  <c r="M15" i="23"/>
  <c r="K16" i="23"/>
  <c r="I17" i="23"/>
  <c r="G18" i="23"/>
  <c r="E19" i="23"/>
  <c r="M19" i="23"/>
  <c r="K20" i="23"/>
  <c r="I21" i="23"/>
  <c r="G22" i="23"/>
  <c r="E23" i="23"/>
  <c r="M23" i="23"/>
  <c r="K24" i="23"/>
  <c r="I25" i="23"/>
  <c r="G26" i="23"/>
  <c r="E27" i="23"/>
  <c r="M27" i="23"/>
  <c r="K28" i="23"/>
  <c r="I29" i="23"/>
  <c r="G30" i="23"/>
  <c r="E31" i="23"/>
  <c r="M31" i="23"/>
  <c r="K32" i="23"/>
  <c r="I33" i="23"/>
  <c r="G34" i="23"/>
  <c r="E35" i="23"/>
  <c r="M35" i="23"/>
  <c r="K36" i="23"/>
  <c r="I37" i="23"/>
  <c r="G38" i="23"/>
  <c r="E39" i="23"/>
  <c r="M39" i="23"/>
  <c r="K40" i="23"/>
  <c r="I41" i="23"/>
  <c r="G42" i="23"/>
  <c r="E43" i="23"/>
  <c r="M43" i="23"/>
  <c r="K44" i="23"/>
  <c r="I45" i="23"/>
  <c r="G46" i="23"/>
  <c r="E47" i="23"/>
  <c r="M47" i="23"/>
  <c r="K48" i="23"/>
  <c r="I49" i="23"/>
  <c r="G50" i="23"/>
  <c r="E51" i="23"/>
  <c r="M51" i="23"/>
  <c r="K52" i="23"/>
  <c r="I53" i="23"/>
  <c r="G54" i="23"/>
  <c r="E55" i="23"/>
  <c r="M55" i="23"/>
  <c r="K56" i="23"/>
  <c r="I57" i="23"/>
  <c r="G58" i="23"/>
  <c r="E59" i="23"/>
  <c r="M59" i="23"/>
  <c r="K60" i="23"/>
  <c r="I61" i="23"/>
  <c r="G62" i="23"/>
  <c r="E63" i="23"/>
  <c r="M63" i="23"/>
  <c r="K64" i="23"/>
  <c r="I65" i="23"/>
  <c r="G66" i="23"/>
  <c r="E67" i="23"/>
  <c r="M67" i="23"/>
  <c r="K68" i="23"/>
  <c r="I69" i="23"/>
  <c r="G70" i="23"/>
  <c r="E71" i="23"/>
  <c r="M71" i="23"/>
  <c r="K72" i="23"/>
  <c r="I73" i="23"/>
  <c r="G74" i="23"/>
  <c r="E75" i="23"/>
  <c r="M75" i="23"/>
  <c r="K76" i="23"/>
  <c r="I77" i="23"/>
  <c r="G78" i="23"/>
  <c r="E79" i="23"/>
  <c r="M79" i="23"/>
  <c r="K80" i="23"/>
  <c r="I81" i="23"/>
  <c r="G82" i="23"/>
  <c r="E83" i="23"/>
  <c r="M83" i="23"/>
  <c r="K84" i="23"/>
  <c r="I85" i="23"/>
  <c r="G86" i="23"/>
  <c r="E87" i="23"/>
  <c r="M87" i="23"/>
  <c r="K88" i="23"/>
  <c r="I89" i="23"/>
  <c r="G90" i="23"/>
  <c r="E91" i="23"/>
  <c r="M91" i="23"/>
  <c r="K92" i="23"/>
  <c r="I93" i="23"/>
  <c r="G94" i="23"/>
  <c r="E95" i="23"/>
  <c r="M95" i="23"/>
  <c r="K96" i="23"/>
  <c r="I97" i="23"/>
  <c r="G98" i="23"/>
  <c r="E99" i="23"/>
  <c r="M99" i="23"/>
  <c r="K100" i="23"/>
  <c r="I101" i="23"/>
  <c r="G102" i="23"/>
  <c r="E103" i="23"/>
  <c r="M103" i="23"/>
  <c r="K104" i="23"/>
  <c r="I105" i="23"/>
  <c r="G106" i="23"/>
  <c r="E107" i="23"/>
  <c r="M107" i="23"/>
  <c r="K108" i="23"/>
  <c r="I109" i="23"/>
  <c r="G110" i="23"/>
  <c r="E111" i="23"/>
  <c r="M111" i="23"/>
  <c r="K112" i="23"/>
  <c r="I113" i="23"/>
  <c r="G114" i="23"/>
  <c r="E115" i="23"/>
  <c r="M115" i="23"/>
  <c r="H2" i="23"/>
  <c r="F3" i="23"/>
  <c r="D4" i="23"/>
  <c r="L4" i="23"/>
  <c r="J5" i="23"/>
  <c r="H6" i="23"/>
  <c r="F7" i="23"/>
  <c r="D8" i="23"/>
  <c r="L8" i="23"/>
  <c r="J9" i="23"/>
  <c r="H10" i="23"/>
  <c r="F11" i="23"/>
  <c r="D12" i="23"/>
  <c r="L12" i="23"/>
  <c r="J13" i="23"/>
  <c r="H14" i="23"/>
  <c r="F15" i="23"/>
  <c r="D16" i="23"/>
  <c r="L16" i="23"/>
  <c r="J17" i="23"/>
  <c r="H18" i="23"/>
  <c r="F19" i="23"/>
  <c r="D20" i="23"/>
  <c r="L20" i="23"/>
  <c r="J21" i="23"/>
  <c r="H22" i="23"/>
  <c r="F23" i="23"/>
  <c r="D24" i="23"/>
  <c r="L24" i="23"/>
  <c r="J25" i="23"/>
  <c r="H26" i="23"/>
  <c r="F27" i="23"/>
  <c r="D28" i="23"/>
  <c r="L28" i="23"/>
  <c r="J29" i="23"/>
  <c r="H30" i="23"/>
  <c r="F31" i="23"/>
  <c r="D32" i="23"/>
  <c r="L32" i="23"/>
  <c r="J33" i="23"/>
  <c r="H34" i="23"/>
  <c r="F35" i="23"/>
  <c r="D36" i="23"/>
  <c r="L36" i="23"/>
  <c r="J37" i="23"/>
  <c r="H38" i="23"/>
  <c r="F39" i="23"/>
  <c r="D40" i="23"/>
  <c r="AH40" i="9" s="1"/>
  <c r="L40" i="23"/>
  <c r="J41" i="23"/>
  <c r="H42" i="23"/>
  <c r="F43" i="23"/>
  <c r="D44" i="23"/>
  <c r="L44" i="23"/>
  <c r="J45" i="23"/>
  <c r="H46" i="23"/>
  <c r="F47" i="23"/>
  <c r="D48" i="23"/>
  <c r="L48" i="23"/>
  <c r="J49" i="23"/>
  <c r="H50" i="23"/>
  <c r="F51" i="23"/>
  <c r="D52" i="23"/>
  <c r="L52" i="23"/>
  <c r="J53" i="23"/>
  <c r="H54" i="23"/>
  <c r="F55" i="23"/>
  <c r="D56" i="23"/>
  <c r="L56" i="23"/>
  <c r="J57" i="23"/>
  <c r="H58" i="23"/>
  <c r="F59" i="23"/>
  <c r="D60" i="23"/>
  <c r="L60" i="23"/>
  <c r="J61" i="23"/>
  <c r="H62" i="23"/>
  <c r="F63" i="23"/>
  <c r="D64" i="23"/>
  <c r="L64" i="23"/>
  <c r="J65" i="23"/>
  <c r="H66" i="23"/>
  <c r="F67" i="23"/>
  <c r="I2" i="23"/>
  <c r="G3" i="23"/>
  <c r="E4" i="23"/>
  <c r="M4" i="23"/>
  <c r="K5" i="23"/>
  <c r="I6" i="23"/>
  <c r="G7" i="23"/>
  <c r="E8" i="23"/>
  <c r="M8" i="23"/>
  <c r="K9" i="23"/>
  <c r="I10" i="23"/>
  <c r="G11" i="23"/>
  <c r="E12" i="23"/>
  <c r="M12" i="23"/>
  <c r="K13" i="23"/>
  <c r="I14" i="23"/>
  <c r="G15" i="23"/>
  <c r="E16" i="23"/>
  <c r="M16" i="23"/>
  <c r="K17" i="23"/>
  <c r="I18" i="23"/>
  <c r="G19" i="23"/>
  <c r="E20" i="23"/>
  <c r="M20" i="23"/>
  <c r="K21" i="23"/>
  <c r="I22" i="23"/>
  <c r="G23" i="23"/>
  <c r="E24" i="23"/>
  <c r="M24" i="23"/>
  <c r="K25" i="23"/>
  <c r="I26" i="23"/>
  <c r="G27" i="23"/>
  <c r="E28" i="23"/>
  <c r="M28" i="23"/>
  <c r="K29" i="23"/>
  <c r="I30" i="23"/>
  <c r="G31" i="23"/>
  <c r="E32" i="23"/>
  <c r="M32" i="23"/>
  <c r="K33" i="23"/>
  <c r="I34" i="23"/>
  <c r="G35" i="23"/>
  <c r="E36" i="23"/>
  <c r="M36" i="23"/>
  <c r="K37" i="23"/>
  <c r="I38" i="23"/>
  <c r="G39" i="23"/>
  <c r="E40" i="23"/>
  <c r="M40" i="23"/>
  <c r="K41" i="23"/>
  <c r="I42" i="23"/>
  <c r="G43" i="23"/>
  <c r="E44" i="23"/>
  <c r="M44" i="23"/>
  <c r="K45" i="23"/>
  <c r="I46" i="23"/>
  <c r="M72" i="23"/>
  <c r="G79" i="23"/>
  <c r="K85" i="23"/>
  <c r="E92" i="23"/>
  <c r="I98" i="23"/>
  <c r="J2" i="23"/>
  <c r="H3" i="23"/>
  <c r="F4" i="23"/>
  <c r="D5" i="23"/>
  <c r="L5" i="23"/>
  <c r="J6" i="23"/>
  <c r="H7" i="23"/>
  <c r="F8" i="23"/>
  <c r="D9" i="23"/>
  <c r="AH9" i="9" s="1"/>
  <c r="L9" i="23"/>
  <c r="J10" i="23"/>
  <c r="H11" i="23"/>
  <c r="F12" i="23"/>
  <c r="D13" i="23"/>
  <c r="L13" i="23"/>
  <c r="J14" i="23"/>
  <c r="H15" i="23"/>
  <c r="AH15" i="9" s="1"/>
  <c r="F16" i="23"/>
  <c r="D17" i="23"/>
  <c r="L17" i="23"/>
  <c r="J18" i="23"/>
  <c r="H19" i="23"/>
  <c r="F20" i="23"/>
  <c r="D21" i="23"/>
  <c r="L21" i="23"/>
  <c r="J22" i="23"/>
  <c r="H23" i="23"/>
  <c r="F24" i="23"/>
  <c r="D25" i="23"/>
  <c r="L25" i="23"/>
  <c r="J26" i="23"/>
  <c r="H27" i="23"/>
  <c r="F28" i="23"/>
  <c r="D29" i="23"/>
  <c r="L29" i="23"/>
  <c r="J30" i="23"/>
  <c r="H31" i="23"/>
  <c r="F32" i="23"/>
  <c r="D33" i="23"/>
  <c r="L33" i="23"/>
  <c r="J34" i="23"/>
  <c r="H35" i="23"/>
  <c r="F36" i="23"/>
  <c r="D37" i="23"/>
  <c r="L37" i="23"/>
  <c r="J38" i="23"/>
  <c r="H39" i="23"/>
  <c r="F40" i="23"/>
  <c r="D41" i="23"/>
  <c r="L41" i="23"/>
  <c r="J42" i="23"/>
  <c r="H43" i="23"/>
  <c r="F44" i="23"/>
  <c r="D45" i="23"/>
  <c r="L45" i="23"/>
  <c r="J46" i="23"/>
  <c r="H47" i="23"/>
  <c r="F48" i="23"/>
  <c r="D49" i="23"/>
  <c r="L49" i="23"/>
  <c r="J50" i="23"/>
  <c r="H51" i="23"/>
  <c r="F52" i="23"/>
  <c r="D53" i="23"/>
  <c r="L53" i="23"/>
  <c r="J54" i="23"/>
  <c r="H55" i="23"/>
  <c r="F56" i="23"/>
  <c r="D57" i="23"/>
  <c r="L57" i="23"/>
  <c r="J58" i="23"/>
  <c r="H59" i="23"/>
  <c r="F60" i="23"/>
  <c r="D61" i="23"/>
  <c r="L61" i="23"/>
  <c r="J62" i="23"/>
  <c r="H63" i="23"/>
  <c r="F64" i="23"/>
  <c r="D65" i="23"/>
  <c r="H75" i="23"/>
  <c r="L81" i="23"/>
  <c r="F88" i="23"/>
  <c r="J94" i="23"/>
  <c r="K2" i="23"/>
  <c r="I3" i="23"/>
  <c r="G4" i="23"/>
  <c r="E5" i="23"/>
  <c r="M5" i="23"/>
  <c r="K6" i="23"/>
  <c r="I7" i="23"/>
  <c r="G8" i="23"/>
  <c r="M9" i="23"/>
  <c r="K10" i="23"/>
  <c r="I11" i="23"/>
  <c r="G12" i="23"/>
  <c r="E13" i="23"/>
  <c r="M13" i="23"/>
  <c r="K14" i="23"/>
  <c r="I15" i="23"/>
  <c r="G16" i="23"/>
  <c r="E17" i="23"/>
  <c r="M17" i="23"/>
  <c r="K18" i="23"/>
  <c r="I19" i="23"/>
  <c r="G20" i="23"/>
  <c r="E21" i="23"/>
  <c r="M21" i="23"/>
  <c r="K22" i="23"/>
  <c r="I23" i="23"/>
  <c r="G24" i="23"/>
  <c r="E25" i="23"/>
  <c r="M25" i="23"/>
  <c r="K26" i="23"/>
  <c r="I27" i="23"/>
  <c r="G28" i="23"/>
  <c r="E29" i="23"/>
  <c r="M29" i="23"/>
  <c r="K30" i="23"/>
  <c r="I31" i="23"/>
  <c r="G32" i="23"/>
  <c r="E33" i="23"/>
  <c r="M33" i="23"/>
  <c r="K34" i="23"/>
  <c r="I35" i="23"/>
  <c r="G36" i="23"/>
  <c r="E37" i="23"/>
  <c r="M37" i="23"/>
  <c r="K38" i="23"/>
  <c r="I39" i="23"/>
  <c r="G40" i="23"/>
  <c r="E41" i="23"/>
  <c r="M41" i="23"/>
  <c r="K42" i="23"/>
  <c r="I43" i="23"/>
  <c r="G44" i="23"/>
  <c r="E45" i="23"/>
  <c r="M45" i="23"/>
  <c r="K46" i="23"/>
  <c r="I47" i="23"/>
  <c r="G48" i="23"/>
  <c r="E49" i="23"/>
  <c r="K50" i="23"/>
  <c r="I51" i="23"/>
  <c r="G52" i="23"/>
  <c r="E53" i="23"/>
  <c r="M53" i="23"/>
  <c r="K54" i="23"/>
  <c r="I55" i="23"/>
  <c r="G56" i="23"/>
  <c r="E57" i="23"/>
  <c r="M57" i="23"/>
  <c r="K58" i="23"/>
  <c r="I59" i="23"/>
  <c r="G60" i="23"/>
  <c r="E61" i="23"/>
  <c r="M61" i="23"/>
  <c r="K62" i="23"/>
  <c r="I63" i="23"/>
  <c r="G64" i="23"/>
  <c r="E65" i="23"/>
  <c r="D2" i="23"/>
  <c r="L2" i="23"/>
  <c r="J3" i="23"/>
  <c r="H4" i="23"/>
  <c r="F5" i="23"/>
  <c r="D6" i="23"/>
  <c r="L6" i="23"/>
  <c r="J7" i="23"/>
  <c r="H8" i="23"/>
  <c r="F9" i="23"/>
  <c r="D10" i="23"/>
  <c r="L10" i="23"/>
  <c r="J11" i="23"/>
  <c r="H12" i="23"/>
  <c r="F13" i="23"/>
  <c r="D14" i="23"/>
  <c r="L14" i="23"/>
  <c r="J15" i="23"/>
  <c r="H16" i="23"/>
  <c r="F17" i="23"/>
  <c r="D18" i="23"/>
  <c r="L18" i="23"/>
  <c r="J19" i="23"/>
  <c r="H20" i="23"/>
  <c r="F21" i="23"/>
  <c r="D22" i="23"/>
  <c r="L22" i="23"/>
  <c r="J23" i="23"/>
  <c r="H24" i="23"/>
  <c r="F25" i="23"/>
  <c r="D26" i="23"/>
  <c r="L26" i="23"/>
  <c r="J27" i="23"/>
  <c r="H28" i="23"/>
  <c r="D30" i="23"/>
  <c r="L30" i="23"/>
  <c r="J31" i="23"/>
  <c r="H32" i="23"/>
  <c r="F33" i="23"/>
  <c r="D34" i="23"/>
  <c r="L34" i="23"/>
  <c r="J35" i="23"/>
  <c r="H36" i="23"/>
  <c r="F37" i="23"/>
  <c r="D38" i="23"/>
  <c r="L38" i="23"/>
  <c r="J39" i="23"/>
  <c r="H40" i="23"/>
  <c r="F41" i="23"/>
  <c r="D42" i="23"/>
  <c r="L42" i="23"/>
  <c r="J43" i="23"/>
  <c r="H44" i="23"/>
  <c r="F45" i="23"/>
  <c r="D46" i="23"/>
  <c r="L46" i="23"/>
  <c r="J47" i="23"/>
  <c r="H48" i="23"/>
  <c r="F49" i="23"/>
  <c r="D50" i="23"/>
  <c r="L50" i="23"/>
  <c r="J51" i="23"/>
  <c r="H52" i="23"/>
  <c r="F53" i="23"/>
  <c r="D54" i="23"/>
  <c r="L54" i="23"/>
  <c r="J55" i="23"/>
  <c r="H56" i="23"/>
  <c r="F57" i="23"/>
  <c r="D58" i="23"/>
  <c r="L58" i="23"/>
  <c r="F65" i="23"/>
  <c r="J67" i="23"/>
  <c r="D68" i="23"/>
  <c r="L68" i="23"/>
  <c r="J69" i="23"/>
  <c r="H70" i="23"/>
  <c r="F71" i="23"/>
  <c r="D72" i="23"/>
  <c r="L72" i="23"/>
  <c r="J73" i="23"/>
  <c r="H74" i="23"/>
  <c r="F75" i="23"/>
  <c r="D76" i="23"/>
  <c r="L76" i="23"/>
  <c r="J77" i="23"/>
  <c r="H78" i="23"/>
  <c r="F79" i="23"/>
  <c r="D80" i="23"/>
  <c r="L80" i="23"/>
  <c r="J81" i="23"/>
  <c r="H82" i="23"/>
  <c r="F83" i="23"/>
  <c r="D84" i="23"/>
  <c r="L84" i="23"/>
  <c r="J85" i="23"/>
  <c r="H86" i="23"/>
  <c r="F87" i="23"/>
  <c r="D88" i="23"/>
  <c r="L88" i="23"/>
  <c r="J89" i="23"/>
  <c r="H90" i="23"/>
  <c r="F91" i="23"/>
  <c r="D92" i="23"/>
  <c r="L92" i="23"/>
  <c r="J93" i="23"/>
  <c r="H94" i="23"/>
  <c r="F95" i="23"/>
  <c r="D96" i="23"/>
  <c r="L96" i="23"/>
  <c r="G47" i="23"/>
  <c r="E48" i="23"/>
  <c r="M48" i="23"/>
  <c r="K49" i="23"/>
  <c r="I50" i="23"/>
  <c r="G51" i="23"/>
  <c r="E52" i="23"/>
  <c r="M52" i="23"/>
  <c r="K53" i="23"/>
  <c r="I54" i="23"/>
  <c r="G55" i="23"/>
  <c r="E56" i="23"/>
  <c r="M56" i="23"/>
  <c r="K57" i="23"/>
  <c r="I58" i="23"/>
  <c r="G59" i="23"/>
  <c r="E60" i="23"/>
  <c r="M60" i="23"/>
  <c r="K61" i="23"/>
  <c r="I62" i="23"/>
  <c r="G63" i="23"/>
  <c r="E64" i="23"/>
  <c r="M64" i="23"/>
  <c r="K65" i="23"/>
  <c r="I66" i="23"/>
  <c r="G67" i="23"/>
  <c r="E68" i="23"/>
  <c r="M68" i="23"/>
  <c r="K69" i="23"/>
  <c r="I70" i="23"/>
  <c r="G71" i="23"/>
  <c r="E72" i="23"/>
  <c r="K73" i="23"/>
  <c r="I74" i="23"/>
  <c r="G75" i="23"/>
  <c r="E76" i="23"/>
  <c r="M76" i="23"/>
  <c r="K77" i="23"/>
  <c r="I78" i="23"/>
  <c r="E80" i="23"/>
  <c r="M80" i="23"/>
  <c r="K81" i="23"/>
  <c r="I82" i="23"/>
  <c r="G83" i="23"/>
  <c r="E84" i="23"/>
  <c r="M84" i="23"/>
  <c r="I86" i="23"/>
  <c r="G87" i="23"/>
  <c r="E88" i="23"/>
  <c r="M88" i="23"/>
  <c r="K89" i="23"/>
  <c r="I90" i="23"/>
  <c r="G91" i="23"/>
  <c r="M92" i="23"/>
  <c r="K93" i="23"/>
  <c r="I94" i="23"/>
  <c r="G95" i="23"/>
  <c r="E96" i="23"/>
  <c r="M96" i="23"/>
  <c r="K97" i="23"/>
  <c r="G99" i="23"/>
  <c r="E100" i="23"/>
  <c r="M100" i="23"/>
  <c r="K101" i="23"/>
  <c r="I102" i="23"/>
  <c r="G103" i="23"/>
  <c r="E104" i="23"/>
  <c r="AH104" i="9" s="1"/>
  <c r="M104" i="23"/>
  <c r="K105" i="23"/>
  <c r="I106" i="23"/>
  <c r="L65" i="23"/>
  <c r="J66" i="23"/>
  <c r="H67" i="23"/>
  <c r="F68" i="23"/>
  <c r="D69" i="23"/>
  <c r="AH69" i="9" s="1"/>
  <c r="L69" i="23"/>
  <c r="J70" i="23"/>
  <c r="H71" i="23"/>
  <c r="F72" i="23"/>
  <c r="D73" i="23"/>
  <c r="L73" i="23"/>
  <c r="J74" i="23"/>
  <c r="F76" i="23"/>
  <c r="D77" i="23"/>
  <c r="L77" i="23"/>
  <c r="J78" i="23"/>
  <c r="H79" i="23"/>
  <c r="F80" i="23"/>
  <c r="D81" i="23"/>
  <c r="J82" i="23"/>
  <c r="H83" i="23"/>
  <c r="F84" i="23"/>
  <c r="D85" i="23"/>
  <c r="L85" i="23"/>
  <c r="J86" i="23"/>
  <c r="H87" i="23"/>
  <c r="D89" i="23"/>
  <c r="L89" i="23"/>
  <c r="J90" i="23"/>
  <c r="H91" i="23"/>
  <c r="F92" i="23"/>
  <c r="D93" i="23"/>
  <c r="L93" i="23"/>
  <c r="H95" i="23"/>
  <c r="F96" i="23"/>
  <c r="D97" i="23"/>
  <c r="L97" i="23"/>
  <c r="J98" i="23"/>
  <c r="H99" i="23"/>
  <c r="F100" i="23"/>
  <c r="L101" i="23"/>
  <c r="J102" i="23"/>
  <c r="H103" i="23"/>
  <c r="F104" i="23"/>
  <c r="D105" i="23"/>
  <c r="L105" i="23"/>
  <c r="J106" i="23"/>
  <c r="H107" i="23"/>
  <c r="F108" i="23"/>
  <c r="D109" i="23"/>
  <c r="L109" i="23"/>
  <c r="J110" i="23"/>
  <c r="H111" i="23"/>
  <c r="F112" i="23"/>
  <c r="D113" i="23"/>
  <c r="L113" i="23"/>
  <c r="J114" i="23"/>
  <c r="H115" i="23"/>
  <c r="F116" i="23"/>
  <c r="D117" i="23"/>
  <c r="L117" i="23"/>
  <c r="J118" i="23"/>
  <c r="H119" i="23"/>
  <c r="F120" i="23"/>
  <c r="D121" i="23"/>
  <c r="L121" i="23"/>
  <c r="M65" i="23"/>
  <c r="K66" i="23"/>
  <c r="I67" i="23"/>
  <c r="G68" i="23"/>
  <c r="E69" i="23"/>
  <c r="M69" i="23"/>
  <c r="K70" i="23"/>
  <c r="I71" i="23"/>
  <c r="G72" i="23"/>
  <c r="E73" i="23"/>
  <c r="M73" i="23"/>
  <c r="K74" i="23"/>
  <c r="I75" i="23"/>
  <c r="G76" i="23"/>
  <c r="E77" i="23"/>
  <c r="M77" i="23"/>
  <c r="K78" i="23"/>
  <c r="I79" i="23"/>
  <c r="G80" i="23"/>
  <c r="E81" i="23"/>
  <c r="M81" i="23"/>
  <c r="K82" i="23"/>
  <c r="I83" i="23"/>
  <c r="G84" i="23"/>
  <c r="E85" i="23"/>
  <c r="M85" i="23"/>
  <c r="K86" i="23"/>
  <c r="I87" i="23"/>
  <c r="G88" i="23"/>
  <c r="E89" i="23"/>
  <c r="M89" i="23"/>
  <c r="K90" i="23"/>
  <c r="I91" i="23"/>
  <c r="G92" i="23"/>
  <c r="E93" i="23"/>
  <c r="M93" i="23"/>
  <c r="K94" i="23"/>
  <c r="I95" i="23"/>
  <c r="G96" i="23"/>
  <c r="E97" i="23"/>
  <c r="M97" i="23"/>
  <c r="K98" i="23"/>
  <c r="I99" i="23"/>
  <c r="G100" i="23"/>
  <c r="E101" i="23"/>
  <c r="M101" i="23"/>
  <c r="K102" i="23"/>
  <c r="I103" i="23"/>
  <c r="G104" i="23"/>
  <c r="E105" i="23"/>
  <c r="M105" i="23"/>
  <c r="K106" i="23"/>
  <c r="I107" i="23"/>
  <c r="G108" i="23"/>
  <c r="E109" i="23"/>
  <c r="M109" i="23"/>
  <c r="K110" i="23"/>
  <c r="I111" i="23"/>
  <c r="G112" i="23"/>
  <c r="AH112" i="9" s="1"/>
  <c r="E113" i="23"/>
  <c r="M113" i="23"/>
  <c r="K114" i="23"/>
  <c r="I115" i="23"/>
  <c r="G116" i="23"/>
  <c r="E117" i="23"/>
  <c r="M117" i="23"/>
  <c r="K118" i="23"/>
  <c r="I119" i="23"/>
  <c r="G120" i="23"/>
  <c r="E121" i="23"/>
  <c r="M121" i="23"/>
  <c r="J59" i="23"/>
  <c r="H60" i="23"/>
  <c r="F61" i="23"/>
  <c r="D62" i="23"/>
  <c r="L62" i="23"/>
  <c r="J63" i="23"/>
  <c r="H64" i="23"/>
  <c r="D66" i="23"/>
  <c r="L66" i="23"/>
  <c r="H68" i="23"/>
  <c r="F69" i="23"/>
  <c r="D70" i="23"/>
  <c r="AH70" i="9" s="1"/>
  <c r="L70" i="23"/>
  <c r="J71" i="23"/>
  <c r="H72" i="23"/>
  <c r="F73" i="23"/>
  <c r="D74" i="23"/>
  <c r="L74" i="23"/>
  <c r="J75" i="23"/>
  <c r="H76" i="23"/>
  <c r="F77" i="23"/>
  <c r="D78" i="23"/>
  <c r="L78" i="23"/>
  <c r="J79" i="23"/>
  <c r="H80" i="23"/>
  <c r="F81" i="23"/>
  <c r="D82" i="23"/>
  <c r="L82" i="23"/>
  <c r="J83" i="23"/>
  <c r="H84" i="23"/>
  <c r="F85" i="23"/>
  <c r="D86" i="23"/>
  <c r="L86" i="23"/>
  <c r="J87" i="23"/>
  <c r="H88" i="23"/>
  <c r="F89" i="23"/>
  <c r="D90" i="23"/>
  <c r="L90" i="23"/>
  <c r="J91" i="23"/>
  <c r="H92" i="23"/>
  <c r="F93" i="23"/>
  <c r="D94" i="23"/>
  <c r="L94" i="23"/>
  <c r="J95" i="23"/>
  <c r="H96" i="23"/>
  <c r="F97" i="23"/>
  <c r="D98" i="23"/>
  <c r="L98" i="23"/>
  <c r="J99" i="23"/>
  <c r="H100" i="23"/>
  <c r="F101" i="23"/>
  <c r="D102" i="23"/>
  <c r="L102" i="23"/>
  <c r="J103" i="23"/>
  <c r="H104" i="23"/>
  <c r="F105" i="23"/>
  <c r="L106" i="23"/>
  <c r="J107" i="23"/>
  <c r="H108" i="23"/>
  <c r="F109" i="23"/>
  <c r="L110" i="23"/>
  <c r="J111" i="23"/>
  <c r="H112" i="23"/>
  <c r="F113" i="23"/>
  <c r="D114" i="23"/>
  <c r="L114" i="23"/>
  <c r="J115" i="23"/>
  <c r="H116" i="23"/>
  <c r="F117" i="23"/>
  <c r="L118" i="23"/>
  <c r="J119" i="23"/>
  <c r="H120" i="23"/>
  <c r="F121" i="23"/>
  <c r="G33" i="23"/>
  <c r="E34" i="23"/>
  <c r="M34" i="23"/>
  <c r="K35" i="23"/>
  <c r="I36" i="23"/>
  <c r="G37" i="23"/>
  <c r="E38" i="23"/>
  <c r="M38" i="23"/>
  <c r="K39" i="23"/>
  <c r="I40" i="23"/>
  <c r="G41" i="23"/>
  <c r="E42" i="23"/>
  <c r="M42" i="23"/>
  <c r="K43" i="23"/>
  <c r="G45" i="23"/>
  <c r="E46" i="23"/>
  <c r="M46" i="23"/>
  <c r="K47" i="23"/>
  <c r="I48" i="23"/>
  <c r="AH48" i="9" s="1"/>
  <c r="G49" i="23"/>
  <c r="E50" i="23"/>
  <c r="M50" i="23"/>
  <c r="K51" i="23"/>
  <c r="I52" i="23"/>
  <c r="G53" i="23"/>
  <c r="E54" i="23"/>
  <c r="M54" i="23"/>
  <c r="K55" i="23"/>
  <c r="I56" i="23"/>
  <c r="E58" i="23"/>
  <c r="M58" i="23"/>
  <c r="K59" i="23"/>
  <c r="I60" i="23"/>
  <c r="G61" i="23"/>
  <c r="E62" i="23"/>
  <c r="M62" i="23"/>
  <c r="K63" i="23"/>
  <c r="I64" i="23"/>
  <c r="G65" i="23"/>
  <c r="E66" i="23"/>
  <c r="M66" i="23"/>
  <c r="K67" i="23"/>
  <c r="I68" i="23"/>
  <c r="G69" i="23"/>
  <c r="M70" i="23"/>
  <c r="I72" i="23"/>
  <c r="G73" i="23"/>
  <c r="E74" i="23"/>
  <c r="M74" i="23"/>
  <c r="K75" i="23"/>
  <c r="I76" i="23"/>
  <c r="G77" i="23"/>
  <c r="M78" i="23"/>
  <c r="K79" i="23"/>
  <c r="I80" i="23"/>
  <c r="G81" i="23"/>
  <c r="E82" i="23"/>
  <c r="M82" i="23"/>
  <c r="K83" i="23"/>
  <c r="G85" i="23"/>
  <c r="E86" i="23"/>
  <c r="M86" i="23"/>
  <c r="K87" i="23"/>
  <c r="I88" i="23"/>
  <c r="G89" i="23"/>
  <c r="E90" i="23"/>
  <c r="K91" i="23"/>
  <c r="I92" i="23"/>
  <c r="G93" i="23"/>
  <c r="E94" i="23"/>
  <c r="K95" i="23"/>
  <c r="I96" i="23"/>
  <c r="E98" i="23"/>
  <c r="M98" i="23"/>
  <c r="K99" i="23"/>
  <c r="I100" i="23"/>
  <c r="E102" i="23"/>
  <c r="M102" i="23"/>
  <c r="I104" i="23"/>
  <c r="G105" i="23"/>
  <c r="E106" i="23"/>
  <c r="M106" i="23"/>
  <c r="K107" i="23"/>
  <c r="I108" i="23"/>
  <c r="G109" i="23"/>
  <c r="E110" i="23"/>
  <c r="M110" i="23"/>
  <c r="K111" i="23"/>
  <c r="I112" i="23"/>
  <c r="G113" i="23"/>
  <c r="E114" i="23"/>
  <c r="M114" i="23"/>
  <c r="K115" i="23"/>
  <c r="I116" i="23"/>
  <c r="G117" i="23"/>
  <c r="E118" i="23"/>
  <c r="M118" i="23"/>
  <c r="K119" i="23"/>
  <c r="I120" i="23"/>
  <c r="G121" i="23"/>
  <c r="D47" i="23"/>
  <c r="L47" i="23"/>
  <c r="J48" i="23"/>
  <c r="H49" i="23"/>
  <c r="F50" i="23"/>
  <c r="D51" i="23"/>
  <c r="L51" i="23"/>
  <c r="J52" i="23"/>
  <c r="H53" i="23"/>
  <c r="F54" i="23"/>
  <c r="D55" i="23"/>
  <c r="L55" i="23"/>
  <c r="J56" i="23"/>
  <c r="H57" i="23"/>
  <c r="AH57" i="9" s="1"/>
  <c r="F58" i="23"/>
  <c r="D59" i="23"/>
  <c r="L59" i="23"/>
  <c r="J60" i="23"/>
  <c r="H61" i="23"/>
  <c r="F62" i="23"/>
  <c r="D63" i="23"/>
  <c r="L63" i="23"/>
  <c r="J64" i="23"/>
  <c r="H65" i="23"/>
  <c r="F66" i="23"/>
  <c r="D67" i="23"/>
  <c r="L67" i="23"/>
  <c r="J68" i="23"/>
  <c r="H69" i="23"/>
  <c r="F70" i="23"/>
  <c r="D71" i="23"/>
  <c r="AH71" i="9" s="1"/>
  <c r="L71" i="23"/>
  <c r="J72" i="23"/>
  <c r="H73" i="23"/>
  <c r="D75" i="23"/>
  <c r="L75" i="23"/>
  <c r="J76" i="23"/>
  <c r="H77" i="23"/>
  <c r="F78" i="23"/>
  <c r="D79" i="23"/>
  <c r="L79" i="23"/>
  <c r="H81" i="23"/>
  <c r="F82" i="23"/>
  <c r="D83" i="23"/>
  <c r="L83" i="23"/>
  <c r="J84" i="23"/>
  <c r="H85" i="23"/>
  <c r="AH85" i="9" s="1"/>
  <c r="F86" i="23"/>
  <c r="L87" i="23"/>
  <c r="J88" i="23"/>
  <c r="H89" i="23"/>
  <c r="F90" i="23"/>
  <c r="D91" i="23"/>
  <c r="L91" i="23"/>
  <c r="J92" i="23"/>
  <c r="F94" i="23"/>
  <c r="D95" i="23"/>
  <c r="L95" i="23"/>
  <c r="J96" i="23"/>
  <c r="H97" i="23"/>
  <c r="F98" i="23"/>
  <c r="D99" i="23"/>
  <c r="J100" i="23"/>
  <c r="H101" i="23"/>
  <c r="F102" i="23"/>
  <c r="D103" i="23"/>
  <c r="J104" i="23"/>
  <c r="H105" i="23"/>
  <c r="F106" i="23"/>
  <c r="D107" i="23"/>
  <c r="L107" i="23"/>
  <c r="J108" i="23"/>
  <c r="H109" i="23"/>
  <c r="F110" i="23"/>
  <c r="D111" i="23"/>
  <c r="L111" i="23"/>
  <c r="J112" i="23"/>
  <c r="H113" i="23"/>
  <c r="F114" i="23"/>
  <c r="D115" i="23"/>
  <c r="L115" i="23"/>
  <c r="J116" i="23"/>
  <c r="H117" i="23"/>
  <c r="F118" i="23"/>
  <c r="D119" i="23"/>
  <c r="L119" i="23"/>
  <c r="J120" i="23"/>
  <c r="H121" i="23"/>
  <c r="J97" i="23"/>
  <c r="H98" i="23"/>
  <c r="F99" i="23"/>
  <c r="D100" i="23"/>
  <c r="L100" i="23"/>
  <c r="J101" i="23"/>
  <c r="H102" i="23"/>
  <c r="F103" i="23"/>
  <c r="D104" i="23"/>
  <c r="D106" i="23"/>
  <c r="D110" i="23"/>
  <c r="D118" i="23"/>
  <c r="AH22" i="9"/>
  <c r="B3" i="20"/>
  <c r="B3" i="21" s="1"/>
  <c r="C3" i="20"/>
  <c r="C3" i="21" s="1"/>
  <c r="D3" i="20"/>
  <c r="D3" i="21" s="1"/>
  <c r="E3" i="20"/>
  <c r="F3" i="20"/>
  <c r="G3" i="20"/>
  <c r="H3" i="20"/>
  <c r="I3" i="20"/>
  <c r="J3" i="20"/>
  <c r="K3" i="20"/>
  <c r="L3" i="20"/>
  <c r="M3" i="20"/>
  <c r="B4" i="20"/>
  <c r="B4" i="21" s="1"/>
  <c r="C4" i="20"/>
  <c r="C4" i="21" s="1"/>
  <c r="D4" i="20"/>
  <c r="D4" i="21" s="1"/>
  <c r="E4" i="20"/>
  <c r="F4" i="20"/>
  <c r="G4" i="20"/>
  <c r="H4" i="20"/>
  <c r="I4" i="20"/>
  <c r="J4" i="20"/>
  <c r="K4" i="20"/>
  <c r="L4" i="20"/>
  <c r="M4" i="20"/>
  <c r="B5" i="20"/>
  <c r="B5" i="21" s="1"/>
  <c r="C5" i="20"/>
  <c r="C5" i="21" s="1"/>
  <c r="D5" i="20"/>
  <c r="D5" i="21" s="1"/>
  <c r="E5" i="20"/>
  <c r="F5" i="20"/>
  <c r="G5" i="20"/>
  <c r="H5" i="20"/>
  <c r="I5" i="20"/>
  <c r="J5" i="20"/>
  <c r="K5" i="20"/>
  <c r="L5" i="20"/>
  <c r="M5" i="20"/>
  <c r="B6" i="20"/>
  <c r="B6" i="21" s="1"/>
  <c r="C6" i="20"/>
  <c r="C6" i="21" s="1"/>
  <c r="D6" i="20"/>
  <c r="D6" i="21" s="1"/>
  <c r="E6" i="20"/>
  <c r="F6" i="20"/>
  <c r="G6" i="20"/>
  <c r="H6" i="20"/>
  <c r="I6" i="20"/>
  <c r="J6" i="20"/>
  <c r="K6" i="20"/>
  <c r="L6" i="20"/>
  <c r="M6" i="20"/>
  <c r="B7" i="20"/>
  <c r="B7" i="21" s="1"/>
  <c r="C7" i="20"/>
  <c r="C7" i="21" s="1"/>
  <c r="D7" i="20"/>
  <c r="D7" i="21" s="1"/>
  <c r="E7" i="20"/>
  <c r="F7" i="20"/>
  <c r="G7" i="20"/>
  <c r="H7" i="20"/>
  <c r="I7" i="20"/>
  <c r="J7" i="20"/>
  <c r="K7" i="20"/>
  <c r="L7" i="20"/>
  <c r="M7" i="20"/>
  <c r="B8" i="20"/>
  <c r="B8" i="21" s="1"/>
  <c r="C8" i="20"/>
  <c r="C8" i="21" s="1"/>
  <c r="D8" i="20"/>
  <c r="D8" i="21" s="1"/>
  <c r="E8" i="20"/>
  <c r="F8" i="20"/>
  <c r="G8" i="20"/>
  <c r="H8" i="20"/>
  <c r="I8" i="20"/>
  <c r="J8" i="20"/>
  <c r="K8" i="20"/>
  <c r="L8" i="20"/>
  <c r="M8" i="20"/>
  <c r="B9" i="20"/>
  <c r="B9" i="21" s="1"/>
  <c r="C9" i="20"/>
  <c r="C9" i="21" s="1"/>
  <c r="D9" i="20"/>
  <c r="D9" i="21" s="1"/>
  <c r="E9" i="20"/>
  <c r="F9" i="20"/>
  <c r="G9" i="20"/>
  <c r="H9" i="20"/>
  <c r="I9" i="20"/>
  <c r="J9" i="20"/>
  <c r="K9" i="20"/>
  <c r="L9" i="20"/>
  <c r="M9" i="20"/>
  <c r="B10" i="20"/>
  <c r="B10" i="21" s="1"/>
  <c r="C10" i="20"/>
  <c r="C10" i="21" s="1"/>
  <c r="D10" i="20"/>
  <c r="D10" i="21" s="1"/>
  <c r="E10" i="20"/>
  <c r="F10" i="20"/>
  <c r="G10" i="20"/>
  <c r="H10" i="20"/>
  <c r="I10" i="20"/>
  <c r="J10" i="20"/>
  <c r="K10" i="20"/>
  <c r="L10" i="20"/>
  <c r="M10" i="20"/>
  <c r="B11" i="20"/>
  <c r="B11" i="21" s="1"/>
  <c r="C11" i="20"/>
  <c r="C11" i="21" s="1"/>
  <c r="D11" i="20"/>
  <c r="D11" i="21" s="1"/>
  <c r="E11" i="20"/>
  <c r="F11" i="20"/>
  <c r="G11" i="20"/>
  <c r="H11" i="20"/>
  <c r="I11" i="20"/>
  <c r="J11" i="20"/>
  <c r="K11" i="20"/>
  <c r="L11" i="20"/>
  <c r="M11" i="20"/>
  <c r="B12" i="20"/>
  <c r="B12" i="21" s="1"/>
  <c r="C12" i="20"/>
  <c r="C12" i="21" s="1"/>
  <c r="D12" i="20"/>
  <c r="D12" i="21" s="1"/>
  <c r="E12" i="20"/>
  <c r="F12" i="20"/>
  <c r="G12" i="20"/>
  <c r="H12" i="20"/>
  <c r="I12" i="20"/>
  <c r="J12" i="20"/>
  <c r="K12" i="20"/>
  <c r="L12" i="20"/>
  <c r="M12" i="20"/>
  <c r="B13" i="20"/>
  <c r="B13" i="21" s="1"/>
  <c r="C13" i="20"/>
  <c r="C13" i="21" s="1"/>
  <c r="D13" i="20"/>
  <c r="D13" i="21" s="1"/>
  <c r="E13" i="20"/>
  <c r="F13" i="20"/>
  <c r="G13" i="20"/>
  <c r="H13" i="20"/>
  <c r="I13" i="20"/>
  <c r="J13" i="20"/>
  <c r="K13" i="20"/>
  <c r="L13" i="20"/>
  <c r="M13" i="20"/>
  <c r="B14" i="20"/>
  <c r="B14" i="21" s="1"/>
  <c r="C14" i="20"/>
  <c r="C14" i="21" s="1"/>
  <c r="D14" i="20"/>
  <c r="D14" i="21" s="1"/>
  <c r="E14" i="20"/>
  <c r="F14" i="20"/>
  <c r="G14" i="20"/>
  <c r="H14" i="20"/>
  <c r="I14" i="20"/>
  <c r="J14" i="20"/>
  <c r="K14" i="20"/>
  <c r="L14" i="20"/>
  <c r="M14" i="20"/>
  <c r="B15" i="20"/>
  <c r="B15" i="21" s="1"/>
  <c r="C15" i="20"/>
  <c r="C15" i="21" s="1"/>
  <c r="D15" i="20"/>
  <c r="D15" i="21" s="1"/>
  <c r="E15" i="20"/>
  <c r="F15" i="20"/>
  <c r="G15" i="20"/>
  <c r="H15" i="20"/>
  <c r="I15" i="20"/>
  <c r="J15" i="20"/>
  <c r="K15" i="20"/>
  <c r="L15" i="20"/>
  <c r="M15" i="20"/>
  <c r="B16" i="20"/>
  <c r="B16" i="21" s="1"/>
  <c r="C16" i="20"/>
  <c r="C16" i="21" s="1"/>
  <c r="D16" i="20"/>
  <c r="D16" i="21" s="1"/>
  <c r="E16" i="20"/>
  <c r="F16" i="20"/>
  <c r="G16" i="20"/>
  <c r="H16" i="20"/>
  <c r="I16" i="20"/>
  <c r="J16" i="20"/>
  <c r="K16" i="20"/>
  <c r="L16" i="20"/>
  <c r="M16" i="20"/>
  <c r="B17" i="20"/>
  <c r="B17" i="21" s="1"/>
  <c r="C17" i="20"/>
  <c r="C17" i="21" s="1"/>
  <c r="D17" i="20"/>
  <c r="D17" i="21" s="1"/>
  <c r="E17" i="20"/>
  <c r="F17" i="20"/>
  <c r="G17" i="20"/>
  <c r="H17" i="20"/>
  <c r="I17" i="20"/>
  <c r="J17" i="20"/>
  <c r="K17" i="20"/>
  <c r="L17" i="20"/>
  <c r="M17" i="20"/>
  <c r="B18" i="20"/>
  <c r="B18" i="21" s="1"/>
  <c r="C18" i="20"/>
  <c r="C18" i="21" s="1"/>
  <c r="D18" i="20"/>
  <c r="D18" i="21" s="1"/>
  <c r="E18" i="20"/>
  <c r="F18" i="20"/>
  <c r="G18" i="20"/>
  <c r="H18" i="20"/>
  <c r="I18" i="20"/>
  <c r="J18" i="20"/>
  <c r="K18" i="20"/>
  <c r="L18" i="20"/>
  <c r="M18" i="20"/>
  <c r="B19" i="20"/>
  <c r="B19" i="21" s="1"/>
  <c r="C19" i="20"/>
  <c r="C19" i="21" s="1"/>
  <c r="D19" i="20"/>
  <c r="D19" i="21" s="1"/>
  <c r="E19" i="20"/>
  <c r="F19" i="20"/>
  <c r="G19" i="20"/>
  <c r="H19" i="20"/>
  <c r="I19" i="20"/>
  <c r="J19" i="20"/>
  <c r="K19" i="20"/>
  <c r="L19" i="20"/>
  <c r="M19" i="20"/>
  <c r="B20" i="20"/>
  <c r="B20" i="21" s="1"/>
  <c r="C20" i="20"/>
  <c r="C20" i="21" s="1"/>
  <c r="D20" i="20"/>
  <c r="D20" i="21" s="1"/>
  <c r="E20" i="20"/>
  <c r="F20" i="20"/>
  <c r="G20" i="20"/>
  <c r="H20" i="20"/>
  <c r="I20" i="20"/>
  <c r="J20" i="20"/>
  <c r="K20" i="20"/>
  <c r="L20" i="20"/>
  <c r="M20" i="20"/>
  <c r="B21" i="20"/>
  <c r="B21" i="21" s="1"/>
  <c r="C21" i="20"/>
  <c r="C21" i="21" s="1"/>
  <c r="D21" i="20"/>
  <c r="D21" i="21" s="1"/>
  <c r="E21" i="20"/>
  <c r="F21" i="20"/>
  <c r="G21" i="20"/>
  <c r="H21" i="20"/>
  <c r="I21" i="20"/>
  <c r="J21" i="20"/>
  <c r="K21" i="20"/>
  <c r="L21" i="20"/>
  <c r="M21" i="20"/>
  <c r="B22" i="20"/>
  <c r="B22" i="21" s="1"/>
  <c r="C22" i="20"/>
  <c r="C22" i="21" s="1"/>
  <c r="D22" i="20"/>
  <c r="D22" i="21" s="1"/>
  <c r="E22" i="20"/>
  <c r="F22" i="20"/>
  <c r="G22" i="20"/>
  <c r="H22" i="20"/>
  <c r="I22" i="20"/>
  <c r="J22" i="20"/>
  <c r="K22" i="20"/>
  <c r="L22" i="20"/>
  <c r="M22" i="20"/>
  <c r="B23" i="20"/>
  <c r="B23" i="21" s="1"/>
  <c r="C23" i="20"/>
  <c r="C23" i="21" s="1"/>
  <c r="D23" i="20"/>
  <c r="D23" i="21" s="1"/>
  <c r="E23" i="20"/>
  <c r="F23" i="20"/>
  <c r="G23" i="20"/>
  <c r="H23" i="20"/>
  <c r="I23" i="20"/>
  <c r="J23" i="20"/>
  <c r="K23" i="20"/>
  <c r="L23" i="20"/>
  <c r="M23" i="20"/>
  <c r="B24" i="20"/>
  <c r="B24" i="21" s="1"/>
  <c r="C24" i="20"/>
  <c r="C24" i="21" s="1"/>
  <c r="D24" i="20"/>
  <c r="D24" i="21" s="1"/>
  <c r="E24" i="20"/>
  <c r="F24" i="20"/>
  <c r="G24" i="20"/>
  <c r="H24" i="20"/>
  <c r="I24" i="20"/>
  <c r="J24" i="20"/>
  <c r="K24" i="20"/>
  <c r="L24" i="20"/>
  <c r="M24" i="20"/>
  <c r="B25" i="20"/>
  <c r="B25" i="21" s="1"/>
  <c r="C25" i="20"/>
  <c r="C25" i="21" s="1"/>
  <c r="D25" i="20"/>
  <c r="D25" i="21" s="1"/>
  <c r="E25" i="20"/>
  <c r="F25" i="20"/>
  <c r="G25" i="20"/>
  <c r="H25" i="20"/>
  <c r="I25" i="20"/>
  <c r="J25" i="20"/>
  <c r="K25" i="20"/>
  <c r="L25" i="20"/>
  <c r="M25" i="20"/>
  <c r="B26" i="20"/>
  <c r="B26" i="21" s="1"/>
  <c r="C26" i="20"/>
  <c r="C26" i="21" s="1"/>
  <c r="D26" i="20"/>
  <c r="D26" i="21" s="1"/>
  <c r="E26" i="20"/>
  <c r="F26" i="20"/>
  <c r="G26" i="20"/>
  <c r="H26" i="20"/>
  <c r="I26" i="20"/>
  <c r="J26" i="20"/>
  <c r="K26" i="20"/>
  <c r="L26" i="20"/>
  <c r="M26" i="20"/>
  <c r="B27" i="20"/>
  <c r="B27" i="21" s="1"/>
  <c r="C27" i="20"/>
  <c r="C27" i="21" s="1"/>
  <c r="D27" i="20"/>
  <c r="D27" i="21" s="1"/>
  <c r="E27" i="20"/>
  <c r="F27" i="20"/>
  <c r="G27" i="20"/>
  <c r="H27" i="20"/>
  <c r="I27" i="20"/>
  <c r="J27" i="20"/>
  <c r="K27" i="20"/>
  <c r="L27" i="20"/>
  <c r="M27" i="20"/>
  <c r="B28" i="20"/>
  <c r="B28" i="21" s="1"/>
  <c r="C28" i="20"/>
  <c r="C28" i="21" s="1"/>
  <c r="D28" i="20"/>
  <c r="D28" i="21" s="1"/>
  <c r="E28" i="20"/>
  <c r="F28" i="20"/>
  <c r="G28" i="20"/>
  <c r="H28" i="20"/>
  <c r="I28" i="20"/>
  <c r="J28" i="20"/>
  <c r="K28" i="20"/>
  <c r="L28" i="20"/>
  <c r="M28" i="20"/>
  <c r="B29" i="20"/>
  <c r="B29" i="21" s="1"/>
  <c r="C29" i="20"/>
  <c r="C29" i="21" s="1"/>
  <c r="D29" i="20"/>
  <c r="D29" i="21" s="1"/>
  <c r="E29" i="20"/>
  <c r="F29" i="20"/>
  <c r="G29" i="20"/>
  <c r="H29" i="20"/>
  <c r="I29" i="20"/>
  <c r="J29" i="20"/>
  <c r="K29" i="20"/>
  <c r="L29" i="20"/>
  <c r="M29" i="20"/>
  <c r="B30" i="20"/>
  <c r="B30" i="21" s="1"/>
  <c r="C30" i="20"/>
  <c r="C30" i="21" s="1"/>
  <c r="D30" i="20"/>
  <c r="D30" i="21" s="1"/>
  <c r="E30" i="20"/>
  <c r="F30" i="20"/>
  <c r="G30" i="20"/>
  <c r="H30" i="20"/>
  <c r="I30" i="20"/>
  <c r="J30" i="20"/>
  <c r="K30" i="20"/>
  <c r="L30" i="20"/>
  <c r="M30" i="20"/>
  <c r="B31" i="20"/>
  <c r="B31" i="21" s="1"/>
  <c r="C31" i="20"/>
  <c r="C31" i="21" s="1"/>
  <c r="D31" i="20"/>
  <c r="D31" i="21" s="1"/>
  <c r="E31" i="20"/>
  <c r="F31" i="20"/>
  <c r="G31" i="20"/>
  <c r="H31" i="20"/>
  <c r="I31" i="20"/>
  <c r="J31" i="20"/>
  <c r="K31" i="20"/>
  <c r="L31" i="20"/>
  <c r="M31" i="20"/>
  <c r="B32" i="20"/>
  <c r="B32" i="21" s="1"/>
  <c r="C32" i="20"/>
  <c r="C32" i="21" s="1"/>
  <c r="D32" i="20"/>
  <c r="D32" i="21" s="1"/>
  <c r="E32" i="20"/>
  <c r="F32" i="20"/>
  <c r="G32" i="20"/>
  <c r="H32" i="20"/>
  <c r="I32" i="20"/>
  <c r="J32" i="20"/>
  <c r="K32" i="20"/>
  <c r="L32" i="20"/>
  <c r="M32" i="20"/>
  <c r="B33" i="20"/>
  <c r="B33" i="21" s="1"/>
  <c r="C33" i="20"/>
  <c r="C33" i="21" s="1"/>
  <c r="D33" i="20"/>
  <c r="D33" i="21" s="1"/>
  <c r="E33" i="20"/>
  <c r="F33" i="20"/>
  <c r="G33" i="20"/>
  <c r="H33" i="20"/>
  <c r="I33" i="20"/>
  <c r="J33" i="20"/>
  <c r="K33" i="20"/>
  <c r="L33" i="20"/>
  <c r="M33" i="20"/>
  <c r="B34" i="20"/>
  <c r="B34" i="21" s="1"/>
  <c r="C34" i="20"/>
  <c r="C34" i="21" s="1"/>
  <c r="D34" i="20"/>
  <c r="D34" i="21" s="1"/>
  <c r="E34" i="20"/>
  <c r="F34" i="20"/>
  <c r="G34" i="20"/>
  <c r="H34" i="20"/>
  <c r="I34" i="20"/>
  <c r="J34" i="20"/>
  <c r="K34" i="20"/>
  <c r="L34" i="20"/>
  <c r="M34" i="20"/>
  <c r="B35" i="20"/>
  <c r="B35" i="21" s="1"/>
  <c r="C35" i="20"/>
  <c r="C35" i="21" s="1"/>
  <c r="D35" i="20"/>
  <c r="D35" i="21" s="1"/>
  <c r="E35" i="20"/>
  <c r="F35" i="20"/>
  <c r="G35" i="20"/>
  <c r="H35" i="20"/>
  <c r="I35" i="20"/>
  <c r="J35" i="20"/>
  <c r="K35" i="20"/>
  <c r="L35" i="20"/>
  <c r="M35" i="20"/>
  <c r="B36" i="20"/>
  <c r="B36" i="21" s="1"/>
  <c r="C36" i="20"/>
  <c r="C36" i="21" s="1"/>
  <c r="D36" i="20"/>
  <c r="D36" i="21" s="1"/>
  <c r="E36" i="20"/>
  <c r="F36" i="20"/>
  <c r="G36" i="20"/>
  <c r="H36" i="20"/>
  <c r="I36" i="20"/>
  <c r="J36" i="20"/>
  <c r="K36" i="20"/>
  <c r="L36" i="20"/>
  <c r="M36" i="20"/>
  <c r="B37" i="20"/>
  <c r="B37" i="21" s="1"/>
  <c r="C37" i="20"/>
  <c r="C37" i="21" s="1"/>
  <c r="D37" i="20"/>
  <c r="D37" i="21" s="1"/>
  <c r="E37" i="20"/>
  <c r="F37" i="20"/>
  <c r="G37" i="20"/>
  <c r="H37" i="20"/>
  <c r="I37" i="20"/>
  <c r="J37" i="20"/>
  <c r="K37" i="20"/>
  <c r="L37" i="20"/>
  <c r="M37" i="20"/>
  <c r="B38" i="20"/>
  <c r="B38" i="21" s="1"/>
  <c r="C38" i="20"/>
  <c r="C38" i="21" s="1"/>
  <c r="D38" i="20"/>
  <c r="D38" i="21" s="1"/>
  <c r="E38" i="20"/>
  <c r="F38" i="20"/>
  <c r="G38" i="20"/>
  <c r="H38" i="20"/>
  <c r="I38" i="20"/>
  <c r="J38" i="20"/>
  <c r="K38" i="20"/>
  <c r="L38" i="20"/>
  <c r="M38" i="20"/>
  <c r="B39" i="20"/>
  <c r="B39" i="21" s="1"/>
  <c r="C39" i="20"/>
  <c r="C39" i="21" s="1"/>
  <c r="D39" i="20"/>
  <c r="D39" i="21" s="1"/>
  <c r="E39" i="20"/>
  <c r="F39" i="20"/>
  <c r="G39" i="20"/>
  <c r="H39" i="20"/>
  <c r="I39" i="20"/>
  <c r="J39" i="20"/>
  <c r="K39" i="20"/>
  <c r="L39" i="20"/>
  <c r="M39" i="20"/>
  <c r="B40" i="20"/>
  <c r="B40" i="21" s="1"/>
  <c r="C40" i="20"/>
  <c r="C40" i="21" s="1"/>
  <c r="D40" i="20"/>
  <c r="D40" i="21" s="1"/>
  <c r="E40" i="20"/>
  <c r="F40" i="20"/>
  <c r="G40" i="20"/>
  <c r="H40" i="20"/>
  <c r="I40" i="20"/>
  <c r="J40" i="20"/>
  <c r="K40" i="20"/>
  <c r="L40" i="20"/>
  <c r="M40" i="20"/>
  <c r="B41" i="20"/>
  <c r="B41" i="21" s="1"/>
  <c r="C41" i="20"/>
  <c r="C41" i="21" s="1"/>
  <c r="D41" i="20"/>
  <c r="D41" i="21" s="1"/>
  <c r="E41" i="20"/>
  <c r="F41" i="20"/>
  <c r="G41" i="20"/>
  <c r="H41" i="20"/>
  <c r="I41" i="20"/>
  <c r="J41" i="20"/>
  <c r="K41" i="20"/>
  <c r="L41" i="20"/>
  <c r="M41" i="20"/>
  <c r="B42" i="20"/>
  <c r="B42" i="21" s="1"/>
  <c r="C42" i="20"/>
  <c r="C42" i="21" s="1"/>
  <c r="D42" i="20"/>
  <c r="D42" i="21" s="1"/>
  <c r="E42" i="20"/>
  <c r="F42" i="20"/>
  <c r="G42" i="20"/>
  <c r="H42" i="20"/>
  <c r="I42" i="20"/>
  <c r="J42" i="20"/>
  <c r="K42" i="20"/>
  <c r="L42" i="20"/>
  <c r="M42" i="20"/>
  <c r="B43" i="20"/>
  <c r="B43" i="21" s="1"/>
  <c r="C43" i="20"/>
  <c r="C43" i="21" s="1"/>
  <c r="D43" i="20"/>
  <c r="D43" i="21" s="1"/>
  <c r="E43" i="20"/>
  <c r="F43" i="20"/>
  <c r="G43" i="20"/>
  <c r="H43" i="20"/>
  <c r="I43" i="20"/>
  <c r="J43" i="20"/>
  <c r="K43" i="20"/>
  <c r="L43" i="20"/>
  <c r="M43" i="20"/>
  <c r="B44" i="20"/>
  <c r="B44" i="21" s="1"/>
  <c r="C44" i="20"/>
  <c r="C44" i="21" s="1"/>
  <c r="D44" i="20"/>
  <c r="D44" i="21" s="1"/>
  <c r="E44" i="20"/>
  <c r="F44" i="20"/>
  <c r="G44" i="20"/>
  <c r="H44" i="20"/>
  <c r="I44" i="20"/>
  <c r="J44" i="20"/>
  <c r="K44" i="20"/>
  <c r="L44" i="20"/>
  <c r="M44" i="20"/>
  <c r="B45" i="20"/>
  <c r="B45" i="21" s="1"/>
  <c r="C45" i="20"/>
  <c r="C45" i="21" s="1"/>
  <c r="D45" i="20"/>
  <c r="D45" i="21" s="1"/>
  <c r="E45" i="20"/>
  <c r="F45" i="20"/>
  <c r="G45" i="20"/>
  <c r="H45" i="20"/>
  <c r="I45" i="20"/>
  <c r="J45" i="20"/>
  <c r="K45" i="20"/>
  <c r="L45" i="20"/>
  <c r="M45" i="20"/>
  <c r="B46" i="20"/>
  <c r="B46" i="21" s="1"/>
  <c r="C46" i="20"/>
  <c r="C46" i="21" s="1"/>
  <c r="D46" i="20"/>
  <c r="D46" i="21" s="1"/>
  <c r="E46" i="20"/>
  <c r="F46" i="20"/>
  <c r="G46" i="20"/>
  <c r="H46" i="20"/>
  <c r="I46" i="20"/>
  <c r="J46" i="20"/>
  <c r="K46" i="20"/>
  <c r="L46" i="20"/>
  <c r="M46" i="20"/>
  <c r="B47" i="20"/>
  <c r="B47" i="21" s="1"/>
  <c r="C47" i="20"/>
  <c r="C47" i="21" s="1"/>
  <c r="D47" i="20"/>
  <c r="D47" i="21" s="1"/>
  <c r="E47" i="20"/>
  <c r="F47" i="20"/>
  <c r="G47" i="20"/>
  <c r="H47" i="20"/>
  <c r="I47" i="20"/>
  <c r="J47" i="20"/>
  <c r="K47" i="20"/>
  <c r="L47" i="20"/>
  <c r="M47" i="20"/>
  <c r="B48" i="20"/>
  <c r="B48" i="21" s="1"/>
  <c r="C48" i="20"/>
  <c r="C48" i="21" s="1"/>
  <c r="D48" i="20"/>
  <c r="D48" i="21" s="1"/>
  <c r="E48" i="20"/>
  <c r="F48" i="20"/>
  <c r="G48" i="20"/>
  <c r="H48" i="20"/>
  <c r="I48" i="20"/>
  <c r="J48" i="20"/>
  <c r="K48" i="20"/>
  <c r="L48" i="20"/>
  <c r="M48" i="20"/>
  <c r="B49" i="20"/>
  <c r="B49" i="21" s="1"/>
  <c r="C49" i="20"/>
  <c r="C49" i="21" s="1"/>
  <c r="D49" i="20"/>
  <c r="D49" i="21" s="1"/>
  <c r="E49" i="20"/>
  <c r="F49" i="20"/>
  <c r="G49" i="20"/>
  <c r="H49" i="20"/>
  <c r="I49" i="20"/>
  <c r="J49" i="20"/>
  <c r="K49" i="20"/>
  <c r="L49" i="20"/>
  <c r="M49" i="20"/>
  <c r="B50" i="20"/>
  <c r="B50" i="21" s="1"/>
  <c r="C50" i="20"/>
  <c r="C50" i="21" s="1"/>
  <c r="D50" i="20"/>
  <c r="D50" i="21" s="1"/>
  <c r="E50" i="20"/>
  <c r="F50" i="20"/>
  <c r="G50" i="20"/>
  <c r="H50" i="20"/>
  <c r="I50" i="20"/>
  <c r="J50" i="20"/>
  <c r="K50" i="20"/>
  <c r="L50" i="20"/>
  <c r="M50" i="20"/>
  <c r="B51" i="20"/>
  <c r="B51" i="21" s="1"/>
  <c r="C51" i="20"/>
  <c r="C51" i="21" s="1"/>
  <c r="D51" i="20"/>
  <c r="D51" i="21" s="1"/>
  <c r="E51" i="20"/>
  <c r="F51" i="20"/>
  <c r="G51" i="20"/>
  <c r="H51" i="20"/>
  <c r="I51" i="20"/>
  <c r="J51" i="20"/>
  <c r="K51" i="20"/>
  <c r="L51" i="20"/>
  <c r="M51" i="20"/>
  <c r="B52" i="20"/>
  <c r="B52" i="21" s="1"/>
  <c r="C52" i="20"/>
  <c r="C52" i="21" s="1"/>
  <c r="D52" i="20"/>
  <c r="D52" i="21" s="1"/>
  <c r="E52" i="20"/>
  <c r="F52" i="20"/>
  <c r="G52" i="20"/>
  <c r="H52" i="20"/>
  <c r="I52" i="20"/>
  <c r="J52" i="20"/>
  <c r="K52" i="20"/>
  <c r="L52" i="20"/>
  <c r="M52" i="20"/>
  <c r="B53" i="20"/>
  <c r="B53" i="21" s="1"/>
  <c r="C53" i="20"/>
  <c r="C53" i="21" s="1"/>
  <c r="D53" i="20"/>
  <c r="D53" i="21" s="1"/>
  <c r="E53" i="20"/>
  <c r="F53" i="20"/>
  <c r="G53" i="20"/>
  <c r="H53" i="20"/>
  <c r="I53" i="20"/>
  <c r="J53" i="20"/>
  <c r="K53" i="20"/>
  <c r="L53" i="20"/>
  <c r="M53" i="20"/>
  <c r="B54" i="20"/>
  <c r="B54" i="21" s="1"/>
  <c r="C54" i="20"/>
  <c r="C54" i="21" s="1"/>
  <c r="D54" i="20"/>
  <c r="D54" i="21" s="1"/>
  <c r="E54" i="20"/>
  <c r="F54" i="20"/>
  <c r="G54" i="20"/>
  <c r="H54" i="20"/>
  <c r="I54" i="20"/>
  <c r="J54" i="20"/>
  <c r="K54" i="20"/>
  <c r="L54" i="20"/>
  <c r="M54" i="20"/>
  <c r="B55" i="20"/>
  <c r="B55" i="21" s="1"/>
  <c r="C55" i="20"/>
  <c r="C55" i="21" s="1"/>
  <c r="D55" i="20"/>
  <c r="D55" i="21" s="1"/>
  <c r="E55" i="20"/>
  <c r="F55" i="20"/>
  <c r="G55" i="20"/>
  <c r="H55" i="20"/>
  <c r="I55" i="20"/>
  <c r="J55" i="20"/>
  <c r="K55" i="20"/>
  <c r="L55" i="20"/>
  <c r="M55" i="20"/>
  <c r="B56" i="20"/>
  <c r="B56" i="21" s="1"/>
  <c r="C56" i="20"/>
  <c r="C56" i="21" s="1"/>
  <c r="D56" i="20"/>
  <c r="D56" i="21" s="1"/>
  <c r="E56" i="20"/>
  <c r="F56" i="20"/>
  <c r="G56" i="20"/>
  <c r="H56" i="20"/>
  <c r="I56" i="20"/>
  <c r="J56" i="20"/>
  <c r="K56" i="20"/>
  <c r="L56" i="20"/>
  <c r="M56" i="20"/>
  <c r="B57" i="20"/>
  <c r="B57" i="21" s="1"/>
  <c r="C57" i="20"/>
  <c r="C57" i="21" s="1"/>
  <c r="D57" i="20"/>
  <c r="D57" i="21" s="1"/>
  <c r="E57" i="20"/>
  <c r="F57" i="20"/>
  <c r="G57" i="20"/>
  <c r="H57" i="20"/>
  <c r="I57" i="20"/>
  <c r="J57" i="20"/>
  <c r="K57" i="20"/>
  <c r="L57" i="20"/>
  <c r="M57" i="20"/>
  <c r="B58" i="20"/>
  <c r="B58" i="21" s="1"/>
  <c r="C58" i="20"/>
  <c r="C58" i="21" s="1"/>
  <c r="D58" i="20"/>
  <c r="D58" i="21" s="1"/>
  <c r="E58" i="20"/>
  <c r="F58" i="20"/>
  <c r="G58" i="20"/>
  <c r="H58" i="20"/>
  <c r="I58" i="20"/>
  <c r="J58" i="20"/>
  <c r="K58" i="20"/>
  <c r="L58" i="20"/>
  <c r="M58" i="20"/>
  <c r="B59" i="20"/>
  <c r="B59" i="21" s="1"/>
  <c r="C59" i="20"/>
  <c r="C59" i="21" s="1"/>
  <c r="D59" i="20"/>
  <c r="D59" i="21" s="1"/>
  <c r="E59" i="20"/>
  <c r="F59" i="20"/>
  <c r="G59" i="20"/>
  <c r="H59" i="20"/>
  <c r="I59" i="20"/>
  <c r="J59" i="20"/>
  <c r="K59" i="20"/>
  <c r="L59" i="20"/>
  <c r="M59" i="20"/>
  <c r="B60" i="20"/>
  <c r="B60" i="21" s="1"/>
  <c r="C60" i="20"/>
  <c r="C60" i="21" s="1"/>
  <c r="D60" i="20"/>
  <c r="D60" i="21" s="1"/>
  <c r="E60" i="20"/>
  <c r="F60" i="20"/>
  <c r="G60" i="20"/>
  <c r="H60" i="20"/>
  <c r="I60" i="20"/>
  <c r="J60" i="20"/>
  <c r="K60" i="20"/>
  <c r="L60" i="20"/>
  <c r="M60" i="20"/>
  <c r="B61" i="20"/>
  <c r="B61" i="21" s="1"/>
  <c r="C61" i="20"/>
  <c r="C61" i="21" s="1"/>
  <c r="D61" i="20"/>
  <c r="D61" i="21" s="1"/>
  <c r="E61" i="20"/>
  <c r="F61" i="20"/>
  <c r="G61" i="20"/>
  <c r="H61" i="20"/>
  <c r="I61" i="20"/>
  <c r="J61" i="20"/>
  <c r="K61" i="20"/>
  <c r="L61" i="20"/>
  <c r="M61" i="20"/>
  <c r="B62" i="20"/>
  <c r="B62" i="21" s="1"/>
  <c r="C62" i="20"/>
  <c r="C62" i="21" s="1"/>
  <c r="D62" i="20"/>
  <c r="D62" i="21" s="1"/>
  <c r="E62" i="20"/>
  <c r="F62" i="20"/>
  <c r="G62" i="20"/>
  <c r="H62" i="20"/>
  <c r="I62" i="20"/>
  <c r="J62" i="20"/>
  <c r="K62" i="20"/>
  <c r="L62" i="20"/>
  <c r="M62" i="20"/>
  <c r="B63" i="20"/>
  <c r="B63" i="21" s="1"/>
  <c r="C63" i="20"/>
  <c r="C63" i="21" s="1"/>
  <c r="D63" i="20"/>
  <c r="D63" i="21" s="1"/>
  <c r="E63" i="20"/>
  <c r="F63" i="20"/>
  <c r="G63" i="20"/>
  <c r="H63" i="20"/>
  <c r="I63" i="20"/>
  <c r="J63" i="20"/>
  <c r="K63" i="20"/>
  <c r="L63" i="20"/>
  <c r="M63" i="20"/>
  <c r="B64" i="20"/>
  <c r="B64" i="21" s="1"/>
  <c r="C64" i="20"/>
  <c r="C64" i="21" s="1"/>
  <c r="D64" i="20"/>
  <c r="D64" i="21" s="1"/>
  <c r="E64" i="20"/>
  <c r="F64" i="20"/>
  <c r="G64" i="20"/>
  <c r="H64" i="20"/>
  <c r="I64" i="20"/>
  <c r="J64" i="20"/>
  <c r="K64" i="20"/>
  <c r="L64" i="20"/>
  <c r="M64" i="20"/>
  <c r="B65" i="20"/>
  <c r="B65" i="21" s="1"/>
  <c r="C65" i="20"/>
  <c r="C65" i="21" s="1"/>
  <c r="D65" i="20"/>
  <c r="D65" i="21" s="1"/>
  <c r="E65" i="20"/>
  <c r="F65" i="20"/>
  <c r="G65" i="20"/>
  <c r="H65" i="20"/>
  <c r="I65" i="20"/>
  <c r="J65" i="20"/>
  <c r="K65" i="20"/>
  <c r="L65" i="20"/>
  <c r="M65" i="20"/>
  <c r="B66" i="20"/>
  <c r="B66" i="21" s="1"/>
  <c r="C66" i="20"/>
  <c r="C66" i="21" s="1"/>
  <c r="D66" i="20"/>
  <c r="D66" i="21" s="1"/>
  <c r="E66" i="20"/>
  <c r="F66" i="20"/>
  <c r="G66" i="20"/>
  <c r="H66" i="20"/>
  <c r="I66" i="20"/>
  <c r="J66" i="20"/>
  <c r="K66" i="20"/>
  <c r="L66" i="20"/>
  <c r="M66" i="20"/>
  <c r="B67" i="20"/>
  <c r="B67" i="21" s="1"/>
  <c r="C67" i="20"/>
  <c r="C67" i="21" s="1"/>
  <c r="D67" i="20"/>
  <c r="D67" i="21" s="1"/>
  <c r="E67" i="20"/>
  <c r="F67" i="20"/>
  <c r="G67" i="20"/>
  <c r="H67" i="20"/>
  <c r="I67" i="20"/>
  <c r="J67" i="20"/>
  <c r="K67" i="20"/>
  <c r="L67" i="20"/>
  <c r="M67" i="20"/>
  <c r="B68" i="20"/>
  <c r="B68" i="21" s="1"/>
  <c r="C68" i="20"/>
  <c r="C68" i="21" s="1"/>
  <c r="D68" i="20"/>
  <c r="D68" i="21" s="1"/>
  <c r="E68" i="20"/>
  <c r="F68" i="20"/>
  <c r="G68" i="20"/>
  <c r="H68" i="20"/>
  <c r="I68" i="20"/>
  <c r="J68" i="20"/>
  <c r="K68" i="20"/>
  <c r="L68" i="20"/>
  <c r="M68" i="20"/>
  <c r="B69" i="20"/>
  <c r="B69" i="21" s="1"/>
  <c r="C69" i="20"/>
  <c r="C69" i="21" s="1"/>
  <c r="D69" i="20"/>
  <c r="D69" i="21" s="1"/>
  <c r="E69" i="20"/>
  <c r="F69" i="20"/>
  <c r="G69" i="20"/>
  <c r="H69" i="20"/>
  <c r="I69" i="20"/>
  <c r="J69" i="20"/>
  <c r="K69" i="20"/>
  <c r="L69" i="20"/>
  <c r="M69" i="20"/>
  <c r="B70" i="20"/>
  <c r="B70" i="21" s="1"/>
  <c r="C70" i="20"/>
  <c r="C70" i="21" s="1"/>
  <c r="D70" i="20"/>
  <c r="D70" i="21" s="1"/>
  <c r="E70" i="20"/>
  <c r="F70" i="20"/>
  <c r="G70" i="20"/>
  <c r="H70" i="20"/>
  <c r="I70" i="20"/>
  <c r="J70" i="20"/>
  <c r="K70" i="20"/>
  <c r="L70" i="20"/>
  <c r="M70" i="20"/>
  <c r="B71" i="20"/>
  <c r="B71" i="21" s="1"/>
  <c r="C71" i="20"/>
  <c r="C71" i="21" s="1"/>
  <c r="D71" i="20"/>
  <c r="D71" i="21" s="1"/>
  <c r="E71" i="20"/>
  <c r="F71" i="20"/>
  <c r="G71" i="20"/>
  <c r="H71" i="20"/>
  <c r="I71" i="20"/>
  <c r="J71" i="20"/>
  <c r="K71" i="20"/>
  <c r="L71" i="20"/>
  <c r="M71" i="20"/>
  <c r="B72" i="20"/>
  <c r="B72" i="21" s="1"/>
  <c r="C72" i="20"/>
  <c r="C72" i="21" s="1"/>
  <c r="D72" i="20"/>
  <c r="D72" i="21" s="1"/>
  <c r="E72" i="20"/>
  <c r="F72" i="20"/>
  <c r="G72" i="20"/>
  <c r="H72" i="20"/>
  <c r="I72" i="20"/>
  <c r="J72" i="20"/>
  <c r="K72" i="20"/>
  <c r="L72" i="20"/>
  <c r="M72" i="20"/>
  <c r="B73" i="20"/>
  <c r="B73" i="21" s="1"/>
  <c r="C73" i="20"/>
  <c r="C73" i="21" s="1"/>
  <c r="D73" i="20"/>
  <c r="D73" i="21" s="1"/>
  <c r="E73" i="20"/>
  <c r="F73" i="20"/>
  <c r="G73" i="20"/>
  <c r="H73" i="20"/>
  <c r="I73" i="20"/>
  <c r="J73" i="20"/>
  <c r="K73" i="20"/>
  <c r="L73" i="20"/>
  <c r="M73" i="20"/>
  <c r="B74" i="20"/>
  <c r="B74" i="21" s="1"/>
  <c r="C74" i="20"/>
  <c r="C74" i="21" s="1"/>
  <c r="D74" i="20"/>
  <c r="D74" i="21" s="1"/>
  <c r="E74" i="20"/>
  <c r="F74" i="20"/>
  <c r="G74" i="20"/>
  <c r="H74" i="20"/>
  <c r="I74" i="20"/>
  <c r="J74" i="20"/>
  <c r="K74" i="20"/>
  <c r="L74" i="20"/>
  <c r="M74" i="20"/>
  <c r="B75" i="20"/>
  <c r="B75" i="21" s="1"/>
  <c r="C75" i="20"/>
  <c r="C75" i="21" s="1"/>
  <c r="D75" i="20"/>
  <c r="D75" i="21" s="1"/>
  <c r="E75" i="20"/>
  <c r="F75" i="20"/>
  <c r="G75" i="20"/>
  <c r="H75" i="20"/>
  <c r="I75" i="20"/>
  <c r="J75" i="20"/>
  <c r="K75" i="20"/>
  <c r="L75" i="20"/>
  <c r="M75" i="20"/>
  <c r="B76" i="20"/>
  <c r="B76" i="21" s="1"/>
  <c r="C76" i="20"/>
  <c r="C76" i="21" s="1"/>
  <c r="D76" i="20"/>
  <c r="D76" i="21" s="1"/>
  <c r="E76" i="20"/>
  <c r="F76" i="20"/>
  <c r="G76" i="20"/>
  <c r="H76" i="20"/>
  <c r="I76" i="20"/>
  <c r="J76" i="20"/>
  <c r="K76" i="20"/>
  <c r="L76" i="20"/>
  <c r="M76" i="20"/>
  <c r="B77" i="20"/>
  <c r="B77" i="21" s="1"/>
  <c r="C77" i="20"/>
  <c r="C77" i="21" s="1"/>
  <c r="D77" i="20"/>
  <c r="D77" i="21" s="1"/>
  <c r="E77" i="20"/>
  <c r="F77" i="20"/>
  <c r="G77" i="20"/>
  <c r="H77" i="20"/>
  <c r="I77" i="20"/>
  <c r="J77" i="20"/>
  <c r="K77" i="20"/>
  <c r="L77" i="20"/>
  <c r="M77" i="20"/>
  <c r="B78" i="20"/>
  <c r="B78" i="21" s="1"/>
  <c r="C78" i="20"/>
  <c r="C78" i="21" s="1"/>
  <c r="D78" i="20"/>
  <c r="D78" i="21" s="1"/>
  <c r="E78" i="20"/>
  <c r="F78" i="20"/>
  <c r="G78" i="20"/>
  <c r="H78" i="20"/>
  <c r="I78" i="20"/>
  <c r="J78" i="20"/>
  <c r="K78" i="20"/>
  <c r="L78" i="20"/>
  <c r="M78" i="20"/>
  <c r="B79" i="20"/>
  <c r="B79" i="21" s="1"/>
  <c r="C79" i="20"/>
  <c r="C79" i="21" s="1"/>
  <c r="D79" i="20"/>
  <c r="D79" i="21" s="1"/>
  <c r="E79" i="20"/>
  <c r="F79" i="20"/>
  <c r="G79" i="20"/>
  <c r="H79" i="20"/>
  <c r="I79" i="20"/>
  <c r="J79" i="20"/>
  <c r="K79" i="20"/>
  <c r="L79" i="20"/>
  <c r="M79" i="20"/>
  <c r="B80" i="20"/>
  <c r="B80" i="21" s="1"/>
  <c r="C80" i="20"/>
  <c r="C80" i="21" s="1"/>
  <c r="D80" i="20"/>
  <c r="D80" i="21" s="1"/>
  <c r="E80" i="20"/>
  <c r="F80" i="20"/>
  <c r="G80" i="20"/>
  <c r="H80" i="20"/>
  <c r="I80" i="20"/>
  <c r="J80" i="20"/>
  <c r="K80" i="20"/>
  <c r="L80" i="20"/>
  <c r="M80" i="20"/>
  <c r="B81" i="20"/>
  <c r="B81" i="21" s="1"/>
  <c r="C81" i="20"/>
  <c r="C81" i="21" s="1"/>
  <c r="D81" i="20"/>
  <c r="D81" i="21" s="1"/>
  <c r="E81" i="20"/>
  <c r="F81" i="20"/>
  <c r="G81" i="20"/>
  <c r="H81" i="20"/>
  <c r="I81" i="20"/>
  <c r="J81" i="20"/>
  <c r="K81" i="20"/>
  <c r="L81" i="20"/>
  <c r="M81" i="20"/>
  <c r="B82" i="20"/>
  <c r="B82" i="21" s="1"/>
  <c r="C82" i="20"/>
  <c r="C82" i="21" s="1"/>
  <c r="D82" i="20"/>
  <c r="D82" i="21" s="1"/>
  <c r="E82" i="20"/>
  <c r="F82" i="20"/>
  <c r="G82" i="20"/>
  <c r="H82" i="20"/>
  <c r="I82" i="20"/>
  <c r="J82" i="20"/>
  <c r="K82" i="20"/>
  <c r="L82" i="20"/>
  <c r="M82" i="20"/>
  <c r="B83" i="20"/>
  <c r="B83" i="21" s="1"/>
  <c r="C83" i="20"/>
  <c r="C83" i="21" s="1"/>
  <c r="D83" i="20"/>
  <c r="D83" i="21" s="1"/>
  <c r="E83" i="20"/>
  <c r="F83" i="20"/>
  <c r="G83" i="20"/>
  <c r="H83" i="20"/>
  <c r="I83" i="20"/>
  <c r="J83" i="20"/>
  <c r="K83" i="20"/>
  <c r="L83" i="20"/>
  <c r="M83" i="20"/>
  <c r="B84" i="20"/>
  <c r="B84" i="21" s="1"/>
  <c r="C84" i="20"/>
  <c r="C84" i="21" s="1"/>
  <c r="D84" i="20"/>
  <c r="D84" i="21" s="1"/>
  <c r="E84" i="20"/>
  <c r="F84" i="20"/>
  <c r="G84" i="20"/>
  <c r="H84" i="20"/>
  <c r="I84" i="20"/>
  <c r="J84" i="20"/>
  <c r="K84" i="20"/>
  <c r="L84" i="20"/>
  <c r="M84" i="20"/>
  <c r="B85" i="20"/>
  <c r="B85" i="21" s="1"/>
  <c r="C85" i="20"/>
  <c r="C85" i="21" s="1"/>
  <c r="D85" i="20"/>
  <c r="D85" i="21" s="1"/>
  <c r="E85" i="20"/>
  <c r="F85" i="20"/>
  <c r="G85" i="20"/>
  <c r="H85" i="20"/>
  <c r="I85" i="20"/>
  <c r="J85" i="20"/>
  <c r="K85" i="20"/>
  <c r="L85" i="20"/>
  <c r="M85" i="20"/>
  <c r="B86" i="20"/>
  <c r="B86" i="21" s="1"/>
  <c r="C86" i="20"/>
  <c r="C86" i="21" s="1"/>
  <c r="D86" i="20"/>
  <c r="D86" i="21" s="1"/>
  <c r="E86" i="20"/>
  <c r="F86" i="20"/>
  <c r="G86" i="20"/>
  <c r="H86" i="20"/>
  <c r="I86" i="20"/>
  <c r="J86" i="20"/>
  <c r="K86" i="20"/>
  <c r="L86" i="20"/>
  <c r="M86" i="20"/>
  <c r="B87" i="20"/>
  <c r="B87" i="21" s="1"/>
  <c r="C87" i="20"/>
  <c r="C87" i="21" s="1"/>
  <c r="D87" i="20"/>
  <c r="D87" i="21" s="1"/>
  <c r="E87" i="20"/>
  <c r="F87" i="20"/>
  <c r="G87" i="20"/>
  <c r="H87" i="20"/>
  <c r="I87" i="20"/>
  <c r="J87" i="20"/>
  <c r="K87" i="20"/>
  <c r="L87" i="20"/>
  <c r="M87" i="20"/>
  <c r="B88" i="20"/>
  <c r="B88" i="21" s="1"/>
  <c r="C88" i="20"/>
  <c r="C88" i="21" s="1"/>
  <c r="D88" i="20"/>
  <c r="D88" i="21" s="1"/>
  <c r="E88" i="20"/>
  <c r="F88" i="20"/>
  <c r="G88" i="20"/>
  <c r="H88" i="20"/>
  <c r="I88" i="20"/>
  <c r="J88" i="20"/>
  <c r="K88" i="20"/>
  <c r="L88" i="20"/>
  <c r="M88" i="20"/>
  <c r="B89" i="20"/>
  <c r="B89" i="21" s="1"/>
  <c r="C89" i="20"/>
  <c r="C89" i="21" s="1"/>
  <c r="D89" i="20"/>
  <c r="D89" i="21" s="1"/>
  <c r="E89" i="20"/>
  <c r="F89" i="20"/>
  <c r="G89" i="20"/>
  <c r="H89" i="20"/>
  <c r="I89" i="20"/>
  <c r="J89" i="20"/>
  <c r="K89" i="20"/>
  <c r="L89" i="20"/>
  <c r="M89" i="20"/>
  <c r="B90" i="20"/>
  <c r="B90" i="21" s="1"/>
  <c r="C90" i="20"/>
  <c r="C90" i="21" s="1"/>
  <c r="D90" i="20"/>
  <c r="D90" i="21" s="1"/>
  <c r="E90" i="20"/>
  <c r="F90" i="20"/>
  <c r="G90" i="20"/>
  <c r="H90" i="20"/>
  <c r="I90" i="20"/>
  <c r="J90" i="20"/>
  <c r="K90" i="20"/>
  <c r="L90" i="20"/>
  <c r="M90" i="20"/>
  <c r="B91" i="20"/>
  <c r="B91" i="21" s="1"/>
  <c r="C91" i="20"/>
  <c r="C91" i="21" s="1"/>
  <c r="D91" i="20"/>
  <c r="D91" i="21" s="1"/>
  <c r="E91" i="20"/>
  <c r="F91" i="20"/>
  <c r="G91" i="20"/>
  <c r="H91" i="20"/>
  <c r="I91" i="20"/>
  <c r="J91" i="20"/>
  <c r="K91" i="20"/>
  <c r="L91" i="20"/>
  <c r="M91" i="20"/>
  <c r="B92" i="20"/>
  <c r="B92" i="21" s="1"/>
  <c r="C92" i="20"/>
  <c r="C92" i="21" s="1"/>
  <c r="D92" i="20"/>
  <c r="D92" i="21" s="1"/>
  <c r="E92" i="20"/>
  <c r="F92" i="20"/>
  <c r="G92" i="20"/>
  <c r="H92" i="20"/>
  <c r="I92" i="20"/>
  <c r="J92" i="20"/>
  <c r="K92" i="20"/>
  <c r="L92" i="20"/>
  <c r="M92" i="20"/>
  <c r="B93" i="20"/>
  <c r="B93" i="21" s="1"/>
  <c r="C93" i="20"/>
  <c r="C93" i="21" s="1"/>
  <c r="D93" i="20"/>
  <c r="D93" i="21" s="1"/>
  <c r="E93" i="20"/>
  <c r="F93" i="20"/>
  <c r="G93" i="20"/>
  <c r="H93" i="20"/>
  <c r="I93" i="20"/>
  <c r="J93" i="20"/>
  <c r="K93" i="20"/>
  <c r="L93" i="20"/>
  <c r="M93" i="20"/>
  <c r="B94" i="20"/>
  <c r="B94" i="21" s="1"/>
  <c r="C94" i="20"/>
  <c r="C94" i="21" s="1"/>
  <c r="D94" i="20"/>
  <c r="D94" i="21" s="1"/>
  <c r="E94" i="20"/>
  <c r="F94" i="20"/>
  <c r="G94" i="20"/>
  <c r="H94" i="20"/>
  <c r="I94" i="20"/>
  <c r="J94" i="20"/>
  <c r="K94" i="20"/>
  <c r="L94" i="20"/>
  <c r="M94" i="20"/>
  <c r="B95" i="20"/>
  <c r="B95" i="21" s="1"/>
  <c r="C95" i="20"/>
  <c r="C95" i="21" s="1"/>
  <c r="D95" i="20"/>
  <c r="D95" i="21" s="1"/>
  <c r="E95" i="20"/>
  <c r="F95" i="20"/>
  <c r="G95" i="20"/>
  <c r="H95" i="20"/>
  <c r="I95" i="20"/>
  <c r="J95" i="20"/>
  <c r="K95" i="20"/>
  <c r="L95" i="20"/>
  <c r="M95" i="20"/>
  <c r="B96" i="20"/>
  <c r="B96" i="21" s="1"/>
  <c r="C96" i="20"/>
  <c r="C96" i="21" s="1"/>
  <c r="D96" i="20"/>
  <c r="D96" i="21" s="1"/>
  <c r="E96" i="20"/>
  <c r="F96" i="20"/>
  <c r="G96" i="20"/>
  <c r="H96" i="20"/>
  <c r="I96" i="20"/>
  <c r="J96" i="20"/>
  <c r="K96" i="20"/>
  <c r="L96" i="20"/>
  <c r="M96" i="20"/>
  <c r="B97" i="20"/>
  <c r="B97" i="21" s="1"/>
  <c r="C97" i="20"/>
  <c r="C97" i="21" s="1"/>
  <c r="D97" i="20"/>
  <c r="D97" i="21" s="1"/>
  <c r="E97" i="20"/>
  <c r="F97" i="20"/>
  <c r="G97" i="20"/>
  <c r="H97" i="20"/>
  <c r="I97" i="20"/>
  <c r="J97" i="20"/>
  <c r="K97" i="20"/>
  <c r="L97" i="20"/>
  <c r="M97" i="20"/>
  <c r="B98" i="20"/>
  <c r="B98" i="21" s="1"/>
  <c r="C98" i="20"/>
  <c r="C98" i="21" s="1"/>
  <c r="D98" i="20"/>
  <c r="D98" i="21" s="1"/>
  <c r="E98" i="20"/>
  <c r="F98" i="20"/>
  <c r="G98" i="20"/>
  <c r="H98" i="20"/>
  <c r="I98" i="20"/>
  <c r="J98" i="20"/>
  <c r="K98" i="20"/>
  <c r="L98" i="20"/>
  <c r="M98" i="20"/>
  <c r="B99" i="20"/>
  <c r="B99" i="21" s="1"/>
  <c r="C99" i="20"/>
  <c r="C99" i="21" s="1"/>
  <c r="D99" i="20"/>
  <c r="D99" i="21" s="1"/>
  <c r="E99" i="20"/>
  <c r="F99" i="20"/>
  <c r="G99" i="20"/>
  <c r="H99" i="20"/>
  <c r="I99" i="20"/>
  <c r="J99" i="20"/>
  <c r="K99" i="20"/>
  <c r="L99" i="20"/>
  <c r="M99" i="20"/>
  <c r="B100" i="20"/>
  <c r="B100" i="21" s="1"/>
  <c r="C100" i="20"/>
  <c r="C100" i="21" s="1"/>
  <c r="D100" i="20"/>
  <c r="D100" i="21" s="1"/>
  <c r="E100" i="20"/>
  <c r="F100" i="20"/>
  <c r="G100" i="20"/>
  <c r="H100" i="20"/>
  <c r="I100" i="20"/>
  <c r="J100" i="20"/>
  <c r="K100" i="20"/>
  <c r="L100" i="20"/>
  <c r="M100" i="20"/>
  <c r="B101" i="20"/>
  <c r="B101" i="21" s="1"/>
  <c r="C101" i="20"/>
  <c r="C101" i="21" s="1"/>
  <c r="D101" i="20"/>
  <c r="D101" i="21" s="1"/>
  <c r="E101" i="20"/>
  <c r="F101" i="20"/>
  <c r="G101" i="20"/>
  <c r="H101" i="20"/>
  <c r="I101" i="20"/>
  <c r="J101" i="20"/>
  <c r="K101" i="20"/>
  <c r="L101" i="20"/>
  <c r="M101" i="20"/>
  <c r="B102" i="20"/>
  <c r="B102" i="21" s="1"/>
  <c r="C102" i="20"/>
  <c r="C102" i="21" s="1"/>
  <c r="D102" i="20"/>
  <c r="D102" i="21" s="1"/>
  <c r="E102" i="20"/>
  <c r="F102" i="20"/>
  <c r="G102" i="20"/>
  <c r="H102" i="20"/>
  <c r="I102" i="20"/>
  <c r="J102" i="20"/>
  <c r="K102" i="20"/>
  <c r="L102" i="20"/>
  <c r="M102" i="20"/>
  <c r="B103" i="20"/>
  <c r="B103" i="21" s="1"/>
  <c r="C103" i="20"/>
  <c r="C103" i="21" s="1"/>
  <c r="D103" i="20"/>
  <c r="D103" i="21" s="1"/>
  <c r="E103" i="20"/>
  <c r="F103" i="20"/>
  <c r="G103" i="20"/>
  <c r="H103" i="20"/>
  <c r="I103" i="20"/>
  <c r="J103" i="20"/>
  <c r="K103" i="20"/>
  <c r="L103" i="20"/>
  <c r="M103" i="20"/>
  <c r="B104" i="20"/>
  <c r="B104" i="21" s="1"/>
  <c r="C104" i="20"/>
  <c r="C104" i="21" s="1"/>
  <c r="D104" i="20"/>
  <c r="D104" i="21" s="1"/>
  <c r="E104" i="20"/>
  <c r="F104" i="20"/>
  <c r="G104" i="20"/>
  <c r="H104" i="20"/>
  <c r="I104" i="20"/>
  <c r="J104" i="20"/>
  <c r="K104" i="20"/>
  <c r="L104" i="20"/>
  <c r="M104" i="20"/>
  <c r="B105" i="20"/>
  <c r="B105" i="21" s="1"/>
  <c r="C105" i="20"/>
  <c r="C105" i="21" s="1"/>
  <c r="D105" i="20"/>
  <c r="D105" i="21" s="1"/>
  <c r="E105" i="20"/>
  <c r="F105" i="20"/>
  <c r="G105" i="20"/>
  <c r="H105" i="20"/>
  <c r="I105" i="20"/>
  <c r="J105" i="20"/>
  <c r="K105" i="20"/>
  <c r="L105" i="20"/>
  <c r="M105" i="20"/>
  <c r="B106" i="20"/>
  <c r="B106" i="21" s="1"/>
  <c r="C106" i="20"/>
  <c r="C106" i="21" s="1"/>
  <c r="D106" i="20"/>
  <c r="D106" i="21" s="1"/>
  <c r="E106" i="20"/>
  <c r="F106" i="20"/>
  <c r="G106" i="20"/>
  <c r="H106" i="20"/>
  <c r="I106" i="20"/>
  <c r="J106" i="20"/>
  <c r="K106" i="20"/>
  <c r="L106" i="20"/>
  <c r="M106" i="20"/>
  <c r="B107" i="20"/>
  <c r="B107" i="21" s="1"/>
  <c r="C107" i="20"/>
  <c r="C107" i="21" s="1"/>
  <c r="D107" i="20"/>
  <c r="D107" i="21" s="1"/>
  <c r="E107" i="20"/>
  <c r="F107" i="20"/>
  <c r="G107" i="20"/>
  <c r="H107" i="20"/>
  <c r="I107" i="20"/>
  <c r="J107" i="20"/>
  <c r="K107" i="20"/>
  <c r="L107" i="20"/>
  <c r="M107" i="20"/>
  <c r="B108" i="20"/>
  <c r="B108" i="21" s="1"/>
  <c r="C108" i="20"/>
  <c r="C108" i="21" s="1"/>
  <c r="D108" i="20"/>
  <c r="D108" i="21" s="1"/>
  <c r="E108" i="20"/>
  <c r="F108" i="20"/>
  <c r="G108" i="20"/>
  <c r="H108" i="20"/>
  <c r="I108" i="20"/>
  <c r="J108" i="20"/>
  <c r="K108" i="20"/>
  <c r="L108" i="20"/>
  <c r="M108" i="20"/>
  <c r="B109" i="20"/>
  <c r="B109" i="21" s="1"/>
  <c r="C109" i="20"/>
  <c r="C109" i="21" s="1"/>
  <c r="D109" i="20"/>
  <c r="D109" i="21" s="1"/>
  <c r="E109" i="20"/>
  <c r="F109" i="20"/>
  <c r="G109" i="20"/>
  <c r="H109" i="20"/>
  <c r="I109" i="20"/>
  <c r="J109" i="20"/>
  <c r="K109" i="20"/>
  <c r="L109" i="20"/>
  <c r="M109" i="20"/>
  <c r="B110" i="20"/>
  <c r="B110" i="21" s="1"/>
  <c r="C110" i="20"/>
  <c r="C110" i="21" s="1"/>
  <c r="D110" i="20"/>
  <c r="D110" i="21" s="1"/>
  <c r="E110" i="20"/>
  <c r="F110" i="20"/>
  <c r="G110" i="20"/>
  <c r="H110" i="20"/>
  <c r="I110" i="20"/>
  <c r="J110" i="20"/>
  <c r="K110" i="20"/>
  <c r="L110" i="20"/>
  <c r="M110" i="20"/>
  <c r="B111" i="20"/>
  <c r="B111" i="21" s="1"/>
  <c r="C111" i="20"/>
  <c r="C111" i="21" s="1"/>
  <c r="D111" i="20"/>
  <c r="D111" i="21" s="1"/>
  <c r="E111" i="20"/>
  <c r="F111" i="20"/>
  <c r="G111" i="20"/>
  <c r="H111" i="20"/>
  <c r="I111" i="20"/>
  <c r="J111" i="20"/>
  <c r="K111" i="20"/>
  <c r="L111" i="20"/>
  <c r="M111" i="20"/>
  <c r="B112" i="20"/>
  <c r="B112" i="21" s="1"/>
  <c r="C112" i="20"/>
  <c r="C112" i="21" s="1"/>
  <c r="D112" i="20"/>
  <c r="D112" i="21" s="1"/>
  <c r="E112" i="20"/>
  <c r="F112" i="20"/>
  <c r="G112" i="20"/>
  <c r="H112" i="20"/>
  <c r="I112" i="20"/>
  <c r="J112" i="20"/>
  <c r="K112" i="20"/>
  <c r="L112" i="20"/>
  <c r="M112" i="20"/>
  <c r="B113" i="20"/>
  <c r="B113" i="21" s="1"/>
  <c r="C113" i="20"/>
  <c r="C113" i="21" s="1"/>
  <c r="D113" i="20"/>
  <c r="D113" i="21" s="1"/>
  <c r="E113" i="20"/>
  <c r="F113" i="20"/>
  <c r="G113" i="20"/>
  <c r="H113" i="20"/>
  <c r="I113" i="20"/>
  <c r="J113" i="20"/>
  <c r="K113" i="20"/>
  <c r="L113" i="20"/>
  <c r="M113" i="20"/>
  <c r="B114" i="20"/>
  <c r="B114" i="21" s="1"/>
  <c r="C114" i="20"/>
  <c r="C114" i="21" s="1"/>
  <c r="D114" i="20"/>
  <c r="D114" i="21" s="1"/>
  <c r="E114" i="20"/>
  <c r="F114" i="20"/>
  <c r="G114" i="20"/>
  <c r="H114" i="20"/>
  <c r="I114" i="20"/>
  <c r="J114" i="20"/>
  <c r="K114" i="20"/>
  <c r="L114" i="20"/>
  <c r="M114" i="20"/>
  <c r="B115" i="20"/>
  <c r="B115" i="21" s="1"/>
  <c r="C115" i="20"/>
  <c r="C115" i="21" s="1"/>
  <c r="D115" i="20"/>
  <c r="D115" i="21" s="1"/>
  <c r="E115" i="20"/>
  <c r="F115" i="20"/>
  <c r="G115" i="20"/>
  <c r="H115" i="20"/>
  <c r="I115" i="20"/>
  <c r="J115" i="20"/>
  <c r="K115" i="20"/>
  <c r="L115" i="20"/>
  <c r="M115" i="20"/>
  <c r="B116" i="20"/>
  <c r="B116" i="21" s="1"/>
  <c r="C116" i="20"/>
  <c r="C116" i="21" s="1"/>
  <c r="D116" i="20"/>
  <c r="D116" i="21" s="1"/>
  <c r="E116" i="20"/>
  <c r="F116" i="20"/>
  <c r="G116" i="20"/>
  <c r="H116" i="20"/>
  <c r="I116" i="20"/>
  <c r="J116" i="20"/>
  <c r="K116" i="20"/>
  <c r="L116" i="20"/>
  <c r="M116" i="20"/>
  <c r="B117" i="20"/>
  <c r="B117" i="21" s="1"/>
  <c r="C117" i="20"/>
  <c r="C117" i="21" s="1"/>
  <c r="D117" i="20"/>
  <c r="D117" i="21" s="1"/>
  <c r="E117" i="20"/>
  <c r="F117" i="20"/>
  <c r="G117" i="20"/>
  <c r="H117" i="20"/>
  <c r="I117" i="20"/>
  <c r="J117" i="20"/>
  <c r="K117" i="20"/>
  <c r="L117" i="20"/>
  <c r="M117" i="20"/>
  <c r="B118" i="20"/>
  <c r="B118" i="21" s="1"/>
  <c r="C118" i="20"/>
  <c r="C118" i="21" s="1"/>
  <c r="D118" i="20"/>
  <c r="D118" i="21" s="1"/>
  <c r="E118" i="20"/>
  <c r="F118" i="20"/>
  <c r="G118" i="20"/>
  <c r="H118" i="20"/>
  <c r="I118" i="20"/>
  <c r="J118" i="20"/>
  <c r="K118" i="20"/>
  <c r="L118" i="20"/>
  <c r="M118" i="20"/>
  <c r="B119" i="20"/>
  <c r="B119" i="21" s="1"/>
  <c r="C119" i="20"/>
  <c r="C119" i="21" s="1"/>
  <c r="D119" i="20"/>
  <c r="D119" i="21" s="1"/>
  <c r="E119" i="20"/>
  <c r="F119" i="20"/>
  <c r="G119" i="20"/>
  <c r="H119" i="20"/>
  <c r="I119" i="20"/>
  <c r="J119" i="20"/>
  <c r="K119" i="20"/>
  <c r="L119" i="20"/>
  <c r="M119" i="20"/>
  <c r="B120" i="20"/>
  <c r="B120" i="21" s="1"/>
  <c r="C120" i="20"/>
  <c r="C120" i="21" s="1"/>
  <c r="D120" i="20"/>
  <c r="D120" i="21" s="1"/>
  <c r="E120" i="20"/>
  <c r="F120" i="20"/>
  <c r="G120" i="20"/>
  <c r="H120" i="20"/>
  <c r="I120" i="20"/>
  <c r="J120" i="20"/>
  <c r="K120" i="20"/>
  <c r="L120" i="20"/>
  <c r="M120" i="20"/>
  <c r="B121" i="20"/>
  <c r="B121" i="21" s="1"/>
  <c r="C121" i="20"/>
  <c r="C121" i="21" s="1"/>
  <c r="D121" i="20"/>
  <c r="D121" i="21" s="1"/>
  <c r="E121" i="20"/>
  <c r="F121" i="20"/>
  <c r="G121" i="20"/>
  <c r="H121" i="20"/>
  <c r="I121" i="20"/>
  <c r="J121" i="20"/>
  <c r="K121" i="20"/>
  <c r="L121" i="20"/>
  <c r="M121" i="20"/>
  <c r="C2" i="20"/>
  <c r="C2" i="21" s="1"/>
  <c r="D2" i="20"/>
  <c r="D2" i="21" s="1"/>
  <c r="E2" i="20"/>
  <c r="F2" i="20"/>
  <c r="G2" i="20"/>
  <c r="H2" i="20"/>
  <c r="I2" i="20"/>
  <c r="J2" i="20"/>
  <c r="K2" i="20"/>
  <c r="L2" i="20"/>
  <c r="M2" i="20"/>
  <c r="B2" i="20"/>
  <c r="B2" i="21" s="1"/>
  <c r="B2" i="4"/>
  <c r="B3" i="4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B14" i="4"/>
  <c r="C14" i="4"/>
  <c r="D14" i="4"/>
  <c r="E14" i="4"/>
  <c r="F14" i="4"/>
  <c r="G14" i="4"/>
  <c r="H14" i="4"/>
  <c r="I14" i="4"/>
  <c r="J14" i="4"/>
  <c r="K14" i="4"/>
  <c r="L14" i="4"/>
  <c r="M14" i="4"/>
  <c r="B15" i="4"/>
  <c r="C15" i="4"/>
  <c r="D15" i="4"/>
  <c r="E15" i="4"/>
  <c r="F15" i="4"/>
  <c r="G15" i="4"/>
  <c r="H15" i="4"/>
  <c r="I15" i="4"/>
  <c r="J15" i="4"/>
  <c r="K15" i="4"/>
  <c r="L15" i="4"/>
  <c r="M15" i="4"/>
  <c r="B16" i="4"/>
  <c r="C16" i="4"/>
  <c r="D16" i="4"/>
  <c r="E16" i="4"/>
  <c r="F16" i="4"/>
  <c r="G16" i="4"/>
  <c r="H16" i="4"/>
  <c r="I16" i="4"/>
  <c r="J16" i="4"/>
  <c r="K16" i="4"/>
  <c r="L16" i="4"/>
  <c r="M16" i="4"/>
  <c r="B17" i="4"/>
  <c r="C17" i="4"/>
  <c r="D17" i="4"/>
  <c r="E17" i="4"/>
  <c r="F17" i="4"/>
  <c r="G17" i="4"/>
  <c r="H17" i="4"/>
  <c r="I17" i="4"/>
  <c r="J17" i="4"/>
  <c r="K17" i="4"/>
  <c r="L17" i="4"/>
  <c r="M17" i="4"/>
  <c r="B18" i="4"/>
  <c r="C18" i="4"/>
  <c r="D18" i="4"/>
  <c r="E18" i="4"/>
  <c r="F18" i="4"/>
  <c r="G18" i="4"/>
  <c r="H18" i="4"/>
  <c r="I18" i="4"/>
  <c r="J18" i="4"/>
  <c r="K18" i="4"/>
  <c r="L18" i="4"/>
  <c r="M18" i="4"/>
  <c r="B19" i="4"/>
  <c r="C19" i="4"/>
  <c r="D19" i="4"/>
  <c r="E19" i="4"/>
  <c r="F19" i="4"/>
  <c r="G19" i="4"/>
  <c r="H19" i="4"/>
  <c r="I19" i="4"/>
  <c r="J19" i="4"/>
  <c r="K19" i="4"/>
  <c r="L19" i="4"/>
  <c r="M19" i="4"/>
  <c r="B20" i="4"/>
  <c r="C20" i="4"/>
  <c r="D20" i="4"/>
  <c r="E20" i="4"/>
  <c r="F20" i="4"/>
  <c r="G20" i="4"/>
  <c r="H20" i="4"/>
  <c r="I20" i="4"/>
  <c r="J20" i="4"/>
  <c r="K20" i="4"/>
  <c r="L20" i="4"/>
  <c r="M20" i="4"/>
  <c r="B21" i="4"/>
  <c r="C21" i="4"/>
  <c r="D21" i="4"/>
  <c r="E21" i="4"/>
  <c r="F21" i="4"/>
  <c r="G21" i="4"/>
  <c r="H21" i="4"/>
  <c r="I21" i="4"/>
  <c r="J21" i="4"/>
  <c r="K21" i="4"/>
  <c r="L21" i="4"/>
  <c r="M21" i="4"/>
  <c r="B22" i="4"/>
  <c r="C22" i="4"/>
  <c r="D22" i="4"/>
  <c r="E22" i="4"/>
  <c r="F22" i="4"/>
  <c r="G22" i="4"/>
  <c r="H22" i="4"/>
  <c r="I22" i="4"/>
  <c r="J22" i="4"/>
  <c r="K22" i="4"/>
  <c r="L22" i="4"/>
  <c r="M22" i="4"/>
  <c r="B23" i="4"/>
  <c r="C23" i="4"/>
  <c r="D23" i="4"/>
  <c r="E23" i="4"/>
  <c r="F23" i="4"/>
  <c r="G23" i="4"/>
  <c r="H23" i="4"/>
  <c r="I23" i="4"/>
  <c r="J23" i="4"/>
  <c r="K23" i="4"/>
  <c r="L23" i="4"/>
  <c r="M23" i="4"/>
  <c r="B24" i="4"/>
  <c r="C24" i="4"/>
  <c r="D24" i="4"/>
  <c r="E24" i="4"/>
  <c r="F24" i="4"/>
  <c r="G24" i="4"/>
  <c r="H24" i="4"/>
  <c r="I24" i="4"/>
  <c r="J24" i="4"/>
  <c r="K24" i="4"/>
  <c r="L24" i="4"/>
  <c r="M24" i="4"/>
  <c r="B25" i="4"/>
  <c r="C25" i="4"/>
  <c r="D25" i="4"/>
  <c r="E25" i="4"/>
  <c r="F25" i="4"/>
  <c r="G25" i="4"/>
  <c r="H25" i="4"/>
  <c r="I25" i="4"/>
  <c r="J25" i="4"/>
  <c r="K25" i="4"/>
  <c r="L25" i="4"/>
  <c r="M25" i="4"/>
  <c r="B26" i="4"/>
  <c r="C26" i="4"/>
  <c r="D26" i="4"/>
  <c r="E26" i="4"/>
  <c r="F26" i="4"/>
  <c r="G26" i="4"/>
  <c r="H26" i="4"/>
  <c r="I26" i="4"/>
  <c r="J26" i="4"/>
  <c r="K26" i="4"/>
  <c r="L26" i="4"/>
  <c r="M26" i="4"/>
  <c r="B27" i="4"/>
  <c r="C27" i="4"/>
  <c r="D27" i="4"/>
  <c r="E27" i="4"/>
  <c r="F27" i="4"/>
  <c r="G27" i="4"/>
  <c r="H27" i="4"/>
  <c r="I27" i="4"/>
  <c r="J27" i="4"/>
  <c r="K27" i="4"/>
  <c r="L27" i="4"/>
  <c r="M27" i="4"/>
  <c r="B28" i="4"/>
  <c r="C28" i="4"/>
  <c r="D28" i="4"/>
  <c r="E28" i="4"/>
  <c r="F28" i="4"/>
  <c r="G28" i="4"/>
  <c r="H28" i="4"/>
  <c r="I28" i="4"/>
  <c r="J28" i="4"/>
  <c r="K28" i="4"/>
  <c r="L28" i="4"/>
  <c r="M28" i="4"/>
  <c r="B29" i="4"/>
  <c r="C29" i="4"/>
  <c r="D29" i="4"/>
  <c r="E29" i="4"/>
  <c r="F29" i="4"/>
  <c r="G29" i="4"/>
  <c r="H29" i="4"/>
  <c r="I29" i="4"/>
  <c r="J29" i="4"/>
  <c r="K29" i="4"/>
  <c r="L29" i="4"/>
  <c r="M29" i="4"/>
  <c r="B30" i="4"/>
  <c r="C30" i="4"/>
  <c r="D30" i="4"/>
  <c r="E30" i="4"/>
  <c r="F30" i="4"/>
  <c r="G30" i="4"/>
  <c r="H30" i="4"/>
  <c r="I30" i="4"/>
  <c r="J30" i="4"/>
  <c r="K30" i="4"/>
  <c r="L30" i="4"/>
  <c r="M30" i="4"/>
  <c r="B31" i="4"/>
  <c r="C31" i="4"/>
  <c r="D31" i="4"/>
  <c r="E31" i="4"/>
  <c r="F31" i="4"/>
  <c r="G31" i="4"/>
  <c r="H31" i="4"/>
  <c r="I31" i="4"/>
  <c r="J31" i="4"/>
  <c r="K31" i="4"/>
  <c r="L31" i="4"/>
  <c r="M31" i="4"/>
  <c r="B32" i="4"/>
  <c r="C32" i="4"/>
  <c r="D32" i="4"/>
  <c r="E32" i="4"/>
  <c r="F32" i="4"/>
  <c r="G32" i="4"/>
  <c r="H32" i="4"/>
  <c r="I32" i="4"/>
  <c r="J32" i="4"/>
  <c r="K32" i="4"/>
  <c r="L32" i="4"/>
  <c r="M32" i="4"/>
  <c r="B33" i="4"/>
  <c r="C33" i="4"/>
  <c r="D33" i="4"/>
  <c r="E33" i="4"/>
  <c r="F33" i="4"/>
  <c r="G33" i="4"/>
  <c r="H33" i="4"/>
  <c r="I33" i="4"/>
  <c r="J33" i="4"/>
  <c r="K33" i="4"/>
  <c r="L33" i="4"/>
  <c r="M33" i="4"/>
  <c r="B34" i="4"/>
  <c r="C34" i="4"/>
  <c r="D34" i="4"/>
  <c r="E34" i="4"/>
  <c r="F34" i="4"/>
  <c r="G34" i="4"/>
  <c r="H34" i="4"/>
  <c r="I34" i="4"/>
  <c r="J34" i="4"/>
  <c r="K34" i="4"/>
  <c r="L34" i="4"/>
  <c r="M34" i="4"/>
  <c r="B35" i="4"/>
  <c r="C35" i="4"/>
  <c r="D35" i="4"/>
  <c r="E35" i="4"/>
  <c r="F35" i="4"/>
  <c r="G35" i="4"/>
  <c r="H35" i="4"/>
  <c r="I35" i="4"/>
  <c r="J35" i="4"/>
  <c r="K35" i="4"/>
  <c r="L35" i="4"/>
  <c r="M35" i="4"/>
  <c r="B36" i="4"/>
  <c r="C36" i="4"/>
  <c r="D36" i="4"/>
  <c r="E36" i="4"/>
  <c r="F36" i="4"/>
  <c r="G36" i="4"/>
  <c r="H36" i="4"/>
  <c r="I36" i="4"/>
  <c r="J36" i="4"/>
  <c r="K36" i="4"/>
  <c r="L36" i="4"/>
  <c r="M36" i="4"/>
  <c r="B37" i="4"/>
  <c r="C37" i="4"/>
  <c r="D37" i="4"/>
  <c r="E37" i="4"/>
  <c r="F37" i="4"/>
  <c r="G37" i="4"/>
  <c r="H37" i="4"/>
  <c r="I37" i="4"/>
  <c r="J37" i="4"/>
  <c r="K37" i="4"/>
  <c r="L37" i="4"/>
  <c r="M37" i="4"/>
  <c r="B38" i="4"/>
  <c r="C38" i="4"/>
  <c r="D38" i="4"/>
  <c r="E38" i="4"/>
  <c r="F38" i="4"/>
  <c r="G38" i="4"/>
  <c r="H38" i="4"/>
  <c r="I38" i="4"/>
  <c r="J38" i="4"/>
  <c r="K38" i="4"/>
  <c r="L38" i="4"/>
  <c r="M38" i="4"/>
  <c r="B39" i="4"/>
  <c r="C39" i="4"/>
  <c r="D39" i="4"/>
  <c r="E39" i="4"/>
  <c r="F39" i="4"/>
  <c r="G39" i="4"/>
  <c r="H39" i="4"/>
  <c r="I39" i="4"/>
  <c r="J39" i="4"/>
  <c r="K39" i="4"/>
  <c r="L39" i="4"/>
  <c r="M39" i="4"/>
  <c r="B40" i="4"/>
  <c r="C40" i="4"/>
  <c r="D40" i="4"/>
  <c r="E40" i="4"/>
  <c r="F40" i="4"/>
  <c r="G40" i="4"/>
  <c r="H40" i="4"/>
  <c r="I40" i="4"/>
  <c r="J40" i="4"/>
  <c r="K40" i="4"/>
  <c r="L40" i="4"/>
  <c r="M40" i="4"/>
  <c r="B41" i="4"/>
  <c r="C41" i="4"/>
  <c r="D41" i="4"/>
  <c r="E41" i="4"/>
  <c r="F41" i="4"/>
  <c r="G41" i="4"/>
  <c r="H41" i="4"/>
  <c r="I41" i="4"/>
  <c r="J41" i="4"/>
  <c r="K41" i="4"/>
  <c r="L41" i="4"/>
  <c r="M41" i="4"/>
  <c r="B42" i="4"/>
  <c r="C42" i="4"/>
  <c r="D42" i="4"/>
  <c r="E42" i="4"/>
  <c r="F42" i="4"/>
  <c r="G42" i="4"/>
  <c r="H42" i="4"/>
  <c r="I42" i="4"/>
  <c r="J42" i="4"/>
  <c r="K42" i="4"/>
  <c r="L42" i="4"/>
  <c r="M42" i="4"/>
  <c r="B43" i="4"/>
  <c r="C43" i="4"/>
  <c r="D43" i="4"/>
  <c r="E43" i="4"/>
  <c r="F43" i="4"/>
  <c r="G43" i="4"/>
  <c r="H43" i="4"/>
  <c r="I43" i="4"/>
  <c r="J43" i="4"/>
  <c r="K43" i="4"/>
  <c r="L43" i="4"/>
  <c r="M43" i="4"/>
  <c r="B44" i="4"/>
  <c r="C44" i="4"/>
  <c r="D44" i="4"/>
  <c r="E44" i="4"/>
  <c r="F44" i="4"/>
  <c r="G44" i="4"/>
  <c r="H44" i="4"/>
  <c r="I44" i="4"/>
  <c r="J44" i="4"/>
  <c r="K44" i="4"/>
  <c r="L44" i="4"/>
  <c r="M44" i="4"/>
  <c r="B45" i="4"/>
  <c r="C45" i="4"/>
  <c r="D45" i="4"/>
  <c r="E45" i="4"/>
  <c r="F45" i="4"/>
  <c r="G45" i="4"/>
  <c r="H45" i="4"/>
  <c r="I45" i="4"/>
  <c r="J45" i="4"/>
  <c r="K45" i="4"/>
  <c r="L45" i="4"/>
  <c r="M45" i="4"/>
  <c r="B46" i="4"/>
  <c r="C46" i="4"/>
  <c r="D46" i="4"/>
  <c r="E46" i="4"/>
  <c r="F46" i="4"/>
  <c r="G46" i="4"/>
  <c r="H46" i="4"/>
  <c r="I46" i="4"/>
  <c r="J46" i="4"/>
  <c r="K46" i="4"/>
  <c r="L46" i="4"/>
  <c r="M46" i="4"/>
  <c r="B47" i="4"/>
  <c r="C47" i="4"/>
  <c r="D47" i="4"/>
  <c r="E47" i="4"/>
  <c r="F47" i="4"/>
  <c r="G47" i="4"/>
  <c r="H47" i="4"/>
  <c r="I47" i="4"/>
  <c r="J47" i="4"/>
  <c r="K47" i="4"/>
  <c r="L47" i="4"/>
  <c r="M47" i="4"/>
  <c r="B48" i="4"/>
  <c r="C48" i="4"/>
  <c r="D48" i="4"/>
  <c r="E48" i="4"/>
  <c r="F48" i="4"/>
  <c r="G48" i="4"/>
  <c r="H48" i="4"/>
  <c r="I48" i="4"/>
  <c r="J48" i="4"/>
  <c r="K48" i="4"/>
  <c r="L48" i="4"/>
  <c r="M48" i="4"/>
  <c r="B49" i="4"/>
  <c r="C49" i="4"/>
  <c r="D49" i="4"/>
  <c r="E49" i="4"/>
  <c r="F49" i="4"/>
  <c r="G49" i="4"/>
  <c r="H49" i="4"/>
  <c r="I49" i="4"/>
  <c r="J49" i="4"/>
  <c r="K49" i="4"/>
  <c r="L49" i="4"/>
  <c r="M49" i="4"/>
  <c r="B50" i="4"/>
  <c r="C50" i="4"/>
  <c r="D50" i="4"/>
  <c r="E50" i="4"/>
  <c r="F50" i="4"/>
  <c r="G50" i="4"/>
  <c r="H50" i="4"/>
  <c r="I50" i="4"/>
  <c r="J50" i="4"/>
  <c r="K50" i="4"/>
  <c r="L50" i="4"/>
  <c r="M50" i="4"/>
  <c r="B51" i="4"/>
  <c r="C51" i="4"/>
  <c r="D51" i="4"/>
  <c r="E51" i="4"/>
  <c r="F51" i="4"/>
  <c r="G51" i="4"/>
  <c r="H51" i="4"/>
  <c r="I51" i="4"/>
  <c r="J51" i="4"/>
  <c r="K51" i="4"/>
  <c r="L51" i="4"/>
  <c r="M51" i="4"/>
  <c r="B52" i="4"/>
  <c r="C52" i="4"/>
  <c r="D52" i="4"/>
  <c r="E52" i="4"/>
  <c r="F52" i="4"/>
  <c r="G52" i="4"/>
  <c r="H52" i="4"/>
  <c r="I52" i="4"/>
  <c r="J52" i="4"/>
  <c r="K52" i="4"/>
  <c r="L52" i="4"/>
  <c r="M52" i="4"/>
  <c r="B53" i="4"/>
  <c r="C53" i="4"/>
  <c r="D53" i="4"/>
  <c r="E53" i="4"/>
  <c r="F53" i="4"/>
  <c r="G53" i="4"/>
  <c r="H53" i="4"/>
  <c r="I53" i="4"/>
  <c r="J53" i="4"/>
  <c r="K53" i="4"/>
  <c r="L53" i="4"/>
  <c r="M53" i="4"/>
  <c r="B54" i="4"/>
  <c r="C54" i="4"/>
  <c r="D54" i="4"/>
  <c r="E54" i="4"/>
  <c r="F54" i="4"/>
  <c r="G54" i="4"/>
  <c r="H54" i="4"/>
  <c r="I54" i="4"/>
  <c r="J54" i="4"/>
  <c r="K54" i="4"/>
  <c r="L54" i="4"/>
  <c r="M54" i="4"/>
  <c r="B55" i="4"/>
  <c r="C55" i="4"/>
  <c r="D55" i="4"/>
  <c r="E55" i="4"/>
  <c r="F55" i="4"/>
  <c r="G55" i="4"/>
  <c r="H55" i="4"/>
  <c r="I55" i="4"/>
  <c r="J55" i="4"/>
  <c r="K55" i="4"/>
  <c r="L55" i="4"/>
  <c r="M55" i="4"/>
  <c r="B56" i="4"/>
  <c r="C56" i="4"/>
  <c r="D56" i="4"/>
  <c r="E56" i="4"/>
  <c r="F56" i="4"/>
  <c r="G56" i="4"/>
  <c r="H56" i="4"/>
  <c r="I56" i="4"/>
  <c r="J56" i="4"/>
  <c r="K56" i="4"/>
  <c r="L56" i="4"/>
  <c r="M56" i="4"/>
  <c r="B57" i="4"/>
  <c r="C57" i="4"/>
  <c r="D57" i="4"/>
  <c r="E57" i="4"/>
  <c r="F57" i="4"/>
  <c r="G57" i="4"/>
  <c r="H57" i="4"/>
  <c r="I57" i="4"/>
  <c r="J57" i="4"/>
  <c r="K57" i="4"/>
  <c r="L57" i="4"/>
  <c r="M57" i="4"/>
  <c r="B58" i="4"/>
  <c r="C58" i="4"/>
  <c r="D58" i="4"/>
  <c r="E58" i="4"/>
  <c r="F58" i="4"/>
  <c r="G58" i="4"/>
  <c r="H58" i="4"/>
  <c r="I58" i="4"/>
  <c r="J58" i="4"/>
  <c r="K58" i="4"/>
  <c r="L58" i="4"/>
  <c r="M58" i="4"/>
  <c r="B59" i="4"/>
  <c r="C59" i="4"/>
  <c r="D59" i="4"/>
  <c r="E59" i="4"/>
  <c r="F59" i="4"/>
  <c r="G59" i="4"/>
  <c r="H59" i="4"/>
  <c r="I59" i="4"/>
  <c r="J59" i="4"/>
  <c r="K59" i="4"/>
  <c r="L59" i="4"/>
  <c r="M59" i="4"/>
  <c r="B60" i="4"/>
  <c r="C60" i="4"/>
  <c r="D60" i="4"/>
  <c r="E60" i="4"/>
  <c r="F60" i="4"/>
  <c r="G60" i="4"/>
  <c r="H60" i="4"/>
  <c r="I60" i="4"/>
  <c r="J60" i="4"/>
  <c r="K60" i="4"/>
  <c r="L60" i="4"/>
  <c r="M60" i="4"/>
  <c r="B61" i="4"/>
  <c r="C61" i="4"/>
  <c r="D61" i="4"/>
  <c r="E61" i="4"/>
  <c r="F61" i="4"/>
  <c r="G61" i="4"/>
  <c r="H61" i="4"/>
  <c r="I61" i="4"/>
  <c r="J61" i="4"/>
  <c r="K61" i="4"/>
  <c r="L61" i="4"/>
  <c r="M61" i="4"/>
  <c r="B62" i="4"/>
  <c r="C62" i="4"/>
  <c r="D62" i="4"/>
  <c r="E62" i="4"/>
  <c r="F62" i="4"/>
  <c r="G62" i="4"/>
  <c r="H62" i="4"/>
  <c r="I62" i="4"/>
  <c r="J62" i="4"/>
  <c r="K62" i="4"/>
  <c r="L62" i="4"/>
  <c r="M62" i="4"/>
  <c r="B63" i="4"/>
  <c r="C63" i="4"/>
  <c r="D63" i="4"/>
  <c r="E63" i="4"/>
  <c r="F63" i="4"/>
  <c r="G63" i="4"/>
  <c r="H63" i="4"/>
  <c r="I63" i="4"/>
  <c r="J63" i="4"/>
  <c r="K63" i="4"/>
  <c r="L63" i="4"/>
  <c r="M63" i="4"/>
  <c r="B64" i="4"/>
  <c r="C64" i="4"/>
  <c r="D64" i="4"/>
  <c r="E64" i="4"/>
  <c r="F64" i="4"/>
  <c r="G64" i="4"/>
  <c r="H64" i="4"/>
  <c r="I64" i="4"/>
  <c r="J64" i="4"/>
  <c r="K64" i="4"/>
  <c r="L64" i="4"/>
  <c r="M64" i="4"/>
  <c r="B65" i="4"/>
  <c r="C65" i="4"/>
  <c r="D65" i="4"/>
  <c r="E65" i="4"/>
  <c r="F65" i="4"/>
  <c r="G65" i="4"/>
  <c r="H65" i="4"/>
  <c r="I65" i="4"/>
  <c r="J65" i="4"/>
  <c r="K65" i="4"/>
  <c r="L65" i="4"/>
  <c r="M65" i="4"/>
  <c r="B66" i="4"/>
  <c r="C66" i="4"/>
  <c r="D66" i="4"/>
  <c r="E66" i="4"/>
  <c r="F66" i="4"/>
  <c r="G66" i="4"/>
  <c r="H66" i="4"/>
  <c r="I66" i="4"/>
  <c r="J66" i="4"/>
  <c r="K66" i="4"/>
  <c r="L66" i="4"/>
  <c r="M66" i="4"/>
  <c r="B67" i="4"/>
  <c r="C67" i="4"/>
  <c r="D67" i="4"/>
  <c r="E67" i="4"/>
  <c r="F67" i="4"/>
  <c r="G67" i="4"/>
  <c r="H67" i="4"/>
  <c r="I67" i="4"/>
  <c r="J67" i="4"/>
  <c r="K67" i="4"/>
  <c r="L67" i="4"/>
  <c r="M67" i="4"/>
  <c r="B68" i="4"/>
  <c r="C68" i="4"/>
  <c r="D68" i="4"/>
  <c r="E68" i="4"/>
  <c r="F68" i="4"/>
  <c r="G68" i="4"/>
  <c r="H68" i="4"/>
  <c r="I68" i="4"/>
  <c r="J68" i="4"/>
  <c r="K68" i="4"/>
  <c r="L68" i="4"/>
  <c r="M68" i="4"/>
  <c r="B69" i="4"/>
  <c r="C69" i="4"/>
  <c r="D69" i="4"/>
  <c r="E69" i="4"/>
  <c r="F69" i="4"/>
  <c r="G69" i="4"/>
  <c r="H69" i="4"/>
  <c r="I69" i="4"/>
  <c r="J69" i="4"/>
  <c r="K69" i="4"/>
  <c r="L69" i="4"/>
  <c r="M69" i="4"/>
  <c r="B70" i="4"/>
  <c r="C70" i="4"/>
  <c r="D70" i="4"/>
  <c r="E70" i="4"/>
  <c r="F70" i="4"/>
  <c r="G70" i="4"/>
  <c r="H70" i="4"/>
  <c r="I70" i="4"/>
  <c r="J70" i="4"/>
  <c r="K70" i="4"/>
  <c r="L70" i="4"/>
  <c r="M70" i="4"/>
  <c r="B71" i="4"/>
  <c r="C71" i="4"/>
  <c r="D71" i="4"/>
  <c r="E71" i="4"/>
  <c r="F71" i="4"/>
  <c r="G71" i="4"/>
  <c r="H71" i="4"/>
  <c r="I71" i="4"/>
  <c r="J71" i="4"/>
  <c r="K71" i="4"/>
  <c r="L71" i="4"/>
  <c r="M71" i="4"/>
  <c r="B72" i="4"/>
  <c r="C72" i="4"/>
  <c r="D72" i="4"/>
  <c r="E72" i="4"/>
  <c r="F72" i="4"/>
  <c r="G72" i="4"/>
  <c r="H72" i="4"/>
  <c r="I72" i="4"/>
  <c r="J72" i="4"/>
  <c r="K72" i="4"/>
  <c r="L72" i="4"/>
  <c r="M72" i="4"/>
  <c r="B73" i="4"/>
  <c r="C73" i="4"/>
  <c r="D73" i="4"/>
  <c r="E73" i="4"/>
  <c r="F73" i="4"/>
  <c r="G73" i="4"/>
  <c r="H73" i="4"/>
  <c r="I73" i="4"/>
  <c r="J73" i="4"/>
  <c r="K73" i="4"/>
  <c r="L73" i="4"/>
  <c r="M73" i="4"/>
  <c r="B74" i="4"/>
  <c r="C74" i="4"/>
  <c r="D74" i="4"/>
  <c r="E74" i="4"/>
  <c r="F74" i="4"/>
  <c r="G74" i="4"/>
  <c r="H74" i="4"/>
  <c r="I74" i="4"/>
  <c r="J74" i="4"/>
  <c r="K74" i="4"/>
  <c r="L74" i="4"/>
  <c r="M74" i="4"/>
  <c r="B75" i="4"/>
  <c r="C75" i="4"/>
  <c r="D75" i="4"/>
  <c r="E75" i="4"/>
  <c r="F75" i="4"/>
  <c r="G75" i="4"/>
  <c r="H75" i="4"/>
  <c r="I75" i="4"/>
  <c r="J75" i="4"/>
  <c r="K75" i="4"/>
  <c r="L75" i="4"/>
  <c r="M75" i="4"/>
  <c r="B76" i="4"/>
  <c r="C76" i="4"/>
  <c r="D76" i="4"/>
  <c r="E76" i="4"/>
  <c r="F76" i="4"/>
  <c r="G76" i="4"/>
  <c r="H76" i="4"/>
  <c r="I76" i="4"/>
  <c r="J76" i="4"/>
  <c r="K76" i="4"/>
  <c r="L76" i="4"/>
  <c r="M76" i="4"/>
  <c r="B77" i="4"/>
  <c r="C77" i="4"/>
  <c r="D77" i="4"/>
  <c r="E77" i="4"/>
  <c r="F77" i="4"/>
  <c r="G77" i="4"/>
  <c r="H77" i="4"/>
  <c r="I77" i="4"/>
  <c r="J77" i="4"/>
  <c r="K77" i="4"/>
  <c r="L77" i="4"/>
  <c r="M77" i="4"/>
  <c r="B78" i="4"/>
  <c r="C78" i="4"/>
  <c r="D78" i="4"/>
  <c r="E78" i="4"/>
  <c r="F78" i="4"/>
  <c r="G78" i="4"/>
  <c r="H78" i="4"/>
  <c r="I78" i="4"/>
  <c r="J78" i="4"/>
  <c r="K78" i="4"/>
  <c r="L78" i="4"/>
  <c r="M78" i="4"/>
  <c r="B79" i="4"/>
  <c r="C79" i="4"/>
  <c r="D79" i="4"/>
  <c r="E79" i="4"/>
  <c r="F79" i="4"/>
  <c r="G79" i="4"/>
  <c r="H79" i="4"/>
  <c r="I79" i="4"/>
  <c r="J79" i="4"/>
  <c r="K79" i="4"/>
  <c r="L79" i="4"/>
  <c r="M79" i="4"/>
  <c r="B80" i="4"/>
  <c r="C80" i="4"/>
  <c r="D80" i="4"/>
  <c r="E80" i="4"/>
  <c r="F80" i="4"/>
  <c r="G80" i="4"/>
  <c r="H80" i="4"/>
  <c r="I80" i="4"/>
  <c r="J80" i="4"/>
  <c r="K80" i="4"/>
  <c r="L80" i="4"/>
  <c r="M80" i="4"/>
  <c r="B81" i="4"/>
  <c r="C81" i="4"/>
  <c r="D81" i="4"/>
  <c r="E81" i="4"/>
  <c r="F81" i="4"/>
  <c r="G81" i="4"/>
  <c r="H81" i="4"/>
  <c r="I81" i="4"/>
  <c r="J81" i="4"/>
  <c r="K81" i="4"/>
  <c r="L81" i="4"/>
  <c r="M81" i="4"/>
  <c r="B82" i="4"/>
  <c r="C82" i="4"/>
  <c r="D82" i="4"/>
  <c r="E82" i="4"/>
  <c r="F82" i="4"/>
  <c r="G82" i="4"/>
  <c r="H82" i="4"/>
  <c r="I82" i="4"/>
  <c r="J82" i="4"/>
  <c r="K82" i="4"/>
  <c r="L82" i="4"/>
  <c r="M82" i="4"/>
  <c r="B83" i="4"/>
  <c r="C83" i="4"/>
  <c r="D83" i="4"/>
  <c r="E83" i="4"/>
  <c r="F83" i="4"/>
  <c r="G83" i="4"/>
  <c r="H83" i="4"/>
  <c r="I83" i="4"/>
  <c r="J83" i="4"/>
  <c r="K83" i="4"/>
  <c r="L83" i="4"/>
  <c r="M83" i="4"/>
  <c r="B84" i="4"/>
  <c r="C84" i="4"/>
  <c r="D84" i="4"/>
  <c r="E84" i="4"/>
  <c r="F84" i="4"/>
  <c r="G84" i="4"/>
  <c r="H84" i="4"/>
  <c r="I84" i="4"/>
  <c r="J84" i="4"/>
  <c r="K84" i="4"/>
  <c r="L84" i="4"/>
  <c r="M84" i="4"/>
  <c r="B85" i="4"/>
  <c r="C85" i="4"/>
  <c r="D85" i="4"/>
  <c r="E85" i="4"/>
  <c r="F85" i="4"/>
  <c r="G85" i="4"/>
  <c r="H85" i="4"/>
  <c r="I85" i="4"/>
  <c r="J85" i="4"/>
  <c r="K85" i="4"/>
  <c r="L85" i="4"/>
  <c r="M85" i="4"/>
  <c r="B86" i="4"/>
  <c r="C86" i="4"/>
  <c r="D86" i="4"/>
  <c r="E86" i="4"/>
  <c r="F86" i="4"/>
  <c r="G86" i="4"/>
  <c r="H86" i="4"/>
  <c r="I86" i="4"/>
  <c r="J86" i="4"/>
  <c r="K86" i="4"/>
  <c r="L86" i="4"/>
  <c r="M86" i="4"/>
  <c r="B87" i="4"/>
  <c r="C87" i="4"/>
  <c r="D87" i="4"/>
  <c r="E87" i="4"/>
  <c r="F87" i="4"/>
  <c r="G87" i="4"/>
  <c r="H87" i="4"/>
  <c r="I87" i="4"/>
  <c r="J87" i="4"/>
  <c r="K87" i="4"/>
  <c r="L87" i="4"/>
  <c r="M87" i="4"/>
  <c r="B88" i="4"/>
  <c r="C88" i="4"/>
  <c r="D88" i="4"/>
  <c r="E88" i="4"/>
  <c r="F88" i="4"/>
  <c r="G88" i="4"/>
  <c r="H88" i="4"/>
  <c r="I88" i="4"/>
  <c r="J88" i="4"/>
  <c r="K88" i="4"/>
  <c r="L88" i="4"/>
  <c r="M88" i="4"/>
  <c r="B89" i="4"/>
  <c r="C89" i="4"/>
  <c r="D89" i="4"/>
  <c r="E89" i="4"/>
  <c r="F89" i="4"/>
  <c r="G89" i="4"/>
  <c r="H89" i="4"/>
  <c r="I89" i="4"/>
  <c r="J89" i="4"/>
  <c r="K89" i="4"/>
  <c r="L89" i="4"/>
  <c r="M89" i="4"/>
  <c r="B90" i="4"/>
  <c r="C90" i="4"/>
  <c r="D90" i="4"/>
  <c r="E90" i="4"/>
  <c r="F90" i="4"/>
  <c r="G90" i="4"/>
  <c r="H90" i="4"/>
  <c r="I90" i="4"/>
  <c r="J90" i="4"/>
  <c r="K90" i="4"/>
  <c r="L90" i="4"/>
  <c r="M90" i="4"/>
  <c r="B91" i="4"/>
  <c r="C91" i="4"/>
  <c r="D91" i="4"/>
  <c r="E91" i="4"/>
  <c r="F91" i="4"/>
  <c r="G91" i="4"/>
  <c r="H91" i="4"/>
  <c r="I91" i="4"/>
  <c r="J91" i="4"/>
  <c r="K91" i="4"/>
  <c r="L91" i="4"/>
  <c r="M91" i="4"/>
  <c r="B92" i="4"/>
  <c r="C92" i="4"/>
  <c r="D92" i="4"/>
  <c r="E92" i="4"/>
  <c r="F92" i="4"/>
  <c r="G92" i="4"/>
  <c r="H92" i="4"/>
  <c r="I92" i="4"/>
  <c r="J92" i="4"/>
  <c r="K92" i="4"/>
  <c r="L92" i="4"/>
  <c r="M92" i="4"/>
  <c r="B93" i="4"/>
  <c r="C93" i="4"/>
  <c r="D93" i="4"/>
  <c r="E93" i="4"/>
  <c r="F93" i="4"/>
  <c r="G93" i="4"/>
  <c r="H93" i="4"/>
  <c r="I93" i="4"/>
  <c r="J93" i="4"/>
  <c r="K93" i="4"/>
  <c r="L93" i="4"/>
  <c r="M93" i="4"/>
  <c r="B94" i="4"/>
  <c r="C94" i="4"/>
  <c r="D94" i="4"/>
  <c r="E94" i="4"/>
  <c r="F94" i="4"/>
  <c r="G94" i="4"/>
  <c r="H94" i="4"/>
  <c r="I94" i="4"/>
  <c r="J94" i="4"/>
  <c r="K94" i="4"/>
  <c r="L94" i="4"/>
  <c r="M94" i="4"/>
  <c r="B95" i="4"/>
  <c r="C95" i="4"/>
  <c r="D95" i="4"/>
  <c r="E95" i="4"/>
  <c r="F95" i="4"/>
  <c r="G95" i="4"/>
  <c r="H95" i="4"/>
  <c r="I95" i="4"/>
  <c r="J95" i="4"/>
  <c r="K95" i="4"/>
  <c r="L95" i="4"/>
  <c r="M95" i="4"/>
  <c r="B96" i="4"/>
  <c r="C96" i="4"/>
  <c r="D96" i="4"/>
  <c r="E96" i="4"/>
  <c r="F96" i="4"/>
  <c r="G96" i="4"/>
  <c r="H96" i="4"/>
  <c r="I96" i="4"/>
  <c r="J96" i="4"/>
  <c r="K96" i="4"/>
  <c r="L96" i="4"/>
  <c r="M96" i="4"/>
  <c r="B97" i="4"/>
  <c r="C97" i="4"/>
  <c r="D97" i="4"/>
  <c r="E97" i="4"/>
  <c r="F97" i="4"/>
  <c r="G97" i="4"/>
  <c r="H97" i="4"/>
  <c r="I97" i="4"/>
  <c r="J97" i="4"/>
  <c r="K97" i="4"/>
  <c r="L97" i="4"/>
  <c r="M97" i="4"/>
  <c r="B98" i="4"/>
  <c r="C98" i="4"/>
  <c r="D98" i="4"/>
  <c r="E98" i="4"/>
  <c r="F98" i="4"/>
  <c r="G98" i="4"/>
  <c r="H98" i="4"/>
  <c r="I98" i="4"/>
  <c r="J98" i="4"/>
  <c r="K98" i="4"/>
  <c r="L98" i="4"/>
  <c r="M98" i="4"/>
  <c r="B99" i="4"/>
  <c r="C99" i="4"/>
  <c r="D99" i="4"/>
  <c r="E99" i="4"/>
  <c r="F99" i="4"/>
  <c r="G99" i="4"/>
  <c r="H99" i="4"/>
  <c r="I99" i="4"/>
  <c r="J99" i="4"/>
  <c r="K99" i="4"/>
  <c r="L99" i="4"/>
  <c r="M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C2" i="4"/>
  <c r="D2" i="4"/>
  <c r="E2" i="4"/>
  <c r="F2" i="4"/>
  <c r="G2" i="4"/>
  <c r="H2" i="4"/>
  <c r="I2" i="4"/>
  <c r="J2" i="4"/>
  <c r="K2" i="4"/>
  <c r="L2" i="4"/>
  <c r="M2" i="4"/>
  <c r="K121" i="13"/>
  <c r="J121" i="13"/>
  <c r="I121" i="13"/>
  <c r="H121" i="13"/>
  <c r="G121" i="13"/>
  <c r="F121" i="13"/>
  <c r="E121" i="13"/>
  <c r="D121" i="13"/>
  <c r="C121" i="13"/>
  <c r="K120" i="13"/>
  <c r="J120" i="13"/>
  <c r="I120" i="13"/>
  <c r="H120" i="13"/>
  <c r="G120" i="13"/>
  <c r="F120" i="13"/>
  <c r="E120" i="13"/>
  <c r="D120" i="13"/>
  <c r="C120" i="13"/>
  <c r="K119" i="13"/>
  <c r="J119" i="13"/>
  <c r="I119" i="13"/>
  <c r="H119" i="13"/>
  <c r="G119" i="13"/>
  <c r="F119" i="13"/>
  <c r="E119" i="13"/>
  <c r="D119" i="13"/>
  <c r="C119" i="13"/>
  <c r="K118" i="13"/>
  <c r="J118" i="13"/>
  <c r="I118" i="13"/>
  <c r="H118" i="13"/>
  <c r="G118" i="13"/>
  <c r="F118" i="13"/>
  <c r="E118" i="13"/>
  <c r="D118" i="13"/>
  <c r="C118" i="13"/>
  <c r="K117" i="13"/>
  <c r="J117" i="13"/>
  <c r="I117" i="13"/>
  <c r="H117" i="13"/>
  <c r="G117" i="13"/>
  <c r="F117" i="13"/>
  <c r="E117" i="13"/>
  <c r="D117" i="13"/>
  <c r="C117" i="13"/>
  <c r="K116" i="13"/>
  <c r="J116" i="13"/>
  <c r="I116" i="13"/>
  <c r="H116" i="13"/>
  <c r="G116" i="13"/>
  <c r="F116" i="13"/>
  <c r="E116" i="13"/>
  <c r="D116" i="13"/>
  <c r="C116" i="13"/>
  <c r="K115" i="13"/>
  <c r="J115" i="13"/>
  <c r="I115" i="13"/>
  <c r="H115" i="13"/>
  <c r="G115" i="13"/>
  <c r="F115" i="13"/>
  <c r="E115" i="13"/>
  <c r="D115" i="13"/>
  <c r="C115" i="13"/>
  <c r="K114" i="13"/>
  <c r="J114" i="13"/>
  <c r="I114" i="13"/>
  <c r="H114" i="13"/>
  <c r="G114" i="13"/>
  <c r="F114" i="13"/>
  <c r="E114" i="13"/>
  <c r="D114" i="13"/>
  <c r="C114" i="13"/>
  <c r="K113" i="13"/>
  <c r="J113" i="13"/>
  <c r="I113" i="13"/>
  <c r="H113" i="13"/>
  <c r="G113" i="13"/>
  <c r="F113" i="13"/>
  <c r="E113" i="13"/>
  <c r="D113" i="13"/>
  <c r="C113" i="13"/>
  <c r="K112" i="13"/>
  <c r="J112" i="13"/>
  <c r="I112" i="13"/>
  <c r="H112" i="13"/>
  <c r="G112" i="13"/>
  <c r="F112" i="13"/>
  <c r="E112" i="13"/>
  <c r="D112" i="13"/>
  <c r="C112" i="13"/>
  <c r="K111" i="13"/>
  <c r="J111" i="13"/>
  <c r="I111" i="13"/>
  <c r="H111" i="13"/>
  <c r="G111" i="13"/>
  <c r="F111" i="13"/>
  <c r="E111" i="13"/>
  <c r="D111" i="13"/>
  <c r="C111" i="13"/>
  <c r="K110" i="13"/>
  <c r="J110" i="13"/>
  <c r="I110" i="13"/>
  <c r="H110" i="13"/>
  <c r="G110" i="13"/>
  <c r="F110" i="13"/>
  <c r="E110" i="13"/>
  <c r="D110" i="13"/>
  <c r="C110" i="13"/>
  <c r="K109" i="13"/>
  <c r="J109" i="13"/>
  <c r="I109" i="13"/>
  <c r="H109" i="13"/>
  <c r="G109" i="13"/>
  <c r="F109" i="13"/>
  <c r="E109" i="13"/>
  <c r="D109" i="13"/>
  <c r="C109" i="13"/>
  <c r="K108" i="13"/>
  <c r="J108" i="13"/>
  <c r="I108" i="13"/>
  <c r="H108" i="13"/>
  <c r="G108" i="13"/>
  <c r="F108" i="13"/>
  <c r="E108" i="13"/>
  <c r="D108" i="13"/>
  <c r="C108" i="13"/>
  <c r="K107" i="13"/>
  <c r="J107" i="13"/>
  <c r="I107" i="13"/>
  <c r="H107" i="13"/>
  <c r="G107" i="13"/>
  <c r="F107" i="13"/>
  <c r="E107" i="13"/>
  <c r="D107" i="13"/>
  <c r="C107" i="13"/>
  <c r="K106" i="13"/>
  <c r="J106" i="13"/>
  <c r="I106" i="13"/>
  <c r="H106" i="13"/>
  <c r="G106" i="13"/>
  <c r="F106" i="13"/>
  <c r="E106" i="13"/>
  <c r="D106" i="13"/>
  <c r="C106" i="13"/>
  <c r="K105" i="13"/>
  <c r="J105" i="13"/>
  <c r="I105" i="13"/>
  <c r="H105" i="13"/>
  <c r="G105" i="13"/>
  <c r="F105" i="13"/>
  <c r="E105" i="13"/>
  <c r="D105" i="13"/>
  <c r="C105" i="13"/>
  <c r="K104" i="13"/>
  <c r="J104" i="13"/>
  <c r="I104" i="13"/>
  <c r="H104" i="13"/>
  <c r="G104" i="13"/>
  <c r="F104" i="13"/>
  <c r="E104" i="13"/>
  <c r="D104" i="13"/>
  <c r="C104" i="13"/>
  <c r="K103" i="13"/>
  <c r="J103" i="13"/>
  <c r="I103" i="13"/>
  <c r="H103" i="13"/>
  <c r="G103" i="13"/>
  <c r="F103" i="13"/>
  <c r="E103" i="13"/>
  <c r="D103" i="13"/>
  <c r="C103" i="13"/>
  <c r="K102" i="13"/>
  <c r="J102" i="13"/>
  <c r="I102" i="13"/>
  <c r="H102" i="13"/>
  <c r="G102" i="13"/>
  <c r="F102" i="13"/>
  <c r="E102" i="13"/>
  <c r="D102" i="13"/>
  <c r="C102" i="13"/>
  <c r="K101" i="13"/>
  <c r="J101" i="13"/>
  <c r="I101" i="13"/>
  <c r="H101" i="13"/>
  <c r="G101" i="13"/>
  <c r="F101" i="13"/>
  <c r="E101" i="13"/>
  <c r="D101" i="13"/>
  <c r="C101" i="13"/>
  <c r="K100" i="13"/>
  <c r="J100" i="13"/>
  <c r="I100" i="13"/>
  <c r="H100" i="13"/>
  <c r="G100" i="13"/>
  <c r="F100" i="13"/>
  <c r="E100" i="13"/>
  <c r="D100" i="13"/>
  <c r="C100" i="13"/>
  <c r="K99" i="13"/>
  <c r="J99" i="13"/>
  <c r="I99" i="13"/>
  <c r="H99" i="13"/>
  <c r="G99" i="13"/>
  <c r="F99" i="13"/>
  <c r="E99" i="13"/>
  <c r="D99" i="13"/>
  <c r="C99" i="13"/>
  <c r="K98" i="13"/>
  <c r="J98" i="13"/>
  <c r="I98" i="13"/>
  <c r="H98" i="13"/>
  <c r="G98" i="13"/>
  <c r="F98" i="13"/>
  <c r="E98" i="13"/>
  <c r="D98" i="13"/>
  <c r="C98" i="13"/>
  <c r="K97" i="13"/>
  <c r="J97" i="13"/>
  <c r="I97" i="13"/>
  <c r="H97" i="13"/>
  <c r="G97" i="13"/>
  <c r="F97" i="13"/>
  <c r="E97" i="13"/>
  <c r="D97" i="13"/>
  <c r="C97" i="13"/>
  <c r="K96" i="13"/>
  <c r="J96" i="13"/>
  <c r="I96" i="13"/>
  <c r="H96" i="13"/>
  <c r="G96" i="13"/>
  <c r="F96" i="13"/>
  <c r="E96" i="13"/>
  <c r="D96" i="13"/>
  <c r="C96" i="13"/>
  <c r="K95" i="13"/>
  <c r="J95" i="13"/>
  <c r="I95" i="13"/>
  <c r="H95" i="13"/>
  <c r="G95" i="13"/>
  <c r="F95" i="13"/>
  <c r="E95" i="13"/>
  <c r="D95" i="13"/>
  <c r="C95" i="13"/>
  <c r="K94" i="13"/>
  <c r="J94" i="13"/>
  <c r="I94" i="13"/>
  <c r="H94" i="13"/>
  <c r="G94" i="13"/>
  <c r="F94" i="13"/>
  <c r="E94" i="13"/>
  <c r="D94" i="13"/>
  <c r="C94" i="13"/>
  <c r="K93" i="13"/>
  <c r="J93" i="13"/>
  <c r="I93" i="13"/>
  <c r="H93" i="13"/>
  <c r="G93" i="13"/>
  <c r="F93" i="13"/>
  <c r="E93" i="13"/>
  <c r="D93" i="13"/>
  <c r="C93" i="13"/>
  <c r="K92" i="13"/>
  <c r="J92" i="13"/>
  <c r="I92" i="13"/>
  <c r="H92" i="13"/>
  <c r="G92" i="13"/>
  <c r="F92" i="13"/>
  <c r="E92" i="13"/>
  <c r="D92" i="13"/>
  <c r="C92" i="13"/>
  <c r="K91" i="13"/>
  <c r="J91" i="13"/>
  <c r="I91" i="13"/>
  <c r="H91" i="13"/>
  <c r="G91" i="13"/>
  <c r="F91" i="13"/>
  <c r="E91" i="13"/>
  <c r="D91" i="13"/>
  <c r="C91" i="13"/>
  <c r="K90" i="13"/>
  <c r="J90" i="13"/>
  <c r="I90" i="13"/>
  <c r="H90" i="13"/>
  <c r="G90" i="13"/>
  <c r="F90" i="13"/>
  <c r="E90" i="13"/>
  <c r="D90" i="13"/>
  <c r="C90" i="13"/>
  <c r="K89" i="13"/>
  <c r="J89" i="13"/>
  <c r="I89" i="13"/>
  <c r="H89" i="13"/>
  <c r="G89" i="13"/>
  <c r="F89" i="13"/>
  <c r="E89" i="13"/>
  <c r="D89" i="13"/>
  <c r="C89" i="13"/>
  <c r="K88" i="13"/>
  <c r="J88" i="13"/>
  <c r="I88" i="13"/>
  <c r="H88" i="13"/>
  <c r="G88" i="13"/>
  <c r="F88" i="13"/>
  <c r="E88" i="13"/>
  <c r="D88" i="13"/>
  <c r="C88" i="13"/>
  <c r="K87" i="13"/>
  <c r="J87" i="13"/>
  <c r="I87" i="13"/>
  <c r="H87" i="13"/>
  <c r="G87" i="13"/>
  <c r="F87" i="13"/>
  <c r="E87" i="13"/>
  <c r="D87" i="13"/>
  <c r="C87" i="13"/>
  <c r="K86" i="13"/>
  <c r="J86" i="13"/>
  <c r="I86" i="13"/>
  <c r="H86" i="13"/>
  <c r="G86" i="13"/>
  <c r="F86" i="13"/>
  <c r="E86" i="13"/>
  <c r="D86" i="13"/>
  <c r="C86" i="13"/>
  <c r="K85" i="13"/>
  <c r="J85" i="13"/>
  <c r="I85" i="13"/>
  <c r="H85" i="13"/>
  <c r="G85" i="13"/>
  <c r="F85" i="13"/>
  <c r="E85" i="13"/>
  <c r="D85" i="13"/>
  <c r="C85" i="13"/>
  <c r="K84" i="13"/>
  <c r="J84" i="13"/>
  <c r="I84" i="13"/>
  <c r="H84" i="13"/>
  <c r="G84" i="13"/>
  <c r="F84" i="13"/>
  <c r="E84" i="13"/>
  <c r="D84" i="13"/>
  <c r="C84" i="13"/>
  <c r="K83" i="13"/>
  <c r="J83" i="13"/>
  <c r="I83" i="13"/>
  <c r="H83" i="13"/>
  <c r="G83" i="13"/>
  <c r="F83" i="13"/>
  <c r="E83" i="13"/>
  <c r="D83" i="13"/>
  <c r="C83" i="13"/>
  <c r="K82" i="13"/>
  <c r="J82" i="13"/>
  <c r="I82" i="13"/>
  <c r="H82" i="13"/>
  <c r="G82" i="13"/>
  <c r="F82" i="13"/>
  <c r="E82" i="13"/>
  <c r="D82" i="13"/>
  <c r="C82" i="13"/>
  <c r="K81" i="13"/>
  <c r="J81" i="13"/>
  <c r="I81" i="13"/>
  <c r="H81" i="13"/>
  <c r="G81" i="13"/>
  <c r="F81" i="13"/>
  <c r="E81" i="13"/>
  <c r="D81" i="13"/>
  <c r="C81" i="13"/>
  <c r="K80" i="13"/>
  <c r="J80" i="13"/>
  <c r="I80" i="13"/>
  <c r="H80" i="13"/>
  <c r="G80" i="13"/>
  <c r="F80" i="13"/>
  <c r="E80" i="13"/>
  <c r="D80" i="13"/>
  <c r="C80" i="13"/>
  <c r="K79" i="13"/>
  <c r="J79" i="13"/>
  <c r="I79" i="13"/>
  <c r="H79" i="13"/>
  <c r="G79" i="13"/>
  <c r="F79" i="13"/>
  <c r="E79" i="13"/>
  <c r="D79" i="13"/>
  <c r="C79" i="13"/>
  <c r="K78" i="13"/>
  <c r="J78" i="13"/>
  <c r="I78" i="13"/>
  <c r="H78" i="13"/>
  <c r="G78" i="13"/>
  <c r="F78" i="13"/>
  <c r="E78" i="13"/>
  <c r="D78" i="13"/>
  <c r="C78" i="13"/>
  <c r="K77" i="13"/>
  <c r="J77" i="13"/>
  <c r="I77" i="13"/>
  <c r="H77" i="13"/>
  <c r="G77" i="13"/>
  <c r="F77" i="13"/>
  <c r="E77" i="13"/>
  <c r="D77" i="13"/>
  <c r="C77" i="13"/>
  <c r="K76" i="13"/>
  <c r="J76" i="13"/>
  <c r="I76" i="13"/>
  <c r="H76" i="13"/>
  <c r="G76" i="13"/>
  <c r="F76" i="13"/>
  <c r="E76" i="13"/>
  <c r="D76" i="13"/>
  <c r="C76" i="13"/>
  <c r="K75" i="13"/>
  <c r="J75" i="13"/>
  <c r="I75" i="13"/>
  <c r="H75" i="13"/>
  <c r="G75" i="13"/>
  <c r="F75" i="13"/>
  <c r="E75" i="13"/>
  <c r="D75" i="13"/>
  <c r="C75" i="13"/>
  <c r="K74" i="13"/>
  <c r="J74" i="13"/>
  <c r="I74" i="13"/>
  <c r="H74" i="13"/>
  <c r="G74" i="13"/>
  <c r="F74" i="13"/>
  <c r="E74" i="13"/>
  <c r="D74" i="13"/>
  <c r="C74" i="13"/>
  <c r="K73" i="13"/>
  <c r="J73" i="13"/>
  <c r="I73" i="13"/>
  <c r="H73" i="13"/>
  <c r="G73" i="13"/>
  <c r="F73" i="13"/>
  <c r="E73" i="13"/>
  <c r="D73" i="13"/>
  <c r="C73" i="13"/>
  <c r="K72" i="13"/>
  <c r="J72" i="13"/>
  <c r="I72" i="13"/>
  <c r="H72" i="13"/>
  <c r="G72" i="13"/>
  <c r="F72" i="13"/>
  <c r="E72" i="13"/>
  <c r="D72" i="13"/>
  <c r="C72" i="13"/>
  <c r="K71" i="13"/>
  <c r="J71" i="13"/>
  <c r="I71" i="13"/>
  <c r="H71" i="13"/>
  <c r="G71" i="13"/>
  <c r="F71" i="13"/>
  <c r="E71" i="13"/>
  <c r="D71" i="13"/>
  <c r="C71" i="13"/>
  <c r="K70" i="13"/>
  <c r="J70" i="13"/>
  <c r="I70" i="13"/>
  <c r="H70" i="13"/>
  <c r="G70" i="13"/>
  <c r="F70" i="13"/>
  <c r="E70" i="13"/>
  <c r="D70" i="13"/>
  <c r="C70" i="13"/>
  <c r="K69" i="13"/>
  <c r="J69" i="13"/>
  <c r="I69" i="13"/>
  <c r="H69" i="13"/>
  <c r="G69" i="13"/>
  <c r="F69" i="13"/>
  <c r="E69" i="13"/>
  <c r="D69" i="13"/>
  <c r="C69" i="13"/>
  <c r="K68" i="13"/>
  <c r="J68" i="13"/>
  <c r="I68" i="13"/>
  <c r="H68" i="13"/>
  <c r="G68" i="13"/>
  <c r="F68" i="13"/>
  <c r="E68" i="13"/>
  <c r="D68" i="13"/>
  <c r="C68" i="13"/>
  <c r="K67" i="13"/>
  <c r="J67" i="13"/>
  <c r="I67" i="13"/>
  <c r="H67" i="13"/>
  <c r="G67" i="13"/>
  <c r="F67" i="13"/>
  <c r="E67" i="13"/>
  <c r="D67" i="13"/>
  <c r="C67" i="13"/>
  <c r="K66" i="13"/>
  <c r="J66" i="13"/>
  <c r="I66" i="13"/>
  <c r="H66" i="13"/>
  <c r="G66" i="13"/>
  <c r="F66" i="13"/>
  <c r="E66" i="13"/>
  <c r="D66" i="13"/>
  <c r="C66" i="13"/>
  <c r="K65" i="13"/>
  <c r="J65" i="13"/>
  <c r="I65" i="13"/>
  <c r="H65" i="13"/>
  <c r="G65" i="13"/>
  <c r="F65" i="13"/>
  <c r="E65" i="13"/>
  <c r="D65" i="13"/>
  <c r="C65" i="13"/>
  <c r="K64" i="13"/>
  <c r="J64" i="13"/>
  <c r="I64" i="13"/>
  <c r="H64" i="13"/>
  <c r="G64" i="13"/>
  <c r="F64" i="13"/>
  <c r="E64" i="13"/>
  <c r="D64" i="13"/>
  <c r="C64" i="13"/>
  <c r="K63" i="13"/>
  <c r="J63" i="13"/>
  <c r="I63" i="13"/>
  <c r="H63" i="13"/>
  <c r="G63" i="13"/>
  <c r="F63" i="13"/>
  <c r="E63" i="13"/>
  <c r="D63" i="13"/>
  <c r="C63" i="13"/>
  <c r="K62" i="13"/>
  <c r="J62" i="13"/>
  <c r="I62" i="13"/>
  <c r="H62" i="13"/>
  <c r="G62" i="13"/>
  <c r="F62" i="13"/>
  <c r="E62" i="13"/>
  <c r="D62" i="13"/>
  <c r="C62" i="13"/>
  <c r="K61" i="13"/>
  <c r="J61" i="13"/>
  <c r="I61" i="13"/>
  <c r="H61" i="13"/>
  <c r="G61" i="13"/>
  <c r="F61" i="13"/>
  <c r="E61" i="13"/>
  <c r="D61" i="13"/>
  <c r="C61" i="13"/>
  <c r="K60" i="13"/>
  <c r="J60" i="13"/>
  <c r="I60" i="13"/>
  <c r="H60" i="13"/>
  <c r="G60" i="13"/>
  <c r="F60" i="13"/>
  <c r="E60" i="13"/>
  <c r="D60" i="13"/>
  <c r="C60" i="13"/>
  <c r="K59" i="13"/>
  <c r="J59" i="13"/>
  <c r="I59" i="13"/>
  <c r="H59" i="13"/>
  <c r="G59" i="13"/>
  <c r="F59" i="13"/>
  <c r="E59" i="13"/>
  <c r="D59" i="13"/>
  <c r="C59" i="13"/>
  <c r="K58" i="13"/>
  <c r="J58" i="13"/>
  <c r="I58" i="13"/>
  <c r="H58" i="13"/>
  <c r="G58" i="13"/>
  <c r="F58" i="13"/>
  <c r="E58" i="13"/>
  <c r="D58" i="13"/>
  <c r="C58" i="13"/>
  <c r="K57" i="13"/>
  <c r="J57" i="13"/>
  <c r="I57" i="13"/>
  <c r="H57" i="13"/>
  <c r="G57" i="13"/>
  <c r="F57" i="13"/>
  <c r="E57" i="13"/>
  <c r="D57" i="13"/>
  <c r="C57" i="13"/>
  <c r="K56" i="13"/>
  <c r="J56" i="13"/>
  <c r="I56" i="13"/>
  <c r="H56" i="13"/>
  <c r="G56" i="13"/>
  <c r="F56" i="13"/>
  <c r="E56" i="13"/>
  <c r="D56" i="13"/>
  <c r="C56" i="13"/>
  <c r="K55" i="13"/>
  <c r="J55" i="13"/>
  <c r="I55" i="13"/>
  <c r="H55" i="13"/>
  <c r="G55" i="13"/>
  <c r="F55" i="13"/>
  <c r="E55" i="13"/>
  <c r="D55" i="13"/>
  <c r="C55" i="13"/>
  <c r="K54" i="13"/>
  <c r="J54" i="13"/>
  <c r="I54" i="13"/>
  <c r="H54" i="13"/>
  <c r="G54" i="13"/>
  <c r="F54" i="13"/>
  <c r="E54" i="13"/>
  <c r="D54" i="13"/>
  <c r="C54" i="13"/>
  <c r="K53" i="13"/>
  <c r="J53" i="13"/>
  <c r="I53" i="13"/>
  <c r="H53" i="13"/>
  <c r="G53" i="13"/>
  <c r="F53" i="13"/>
  <c r="E53" i="13"/>
  <c r="D53" i="13"/>
  <c r="C53" i="13"/>
  <c r="K52" i="13"/>
  <c r="J52" i="13"/>
  <c r="I52" i="13"/>
  <c r="H52" i="13"/>
  <c r="G52" i="13"/>
  <c r="F52" i="13"/>
  <c r="E52" i="13"/>
  <c r="D52" i="13"/>
  <c r="C52" i="13"/>
  <c r="K51" i="13"/>
  <c r="J51" i="13"/>
  <c r="I51" i="13"/>
  <c r="H51" i="13"/>
  <c r="G51" i="13"/>
  <c r="F51" i="13"/>
  <c r="E51" i="13"/>
  <c r="D51" i="13"/>
  <c r="C51" i="13"/>
  <c r="K50" i="13"/>
  <c r="J50" i="13"/>
  <c r="I50" i="13"/>
  <c r="H50" i="13"/>
  <c r="G50" i="13"/>
  <c r="F50" i="13"/>
  <c r="E50" i="13"/>
  <c r="D50" i="13"/>
  <c r="C50" i="13"/>
  <c r="K49" i="13"/>
  <c r="J49" i="13"/>
  <c r="I49" i="13"/>
  <c r="H49" i="13"/>
  <c r="G49" i="13"/>
  <c r="F49" i="13"/>
  <c r="E49" i="13"/>
  <c r="D49" i="13"/>
  <c r="C49" i="13"/>
  <c r="K48" i="13"/>
  <c r="J48" i="13"/>
  <c r="I48" i="13"/>
  <c r="H48" i="13"/>
  <c r="G48" i="13"/>
  <c r="F48" i="13"/>
  <c r="E48" i="13"/>
  <c r="D48" i="13"/>
  <c r="C48" i="13"/>
  <c r="K47" i="13"/>
  <c r="J47" i="13"/>
  <c r="I47" i="13"/>
  <c r="H47" i="13"/>
  <c r="G47" i="13"/>
  <c r="F47" i="13"/>
  <c r="E47" i="13"/>
  <c r="D47" i="13"/>
  <c r="C47" i="13"/>
  <c r="K46" i="13"/>
  <c r="J46" i="13"/>
  <c r="I46" i="13"/>
  <c r="H46" i="13"/>
  <c r="G46" i="13"/>
  <c r="F46" i="13"/>
  <c r="E46" i="13"/>
  <c r="D46" i="13"/>
  <c r="C46" i="13"/>
  <c r="K45" i="13"/>
  <c r="J45" i="13"/>
  <c r="I45" i="13"/>
  <c r="H45" i="13"/>
  <c r="G45" i="13"/>
  <c r="F45" i="13"/>
  <c r="E45" i="13"/>
  <c r="D45" i="13"/>
  <c r="C45" i="13"/>
  <c r="K44" i="13"/>
  <c r="J44" i="13"/>
  <c r="I44" i="13"/>
  <c r="H44" i="13"/>
  <c r="G44" i="13"/>
  <c r="F44" i="13"/>
  <c r="E44" i="13"/>
  <c r="D44" i="13"/>
  <c r="C44" i="13"/>
  <c r="K43" i="13"/>
  <c r="J43" i="13"/>
  <c r="I43" i="13"/>
  <c r="H43" i="13"/>
  <c r="G43" i="13"/>
  <c r="F43" i="13"/>
  <c r="E43" i="13"/>
  <c r="D43" i="13"/>
  <c r="C43" i="13"/>
  <c r="K42" i="13"/>
  <c r="J42" i="13"/>
  <c r="I42" i="13"/>
  <c r="H42" i="13"/>
  <c r="G42" i="13"/>
  <c r="F42" i="13"/>
  <c r="E42" i="13"/>
  <c r="D42" i="13"/>
  <c r="C42" i="13"/>
  <c r="K41" i="13"/>
  <c r="J41" i="13"/>
  <c r="I41" i="13"/>
  <c r="H41" i="13"/>
  <c r="G41" i="13"/>
  <c r="F41" i="13"/>
  <c r="E41" i="13"/>
  <c r="D41" i="13"/>
  <c r="C41" i="13"/>
  <c r="K40" i="13"/>
  <c r="J40" i="13"/>
  <c r="I40" i="13"/>
  <c r="H40" i="13"/>
  <c r="G40" i="13"/>
  <c r="F40" i="13"/>
  <c r="E40" i="13"/>
  <c r="D40" i="13"/>
  <c r="C40" i="13"/>
  <c r="K39" i="13"/>
  <c r="J39" i="13"/>
  <c r="I39" i="13"/>
  <c r="H39" i="13"/>
  <c r="G39" i="13"/>
  <c r="F39" i="13"/>
  <c r="E39" i="13"/>
  <c r="D39" i="13"/>
  <c r="C39" i="13"/>
  <c r="K38" i="13"/>
  <c r="J38" i="13"/>
  <c r="I38" i="13"/>
  <c r="H38" i="13"/>
  <c r="G38" i="13"/>
  <c r="F38" i="13"/>
  <c r="E38" i="13"/>
  <c r="D38" i="13"/>
  <c r="C38" i="13"/>
  <c r="K37" i="13"/>
  <c r="J37" i="13"/>
  <c r="I37" i="13"/>
  <c r="H37" i="13"/>
  <c r="G37" i="13"/>
  <c r="F37" i="13"/>
  <c r="E37" i="13"/>
  <c r="D37" i="13"/>
  <c r="C37" i="13"/>
  <c r="K36" i="13"/>
  <c r="J36" i="13"/>
  <c r="I36" i="13"/>
  <c r="H36" i="13"/>
  <c r="G36" i="13"/>
  <c r="F36" i="13"/>
  <c r="E36" i="13"/>
  <c r="D36" i="13"/>
  <c r="C36" i="13"/>
  <c r="K35" i="13"/>
  <c r="J35" i="13"/>
  <c r="I35" i="13"/>
  <c r="H35" i="13"/>
  <c r="G35" i="13"/>
  <c r="F35" i="13"/>
  <c r="E35" i="13"/>
  <c r="D35" i="13"/>
  <c r="C35" i="13"/>
  <c r="K34" i="13"/>
  <c r="J34" i="13"/>
  <c r="I34" i="13"/>
  <c r="H34" i="13"/>
  <c r="G34" i="13"/>
  <c r="F34" i="13"/>
  <c r="E34" i="13"/>
  <c r="D34" i="13"/>
  <c r="C34" i="13"/>
  <c r="K33" i="13"/>
  <c r="J33" i="13"/>
  <c r="I33" i="13"/>
  <c r="H33" i="13"/>
  <c r="G33" i="13"/>
  <c r="F33" i="13"/>
  <c r="E33" i="13"/>
  <c r="D33" i="13"/>
  <c r="C33" i="13"/>
  <c r="K32" i="13"/>
  <c r="J32" i="13"/>
  <c r="I32" i="13"/>
  <c r="H32" i="13"/>
  <c r="G32" i="13"/>
  <c r="F32" i="13"/>
  <c r="E32" i="13"/>
  <c r="D32" i="13"/>
  <c r="C32" i="13"/>
  <c r="K31" i="13"/>
  <c r="J31" i="13"/>
  <c r="I31" i="13"/>
  <c r="H31" i="13"/>
  <c r="G31" i="13"/>
  <c r="F31" i="13"/>
  <c r="E31" i="13"/>
  <c r="D31" i="13"/>
  <c r="C31" i="13"/>
  <c r="K30" i="13"/>
  <c r="J30" i="13"/>
  <c r="I30" i="13"/>
  <c r="H30" i="13"/>
  <c r="G30" i="13"/>
  <c r="F30" i="13"/>
  <c r="E30" i="13"/>
  <c r="D30" i="13"/>
  <c r="C30" i="13"/>
  <c r="K29" i="13"/>
  <c r="J29" i="13"/>
  <c r="I29" i="13"/>
  <c r="H29" i="13"/>
  <c r="G29" i="13"/>
  <c r="F29" i="13"/>
  <c r="E29" i="13"/>
  <c r="D29" i="13"/>
  <c r="C29" i="13"/>
  <c r="K28" i="13"/>
  <c r="J28" i="13"/>
  <c r="I28" i="13"/>
  <c r="H28" i="13"/>
  <c r="G28" i="13"/>
  <c r="F28" i="13"/>
  <c r="E28" i="13"/>
  <c r="D28" i="13"/>
  <c r="C28" i="13"/>
  <c r="K27" i="13"/>
  <c r="J27" i="13"/>
  <c r="I27" i="13"/>
  <c r="H27" i="13"/>
  <c r="G27" i="13"/>
  <c r="F27" i="13"/>
  <c r="E27" i="13"/>
  <c r="D27" i="13"/>
  <c r="C27" i="13"/>
  <c r="K26" i="13"/>
  <c r="J26" i="13"/>
  <c r="I26" i="13"/>
  <c r="H26" i="13"/>
  <c r="G26" i="13"/>
  <c r="F26" i="13"/>
  <c r="E26" i="13"/>
  <c r="D26" i="13"/>
  <c r="C26" i="13"/>
  <c r="K25" i="13"/>
  <c r="J25" i="13"/>
  <c r="I25" i="13"/>
  <c r="H25" i="13"/>
  <c r="G25" i="13"/>
  <c r="F25" i="13"/>
  <c r="E25" i="13"/>
  <c r="D25" i="13"/>
  <c r="C25" i="13"/>
  <c r="K24" i="13"/>
  <c r="J24" i="13"/>
  <c r="I24" i="13"/>
  <c r="H24" i="13"/>
  <c r="G24" i="13"/>
  <c r="F24" i="13"/>
  <c r="E24" i="13"/>
  <c r="D24" i="13"/>
  <c r="C24" i="13"/>
  <c r="K23" i="13"/>
  <c r="J23" i="13"/>
  <c r="I23" i="13"/>
  <c r="H23" i="13"/>
  <c r="G23" i="13"/>
  <c r="F23" i="13"/>
  <c r="E23" i="13"/>
  <c r="D23" i="13"/>
  <c r="C23" i="13"/>
  <c r="K22" i="13"/>
  <c r="J22" i="13"/>
  <c r="I22" i="13"/>
  <c r="H22" i="13"/>
  <c r="G22" i="13"/>
  <c r="F22" i="13"/>
  <c r="E22" i="13"/>
  <c r="D22" i="13"/>
  <c r="C22" i="13"/>
  <c r="K21" i="13"/>
  <c r="J21" i="13"/>
  <c r="I21" i="13"/>
  <c r="H21" i="13"/>
  <c r="G21" i="13"/>
  <c r="F21" i="13"/>
  <c r="E21" i="13"/>
  <c r="D21" i="13"/>
  <c r="C21" i="13"/>
  <c r="K20" i="13"/>
  <c r="J20" i="13"/>
  <c r="I20" i="13"/>
  <c r="H20" i="13"/>
  <c r="G20" i="13"/>
  <c r="F20" i="13"/>
  <c r="E20" i="13"/>
  <c r="D20" i="13"/>
  <c r="C20" i="13"/>
  <c r="K19" i="13"/>
  <c r="J19" i="13"/>
  <c r="I19" i="13"/>
  <c r="H19" i="13"/>
  <c r="G19" i="13"/>
  <c r="F19" i="13"/>
  <c r="E19" i="13"/>
  <c r="D19" i="13"/>
  <c r="C19" i="13"/>
  <c r="K18" i="13"/>
  <c r="J18" i="13"/>
  <c r="I18" i="13"/>
  <c r="H18" i="13"/>
  <c r="G18" i="13"/>
  <c r="F18" i="13"/>
  <c r="E18" i="13"/>
  <c r="D18" i="13"/>
  <c r="C18" i="13"/>
  <c r="K17" i="13"/>
  <c r="J17" i="13"/>
  <c r="I17" i="13"/>
  <c r="H17" i="13"/>
  <c r="G17" i="13"/>
  <c r="F17" i="13"/>
  <c r="E17" i="13"/>
  <c r="D17" i="13"/>
  <c r="C17" i="13"/>
  <c r="K16" i="13"/>
  <c r="J16" i="13"/>
  <c r="I16" i="13"/>
  <c r="H16" i="13"/>
  <c r="G16" i="13"/>
  <c r="F16" i="13"/>
  <c r="E16" i="13"/>
  <c r="D16" i="13"/>
  <c r="C16" i="13"/>
  <c r="K15" i="13"/>
  <c r="J15" i="13"/>
  <c r="I15" i="13"/>
  <c r="H15" i="13"/>
  <c r="G15" i="13"/>
  <c r="F15" i="13"/>
  <c r="E15" i="13"/>
  <c r="D15" i="13"/>
  <c r="C15" i="13"/>
  <c r="K14" i="13"/>
  <c r="J14" i="13"/>
  <c r="I14" i="13"/>
  <c r="H14" i="13"/>
  <c r="G14" i="13"/>
  <c r="F14" i="13"/>
  <c r="E14" i="13"/>
  <c r="D14" i="13"/>
  <c r="C14" i="13"/>
  <c r="K13" i="13"/>
  <c r="J13" i="13"/>
  <c r="I13" i="13"/>
  <c r="H13" i="13"/>
  <c r="G13" i="13"/>
  <c r="F13" i="13"/>
  <c r="E13" i="13"/>
  <c r="D13" i="13"/>
  <c r="C13" i="13"/>
  <c r="K12" i="13"/>
  <c r="J12" i="13"/>
  <c r="I12" i="13"/>
  <c r="H12" i="13"/>
  <c r="G12" i="13"/>
  <c r="F12" i="13"/>
  <c r="E12" i="13"/>
  <c r="D12" i="13"/>
  <c r="C12" i="13"/>
  <c r="K11" i="13"/>
  <c r="J11" i="13"/>
  <c r="I11" i="13"/>
  <c r="H11" i="13"/>
  <c r="G11" i="13"/>
  <c r="F11" i="13"/>
  <c r="E11" i="13"/>
  <c r="D11" i="13"/>
  <c r="C11" i="13"/>
  <c r="K10" i="13"/>
  <c r="J10" i="13"/>
  <c r="I10" i="13"/>
  <c r="H10" i="13"/>
  <c r="G10" i="13"/>
  <c r="F10" i="13"/>
  <c r="E10" i="13"/>
  <c r="D10" i="13"/>
  <c r="C10" i="13"/>
  <c r="K9" i="13"/>
  <c r="J9" i="13"/>
  <c r="I9" i="13"/>
  <c r="H9" i="13"/>
  <c r="G9" i="13"/>
  <c r="F9" i="13"/>
  <c r="E9" i="13"/>
  <c r="D9" i="13"/>
  <c r="C9" i="13"/>
  <c r="K8" i="13"/>
  <c r="J8" i="13"/>
  <c r="I8" i="13"/>
  <c r="H8" i="13"/>
  <c r="G8" i="13"/>
  <c r="F8" i="13"/>
  <c r="E8" i="13"/>
  <c r="D8" i="13"/>
  <c r="C8" i="13"/>
  <c r="K7" i="13"/>
  <c r="J7" i="13"/>
  <c r="I7" i="13"/>
  <c r="H7" i="13"/>
  <c r="G7" i="13"/>
  <c r="F7" i="13"/>
  <c r="E7" i="13"/>
  <c r="D7" i="13"/>
  <c r="C7" i="13"/>
  <c r="K6" i="13"/>
  <c r="J6" i="13"/>
  <c r="I6" i="13"/>
  <c r="H6" i="13"/>
  <c r="G6" i="13"/>
  <c r="F6" i="13"/>
  <c r="E6" i="13"/>
  <c r="D6" i="13"/>
  <c r="C6" i="13"/>
  <c r="K5" i="13"/>
  <c r="J5" i="13"/>
  <c r="I5" i="13"/>
  <c r="H5" i="13"/>
  <c r="G5" i="13"/>
  <c r="F5" i="13"/>
  <c r="E5" i="13"/>
  <c r="D5" i="13"/>
  <c r="C5" i="13"/>
  <c r="K4" i="13"/>
  <c r="J4" i="13"/>
  <c r="I4" i="13"/>
  <c r="H4" i="13"/>
  <c r="G4" i="13"/>
  <c r="F4" i="13"/>
  <c r="E4" i="13"/>
  <c r="D4" i="13"/>
  <c r="C4" i="13"/>
  <c r="K3" i="13"/>
  <c r="J3" i="13"/>
  <c r="I3" i="13"/>
  <c r="H3" i="13"/>
  <c r="G3" i="13"/>
  <c r="F3" i="13"/>
  <c r="E3" i="13"/>
  <c r="D3" i="13"/>
  <c r="C3" i="13"/>
  <c r="K2" i="13"/>
  <c r="J2" i="13"/>
  <c r="I2" i="13"/>
  <c r="H2" i="13"/>
  <c r="G2" i="13"/>
  <c r="F2" i="13"/>
  <c r="E2" i="13"/>
  <c r="D2" i="13"/>
  <c r="E2" i="6"/>
  <c r="E3" i="6"/>
  <c r="F3" i="6"/>
  <c r="G3" i="6"/>
  <c r="H3" i="6"/>
  <c r="I3" i="6"/>
  <c r="J3" i="6"/>
  <c r="K3" i="6"/>
  <c r="L3" i="6"/>
  <c r="M3" i="6"/>
  <c r="E4" i="6"/>
  <c r="F4" i="6"/>
  <c r="G4" i="6"/>
  <c r="H4" i="6"/>
  <c r="I4" i="6"/>
  <c r="J4" i="6"/>
  <c r="K4" i="6"/>
  <c r="L4" i="6"/>
  <c r="M4" i="6"/>
  <c r="E5" i="6"/>
  <c r="F5" i="6"/>
  <c r="G5" i="6"/>
  <c r="H5" i="6"/>
  <c r="I5" i="6"/>
  <c r="J5" i="6"/>
  <c r="K5" i="6"/>
  <c r="L5" i="6"/>
  <c r="M5" i="6"/>
  <c r="E6" i="6"/>
  <c r="F6" i="6"/>
  <c r="G6" i="6"/>
  <c r="H6" i="6"/>
  <c r="I6" i="6"/>
  <c r="J6" i="6"/>
  <c r="K6" i="6"/>
  <c r="L6" i="6"/>
  <c r="M6" i="6"/>
  <c r="E7" i="6"/>
  <c r="F7" i="6"/>
  <c r="G7" i="6"/>
  <c r="H7" i="6"/>
  <c r="I7" i="6"/>
  <c r="J7" i="6"/>
  <c r="K7" i="6"/>
  <c r="L7" i="6"/>
  <c r="M7" i="6"/>
  <c r="E8" i="6"/>
  <c r="F8" i="6"/>
  <c r="G8" i="6"/>
  <c r="H8" i="6"/>
  <c r="I8" i="6"/>
  <c r="J8" i="6"/>
  <c r="K8" i="6"/>
  <c r="L8" i="6"/>
  <c r="M8" i="6"/>
  <c r="E9" i="6"/>
  <c r="F9" i="6"/>
  <c r="G9" i="6"/>
  <c r="H9" i="6"/>
  <c r="I9" i="6"/>
  <c r="J9" i="6"/>
  <c r="K9" i="6"/>
  <c r="L9" i="6"/>
  <c r="M9" i="6"/>
  <c r="E10" i="6"/>
  <c r="F10" i="6"/>
  <c r="G10" i="6"/>
  <c r="H10" i="6"/>
  <c r="I10" i="6"/>
  <c r="J10" i="6"/>
  <c r="K10" i="6"/>
  <c r="L10" i="6"/>
  <c r="M10" i="6"/>
  <c r="E11" i="6"/>
  <c r="F11" i="6"/>
  <c r="G11" i="6"/>
  <c r="H11" i="6"/>
  <c r="I11" i="6"/>
  <c r="J11" i="6"/>
  <c r="K11" i="6"/>
  <c r="L11" i="6"/>
  <c r="M11" i="6"/>
  <c r="E12" i="6"/>
  <c r="F12" i="6"/>
  <c r="G12" i="6"/>
  <c r="H12" i="6"/>
  <c r="I12" i="6"/>
  <c r="J12" i="6"/>
  <c r="K12" i="6"/>
  <c r="L12" i="6"/>
  <c r="M12" i="6"/>
  <c r="E13" i="6"/>
  <c r="F13" i="6"/>
  <c r="G13" i="6"/>
  <c r="H13" i="6"/>
  <c r="I13" i="6"/>
  <c r="J13" i="6"/>
  <c r="K13" i="6"/>
  <c r="L13" i="6"/>
  <c r="M13" i="6"/>
  <c r="E14" i="6"/>
  <c r="F14" i="6"/>
  <c r="G14" i="6"/>
  <c r="H14" i="6"/>
  <c r="I14" i="6"/>
  <c r="J14" i="6"/>
  <c r="K14" i="6"/>
  <c r="L14" i="6"/>
  <c r="M14" i="6"/>
  <c r="E15" i="6"/>
  <c r="F15" i="6"/>
  <c r="G15" i="6"/>
  <c r="H15" i="6"/>
  <c r="I15" i="6"/>
  <c r="J15" i="6"/>
  <c r="K15" i="6"/>
  <c r="L15" i="6"/>
  <c r="M15" i="6"/>
  <c r="E16" i="6"/>
  <c r="F16" i="6"/>
  <c r="G16" i="6"/>
  <c r="H16" i="6"/>
  <c r="I16" i="6"/>
  <c r="J16" i="6"/>
  <c r="K16" i="6"/>
  <c r="L16" i="6"/>
  <c r="M16" i="6"/>
  <c r="E17" i="6"/>
  <c r="F17" i="6"/>
  <c r="G17" i="6"/>
  <c r="H17" i="6"/>
  <c r="I17" i="6"/>
  <c r="J17" i="6"/>
  <c r="K17" i="6"/>
  <c r="L17" i="6"/>
  <c r="M17" i="6"/>
  <c r="E18" i="6"/>
  <c r="F18" i="6"/>
  <c r="G18" i="6"/>
  <c r="H18" i="6"/>
  <c r="I18" i="6"/>
  <c r="J18" i="6"/>
  <c r="K18" i="6"/>
  <c r="L18" i="6"/>
  <c r="M18" i="6"/>
  <c r="E19" i="6"/>
  <c r="F19" i="6"/>
  <c r="G19" i="6"/>
  <c r="H19" i="6"/>
  <c r="I19" i="6"/>
  <c r="J19" i="6"/>
  <c r="K19" i="6"/>
  <c r="L19" i="6"/>
  <c r="M19" i="6"/>
  <c r="E20" i="6"/>
  <c r="F20" i="6"/>
  <c r="G20" i="6"/>
  <c r="H20" i="6"/>
  <c r="I20" i="6"/>
  <c r="J20" i="6"/>
  <c r="K20" i="6"/>
  <c r="L20" i="6"/>
  <c r="M20" i="6"/>
  <c r="E21" i="6"/>
  <c r="F21" i="6"/>
  <c r="G21" i="6"/>
  <c r="H21" i="6"/>
  <c r="I21" i="6"/>
  <c r="J21" i="6"/>
  <c r="K21" i="6"/>
  <c r="L21" i="6"/>
  <c r="M21" i="6"/>
  <c r="E22" i="6"/>
  <c r="F22" i="6"/>
  <c r="G22" i="6"/>
  <c r="H22" i="6"/>
  <c r="I22" i="6"/>
  <c r="J22" i="6"/>
  <c r="K22" i="6"/>
  <c r="L22" i="6"/>
  <c r="M22" i="6"/>
  <c r="E23" i="6"/>
  <c r="F23" i="6"/>
  <c r="G23" i="6"/>
  <c r="H23" i="6"/>
  <c r="I23" i="6"/>
  <c r="J23" i="6"/>
  <c r="K23" i="6"/>
  <c r="L23" i="6"/>
  <c r="M23" i="6"/>
  <c r="E24" i="6"/>
  <c r="F24" i="6"/>
  <c r="G24" i="6"/>
  <c r="H24" i="6"/>
  <c r="I24" i="6"/>
  <c r="J24" i="6"/>
  <c r="K24" i="6"/>
  <c r="L24" i="6"/>
  <c r="M24" i="6"/>
  <c r="E25" i="6"/>
  <c r="F25" i="6"/>
  <c r="G25" i="6"/>
  <c r="H25" i="6"/>
  <c r="I25" i="6"/>
  <c r="J25" i="6"/>
  <c r="K25" i="6"/>
  <c r="L25" i="6"/>
  <c r="M25" i="6"/>
  <c r="E26" i="6"/>
  <c r="F26" i="6"/>
  <c r="G26" i="6"/>
  <c r="H26" i="6"/>
  <c r="I26" i="6"/>
  <c r="J26" i="6"/>
  <c r="K26" i="6"/>
  <c r="L26" i="6"/>
  <c r="M26" i="6"/>
  <c r="E27" i="6"/>
  <c r="F27" i="6"/>
  <c r="G27" i="6"/>
  <c r="H27" i="6"/>
  <c r="I27" i="6"/>
  <c r="J27" i="6"/>
  <c r="K27" i="6"/>
  <c r="L27" i="6"/>
  <c r="M27" i="6"/>
  <c r="E28" i="6"/>
  <c r="F28" i="6"/>
  <c r="G28" i="6"/>
  <c r="H28" i="6"/>
  <c r="I28" i="6"/>
  <c r="J28" i="6"/>
  <c r="K28" i="6"/>
  <c r="L28" i="6"/>
  <c r="M28" i="6"/>
  <c r="E29" i="6"/>
  <c r="F29" i="6"/>
  <c r="G29" i="6"/>
  <c r="H29" i="6"/>
  <c r="I29" i="6"/>
  <c r="J29" i="6"/>
  <c r="K29" i="6"/>
  <c r="L29" i="6"/>
  <c r="M29" i="6"/>
  <c r="E30" i="6"/>
  <c r="F30" i="6"/>
  <c r="G30" i="6"/>
  <c r="H30" i="6"/>
  <c r="I30" i="6"/>
  <c r="J30" i="6"/>
  <c r="K30" i="6"/>
  <c r="L30" i="6"/>
  <c r="M30" i="6"/>
  <c r="E31" i="6"/>
  <c r="F31" i="6"/>
  <c r="G31" i="6"/>
  <c r="H31" i="6"/>
  <c r="I31" i="6"/>
  <c r="J31" i="6"/>
  <c r="K31" i="6"/>
  <c r="L31" i="6"/>
  <c r="M31" i="6"/>
  <c r="E32" i="6"/>
  <c r="F32" i="6"/>
  <c r="G32" i="6"/>
  <c r="H32" i="6"/>
  <c r="I32" i="6"/>
  <c r="J32" i="6"/>
  <c r="K32" i="6"/>
  <c r="L32" i="6"/>
  <c r="M32" i="6"/>
  <c r="E33" i="6"/>
  <c r="F33" i="6"/>
  <c r="G33" i="6"/>
  <c r="H33" i="6"/>
  <c r="I33" i="6"/>
  <c r="J33" i="6"/>
  <c r="K33" i="6"/>
  <c r="L33" i="6"/>
  <c r="M33" i="6"/>
  <c r="E34" i="6"/>
  <c r="F34" i="6"/>
  <c r="G34" i="6"/>
  <c r="H34" i="6"/>
  <c r="I34" i="6"/>
  <c r="J34" i="6"/>
  <c r="K34" i="6"/>
  <c r="L34" i="6"/>
  <c r="M34" i="6"/>
  <c r="E35" i="6"/>
  <c r="F35" i="6"/>
  <c r="G35" i="6"/>
  <c r="H35" i="6"/>
  <c r="I35" i="6"/>
  <c r="J35" i="6"/>
  <c r="K35" i="6"/>
  <c r="L35" i="6"/>
  <c r="M35" i="6"/>
  <c r="E36" i="6"/>
  <c r="F36" i="6"/>
  <c r="G36" i="6"/>
  <c r="H36" i="6"/>
  <c r="I36" i="6"/>
  <c r="J36" i="6"/>
  <c r="K36" i="6"/>
  <c r="L36" i="6"/>
  <c r="M36" i="6"/>
  <c r="E37" i="6"/>
  <c r="F37" i="6"/>
  <c r="G37" i="6"/>
  <c r="H37" i="6"/>
  <c r="I37" i="6"/>
  <c r="J37" i="6"/>
  <c r="K37" i="6"/>
  <c r="L37" i="6"/>
  <c r="M37" i="6"/>
  <c r="E38" i="6"/>
  <c r="F38" i="6"/>
  <c r="G38" i="6"/>
  <c r="H38" i="6"/>
  <c r="I38" i="6"/>
  <c r="J38" i="6"/>
  <c r="K38" i="6"/>
  <c r="L38" i="6"/>
  <c r="M38" i="6"/>
  <c r="E39" i="6"/>
  <c r="F39" i="6"/>
  <c r="G39" i="6"/>
  <c r="H39" i="6"/>
  <c r="I39" i="6"/>
  <c r="J39" i="6"/>
  <c r="K39" i="6"/>
  <c r="L39" i="6"/>
  <c r="M39" i="6"/>
  <c r="E40" i="6"/>
  <c r="F40" i="6"/>
  <c r="G40" i="6"/>
  <c r="H40" i="6"/>
  <c r="I40" i="6"/>
  <c r="J40" i="6"/>
  <c r="K40" i="6"/>
  <c r="L40" i="6"/>
  <c r="M40" i="6"/>
  <c r="E41" i="6"/>
  <c r="F41" i="6"/>
  <c r="G41" i="6"/>
  <c r="H41" i="6"/>
  <c r="I41" i="6"/>
  <c r="J41" i="6"/>
  <c r="K41" i="6"/>
  <c r="L41" i="6"/>
  <c r="M41" i="6"/>
  <c r="E42" i="6"/>
  <c r="F42" i="6"/>
  <c r="G42" i="6"/>
  <c r="H42" i="6"/>
  <c r="I42" i="6"/>
  <c r="J42" i="6"/>
  <c r="K42" i="6"/>
  <c r="L42" i="6"/>
  <c r="M42" i="6"/>
  <c r="E43" i="6"/>
  <c r="F43" i="6"/>
  <c r="G43" i="6"/>
  <c r="H43" i="6"/>
  <c r="I43" i="6"/>
  <c r="J43" i="6"/>
  <c r="K43" i="6"/>
  <c r="L43" i="6"/>
  <c r="M43" i="6"/>
  <c r="E44" i="6"/>
  <c r="F44" i="6"/>
  <c r="G44" i="6"/>
  <c r="H44" i="6"/>
  <c r="I44" i="6"/>
  <c r="J44" i="6"/>
  <c r="K44" i="6"/>
  <c r="L44" i="6"/>
  <c r="M44" i="6"/>
  <c r="E45" i="6"/>
  <c r="F45" i="6"/>
  <c r="G45" i="6"/>
  <c r="H45" i="6"/>
  <c r="I45" i="6"/>
  <c r="J45" i="6"/>
  <c r="K45" i="6"/>
  <c r="L45" i="6"/>
  <c r="M45" i="6"/>
  <c r="E46" i="6"/>
  <c r="F46" i="6"/>
  <c r="G46" i="6"/>
  <c r="H46" i="6"/>
  <c r="I46" i="6"/>
  <c r="J46" i="6"/>
  <c r="K46" i="6"/>
  <c r="L46" i="6"/>
  <c r="M46" i="6"/>
  <c r="E47" i="6"/>
  <c r="F47" i="6"/>
  <c r="G47" i="6"/>
  <c r="H47" i="6"/>
  <c r="I47" i="6"/>
  <c r="J47" i="6"/>
  <c r="K47" i="6"/>
  <c r="L47" i="6"/>
  <c r="M47" i="6"/>
  <c r="E48" i="6"/>
  <c r="F48" i="6"/>
  <c r="G48" i="6"/>
  <c r="H48" i="6"/>
  <c r="I48" i="6"/>
  <c r="J48" i="6"/>
  <c r="K48" i="6"/>
  <c r="L48" i="6"/>
  <c r="M48" i="6"/>
  <c r="E49" i="6"/>
  <c r="F49" i="6"/>
  <c r="G49" i="6"/>
  <c r="H49" i="6"/>
  <c r="I49" i="6"/>
  <c r="J49" i="6"/>
  <c r="K49" i="6"/>
  <c r="L49" i="6"/>
  <c r="M49" i="6"/>
  <c r="E50" i="6"/>
  <c r="F50" i="6"/>
  <c r="G50" i="6"/>
  <c r="H50" i="6"/>
  <c r="I50" i="6"/>
  <c r="J50" i="6"/>
  <c r="K50" i="6"/>
  <c r="L50" i="6"/>
  <c r="M50" i="6"/>
  <c r="E51" i="6"/>
  <c r="F51" i="6"/>
  <c r="G51" i="6"/>
  <c r="H51" i="6"/>
  <c r="I51" i="6"/>
  <c r="J51" i="6"/>
  <c r="K51" i="6"/>
  <c r="L51" i="6"/>
  <c r="M51" i="6"/>
  <c r="E52" i="6"/>
  <c r="F52" i="6"/>
  <c r="G52" i="6"/>
  <c r="H52" i="6"/>
  <c r="I52" i="6"/>
  <c r="J52" i="6"/>
  <c r="K52" i="6"/>
  <c r="L52" i="6"/>
  <c r="M52" i="6"/>
  <c r="E53" i="6"/>
  <c r="F53" i="6"/>
  <c r="G53" i="6"/>
  <c r="H53" i="6"/>
  <c r="I53" i="6"/>
  <c r="J53" i="6"/>
  <c r="K53" i="6"/>
  <c r="L53" i="6"/>
  <c r="M53" i="6"/>
  <c r="E54" i="6"/>
  <c r="F54" i="6"/>
  <c r="G54" i="6"/>
  <c r="H54" i="6"/>
  <c r="I54" i="6"/>
  <c r="J54" i="6"/>
  <c r="K54" i="6"/>
  <c r="L54" i="6"/>
  <c r="M54" i="6"/>
  <c r="E55" i="6"/>
  <c r="F55" i="6"/>
  <c r="G55" i="6"/>
  <c r="H55" i="6"/>
  <c r="I55" i="6"/>
  <c r="J55" i="6"/>
  <c r="K55" i="6"/>
  <c r="L55" i="6"/>
  <c r="M55" i="6"/>
  <c r="E56" i="6"/>
  <c r="F56" i="6"/>
  <c r="G56" i="6"/>
  <c r="H56" i="6"/>
  <c r="I56" i="6"/>
  <c r="J56" i="6"/>
  <c r="K56" i="6"/>
  <c r="L56" i="6"/>
  <c r="M56" i="6"/>
  <c r="E57" i="6"/>
  <c r="F57" i="6"/>
  <c r="G57" i="6"/>
  <c r="H57" i="6"/>
  <c r="I57" i="6"/>
  <c r="J57" i="6"/>
  <c r="K57" i="6"/>
  <c r="L57" i="6"/>
  <c r="M57" i="6"/>
  <c r="E58" i="6"/>
  <c r="F58" i="6"/>
  <c r="G58" i="6"/>
  <c r="H58" i="6"/>
  <c r="I58" i="6"/>
  <c r="J58" i="6"/>
  <c r="K58" i="6"/>
  <c r="L58" i="6"/>
  <c r="M58" i="6"/>
  <c r="E59" i="6"/>
  <c r="F59" i="6"/>
  <c r="G59" i="6"/>
  <c r="H59" i="6"/>
  <c r="I59" i="6"/>
  <c r="J59" i="6"/>
  <c r="K59" i="6"/>
  <c r="L59" i="6"/>
  <c r="M59" i="6"/>
  <c r="E60" i="6"/>
  <c r="F60" i="6"/>
  <c r="G60" i="6"/>
  <c r="H60" i="6"/>
  <c r="I60" i="6"/>
  <c r="J60" i="6"/>
  <c r="K60" i="6"/>
  <c r="L60" i="6"/>
  <c r="M60" i="6"/>
  <c r="E61" i="6"/>
  <c r="F61" i="6"/>
  <c r="G61" i="6"/>
  <c r="H61" i="6"/>
  <c r="I61" i="6"/>
  <c r="J61" i="6"/>
  <c r="K61" i="6"/>
  <c r="L61" i="6"/>
  <c r="M61" i="6"/>
  <c r="E62" i="6"/>
  <c r="F62" i="6"/>
  <c r="G62" i="6"/>
  <c r="H62" i="6"/>
  <c r="I62" i="6"/>
  <c r="J62" i="6"/>
  <c r="K62" i="6"/>
  <c r="L62" i="6"/>
  <c r="M62" i="6"/>
  <c r="E63" i="6"/>
  <c r="F63" i="6"/>
  <c r="G63" i="6"/>
  <c r="H63" i="6"/>
  <c r="I63" i="6"/>
  <c r="J63" i="6"/>
  <c r="K63" i="6"/>
  <c r="L63" i="6"/>
  <c r="M63" i="6"/>
  <c r="E64" i="6"/>
  <c r="F64" i="6"/>
  <c r="G64" i="6"/>
  <c r="H64" i="6"/>
  <c r="I64" i="6"/>
  <c r="J64" i="6"/>
  <c r="K64" i="6"/>
  <c r="L64" i="6"/>
  <c r="M64" i="6"/>
  <c r="E65" i="6"/>
  <c r="F65" i="6"/>
  <c r="G65" i="6"/>
  <c r="H65" i="6"/>
  <c r="I65" i="6"/>
  <c r="J65" i="6"/>
  <c r="K65" i="6"/>
  <c r="L65" i="6"/>
  <c r="M65" i="6"/>
  <c r="E66" i="6"/>
  <c r="F66" i="6"/>
  <c r="G66" i="6"/>
  <c r="H66" i="6"/>
  <c r="I66" i="6"/>
  <c r="J66" i="6"/>
  <c r="K66" i="6"/>
  <c r="L66" i="6"/>
  <c r="M66" i="6"/>
  <c r="E67" i="6"/>
  <c r="F67" i="6"/>
  <c r="G67" i="6"/>
  <c r="H67" i="6"/>
  <c r="I67" i="6"/>
  <c r="J67" i="6"/>
  <c r="K67" i="6"/>
  <c r="L67" i="6"/>
  <c r="M67" i="6"/>
  <c r="E68" i="6"/>
  <c r="F68" i="6"/>
  <c r="G68" i="6"/>
  <c r="H68" i="6"/>
  <c r="I68" i="6"/>
  <c r="J68" i="6"/>
  <c r="K68" i="6"/>
  <c r="L68" i="6"/>
  <c r="M68" i="6"/>
  <c r="E69" i="6"/>
  <c r="F69" i="6"/>
  <c r="G69" i="6"/>
  <c r="H69" i="6"/>
  <c r="I69" i="6"/>
  <c r="J69" i="6"/>
  <c r="K69" i="6"/>
  <c r="L69" i="6"/>
  <c r="M69" i="6"/>
  <c r="E70" i="6"/>
  <c r="F70" i="6"/>
  <c r="G70" i="6"/>
  <c r="H70" i="6"/>
  <c r="I70" i="6"/>
  <c r="J70" i="6"/>
  <c r="K70" i="6"/>
  <c r="L70" i="6"/>
  <c r="M70" i="6"/>
  <c r="E71" i="6"/>
  <c r="F71" i="6"/>
  <c r="G71" i="6"/>
  <c r="H71" i="6"/>
  <c r="I71" i="6"/>
  <c r="J71" i="6"/>
  <c r="K71" i="6"/>
  <c r="L71" i="6"/>
  <c r="M71" i="6"/>
  <c r="E72" i="6"/>
  <c r="F72" i="6"/>
  <c r="G72" i="6"/>
  <c r="H72" i="6"/>
  <c r="I72" i="6"/>
  <c r="J72" i="6"/>
  <c r="K72" i="6"/>
  <c r="L72" i="6"/>
  <c r="M72" i="6"/>
  <c r="E73" i="6"/>
  <c r="F73" i="6"/>
  <c r="G73" i="6"/>
  <c r="H73" i="6"/>
  <c r="I73" i="6"/>
  <c r="J73" i="6"/>
  <c r="K73" i="6"/>
  <c r="L73" i="6"/>
  <c r="M73" i="6"/>
  <c r="E74" i="6"/>
  <c r="F74" i="6"/>
  <c r="G74" i="6"/>
  <c r="H74" i="6"/>
  <c r="I74" i="6"/>
  <c r="J74" i="6"/>
  <c r="K74" i="6"/>
  <c r="L74" i="6"/>
  <c r="M74" i="6"/>
  <c r="E75" i="6"/>
  <c r="F75" i="6"/>
  <c r="G75" i="6"/>
  <c r="H75" i="6"/>
  <c r="I75" i="6"/>
  <c r="J75" i="6"/>
  <c r="K75" i="6"/>
  <c r="L75" i="6"/>
  <c r="M75" i="6"/>
  <c r="E76" i="6"/>
  <c r="F76" i="6"/>
  <c r="G76" i="6"/>
  <c r="H76" i="6"/>
  <c r="I76" i="6"/>
  <c r="J76" i="6"/>
  <c r="K76" i="6"/>
  <c r="L76" i="6"/>
  <c r="M76" i="6"/>
  <c r="E77" i="6"/>
  <c r="F77" i="6"/>
  <c r="G77" i="6"/>
  <c r="H77" i="6"/>
  <c r="I77" i="6"/>
  <c r="J77" i="6"/>
  <c r="K77" i="6"/>
  <c r="L77" i="6"/>
  <c r="M77" i="6"/>
  <c r="E78" i="6"/>
  <c r="F78" i="6"/>
  <c r="G78" i="6"/>
  <c r="H78" i="6"/>
  <c r="I78" i="6"/>
  <c r="J78" i="6"/>
  <c r="K78" i="6"/>
  <c r="L78" i="6"/>
  <c r="M78" i="6"/>
  <c r="E79" i="6"/>
  <c r="F79" i="6"/>
  <c r="G79" i="6"/>
  <c r="H79" i="6"/>
  <c r="I79" i="6"/>
  <c r="J79" i="6"/>
  <c r="K79" i="6"/>
  <c r="L79" i="6"/>
  <c r="M79" i="6"/>
  <c r="E80" i="6"/>
  <c r="F80" i="6"/>
  <c r="G80" i="6"/>
  <c r="H80" i="6"/>
  <c r="I80" i="6"/>
  <c r="J80" i="6"/>
  <c r="K80" i="6"/>
  <c r="L80" i="6"/>
  <c r="M80" i="6"/>
  <c r="E81" i="6"/>
  <c r="F81" i="6"/>
  <c r="G81" i="6"/>
  <c r="H81" i="6"/>
  <c r="I81" i="6"/>
  <c r="J81" i="6"/>
  <c r="K81" i="6"/>
  <c r="L81" i="6"/>
  <c r="M81" i="6"/>
  <c r="E82" i="6"/>
  <c r="F82" i="6"/>
  <c r="G82" i="6"/>
  <c r="H82" i="6"/>
  <c r="I82" i="6"/>
  <c r="J82" i="6"/>
  <c r="K82" i="6"/>
  <c r="L82" i="6"/>
  <c r="M82" i="6"/>
  <c r="E83" i="6"/>
  <c r="F83" i="6"/>
  <c r="G83" i="6"/>
  <c r="H83" i="6"/>
  <c r="I83" i="6"/>
  <c r="J83" i="6"/>
  <c r="K83" i="6"/>
  <c r="L83" i="6"/>
  <c r="M83" i="6"/>
  <c r="E84" i="6"/>
  <c r="F84" i="6"/>
  <c r="G84" i="6"/>
  <c r="H84" i="6"/>
  <c r="I84" i="6"/>
  <c r="J84" i="6"/>
  <c r="K84" i="6"/>
  <c r="L84" i="6"/>
  <c r="M84" i="6"/>
  <c r="E85" i="6"/>
  <c r="F85" i="6"/>
  <c r="G85" i="6"/>
  <c r="H85" i="6"/>
  <c r="I85" i="6"/>
  <c r="J85" i="6"/>
  <c r="K85" i="6"/>
  <c r="L85" i="6"/>
  <c r="M85" i="6"/>
  <c r="E86" i="6"/>
  <c r="F86" i="6"/>
  <c r="G86" i="6"/>
  <c r="H86" i="6"/>
  <c r="I86" i="6"/>
  <c r="J86" i="6"/>
  <c r="K86" i="6"/>
  <c r="L86" i="6"/>
  <c r="M86" i="6"/>
  <c r="E87" i="6"/>
  <c r="F87" i="6"/>
  <c r="G87" i="6"/>
  <c r="H87" i="6"/>
  <c r="I87" i="6"/>
  <c r="J87" i="6"/>
  <c r="K87" i="6"/>
  <c r="L87" i="6"/>
  <c r="M87" i="6"/>
  <c r="E88" i="6"/>
  <c r="F88" i="6"/>
  <c r="G88" i="6"/>
  <c r="H88" i="6"/>
  <c r="I88" i="6"/>
  <c r="J88" i="6"/>
  <c r="K88" i="6"/>
  <c r="L88" i="6"/>
  <c r="M88" i="6"/>
  <c r="E89" i="6"/>
  <c r="F89" i="6"/>
  <c r="G89" i="6"/>
  <c r="H89" i="6"/>
  <c r="I89" i="6"/>
  <c r="J89" i="6"/>
  <c r="K89" i="6"/>
  <c r="L89" i="6"/>
  <c r="M89" i="6"/>
  <c r="E90" i="6"/>
  <c r="F90" i="6"/>
  <c r="G90" i="6"/>
  <c r="H90" i="6"/>
  <c r="I90" i="6"/>
  <c r="J90" i="6"/>
  <c r="K90" i="6"/>
  <c r="L90" i="6"/>
  <c r="M90" i="6"/>
  <c r="E91" i="6"/>
  <c r="F91" i="6"/>
  <c r="G91" i="6"/>
  <c r="H91" i="6"/>
  <c r="I91" i="6"/>
  <c r="J91" i="6"/>
  <c r="K91" i="6"/>
  <c r="L91" i="6"/>
  <c r="M91" i="6"/>
  <c r="E92" i="6"/>
  <c r="F92" i="6"/>
  <c r="G92" i="6"/>
  <c r="H92" i="6"/>
  <c r="I92" i="6"/>
  <c r="J92" i="6"/>
  <c r="K92" i="6"/>
  <c r="L92" i="6"/>
  <c r="M92" i="6"/>
  <c r="E93" i="6"/>
  <c r="F93" i="6"/>
  <c r="G93" i="6"/>
  <c r="H93" i="6"/>
  <c r="I93" i="6"/>
  <c r="J93" i="6"/>
  <c r="K93" i="6"/>
  <c r="L93" i="6"/>
  <c r="M93" i="6"/>
  <c r="E94" i="6"/>
  <c r="F94" i="6"/>
  <c r="G94" i="6"/>
  <c r="H94" i="6"/>
  <c r="I94" i="6"/>
  <c r="J94" i="6"/>
  <c r="K94" i="6"/>
  <c r="L94" i="6"/>
  <c r="M94" i="6"/>
  <c r="E95" i="6"/>
  <c r="F95" i="6"/>
  <c r="G95" i="6"/>
  <c r="H95" i="6"/>
  <c r="I95" i="6"/>
  <c r="J95" i="6"/>
  <c r="K95" i="6"/>
  <c r="L95" i="6"/>
  <c r="M95" i="6"/>
  <c r="E96" i="6"/>
  <c r="F96" i="6"/>
  <c r="G96" i="6"/>
  <c r="H96" i="6"/>
  <c r="I96" i="6"/>
  <c r="J96" i="6"/>
  <c r="K96" i="6"/>
  <c r="L96" i="6"/>
  <c r="M96" i="6"/>
  <c r="E97" i="6"/>
  <c r="F97" i="6"/>
  <c r="G97" i="6"/>
  <c r="H97" i="6"/>
  <c r="I97" i="6"/>
  <c r="J97" i="6"/>
  <c r="K97" i="6"/>
  <c r="L97" i="6"/>
  <c r="M97" i="6"/>
  <c r="E98" i="6"/>
  <c r="F98" i="6"/>
  <c r="G98" i="6"/>
  <c r="H98" i="6"/>
  <c r="I98" i="6"/>
  <c r="J98" i="6"/>
  <c r="K98" i="6"/>
  <c r="L98" i="6"/>
  <c r="M98" i="6"/>
  <c r="E99" i="6"/>
  <c r="F99" i="6"/>
  <c r="G99" i="6"/>
  <c r="H99" i="6"/>
  <c r="I99" i="6"/>
  <c r="J99" i="6"/>
  <c r="K99" i="6"/>
  <c r="L99" i="6"/>
  <c r="M99" i="6"/>
  <c r="E100" i="6"/>
  <c r="F100" i="6"/>
  <c r="G100" i="6"/>
  <c r="H100" i="6"/>
  <c r="I100" i="6"/>
  <c r="J100" i="6"/>
  <c r="K100" i="6"/>
  <c r="L100" i="6"/>
  <c r="M100" i="6"/>
  <c r="E101" i="6"/>
  <c r="F101" i="6"/>
  <c r="G101" i="6"/>
  <c r="H101" i="6"/>
  <c r="I101" i="6"/>
  <c r="J101" i="6"/>
  <c r="K101" i="6"/>
  <c r="L101" i="6"/>
  <c r="M101" i="6"/>
  <c r="E102" i="6"/>
  <c r="F102" i="6"/>
  <c r="G102" i="6"/>
  <c r="H102" i="6"/>
  <c r="I102" i="6"/>
  <c r="J102" i="6"/>
  <c r="K102" i="6"/>
  <c r="L102" i="6"/>
  <c r="M102" i="6"/>
  <c r="E103" i="6"/>
  <c r="F103" i="6"/>
  <c r="G103" i="6"/>
  <c r="H103" i="6"/>
  <c r="I103" i="6"/>
  <c r="J103" i="6"/>
  <c r="K103" i="6"/>
  <c r="L103" i="6"/>
  <c r="M103" i="6"/>
  <c r="E104" i="6"/>
  <c r="F104" i="6"/>
  <c r="G104" i="6"/>
  <c r="H104" i="6"/>
  <c r="I104" i="6"/>
  <c r="J104" i="6"/>
  <c r="K104" i="6"/>
  <c r="L104" i="6"/>
  <c r="M104" i="6"/>
  <c r="E105" i="6"/>
  <c r="F105" i="6"/>
  <c r="G105" i="6"/>
  <c r="H105" i="6"/>
  <c r="I105" i="6"/>
  <c r="J105" i="6"/>
  <c r="K105" i="6"/>
  <c r="L105" i="6"/>
  <c r="M105" i="6"/>
  <c r="E106" i="6"/>
  <c r="F106" i="6"/>
  <c r="G106" i="6"/>
  <c r="H106" i="6"/>
  <c r="I106" i="6"/>
  <c r="J106" i="6"/>
  <c r="K106" i="6"/>
  <c r="L106" i="6"/>
  <c r="M106" i="6"/>
  <c r="E107" i="6"/>
  <c r="F107" i="6"/>
  <c r="G107" i="6"/>
  <c r="H107" i="6"/>
  <c r="I107" i="6"/>
  <c r="J107" i="6"/>
  <c r="K107" i="6"/>
  <c r="L107" i="6"/>
  <c r="M107" i="6"/>
  <c r="E108" i="6"/>
  <c r="F108" i="6"/>
  <c r="G108" i="6"/>
  <c r="H108" i="6"/>
  <c r="I108" i="6"/>
  <c r="J108" i="6"/>
  <c r="K108" i="6"/>
  <c r="L108" i="6"/>
  <c r="M108" i="6"/>
  <c r="E109" i="6"/>
  <c r="F109" i="6"/>
  <c r="G109" i="6"/>
  <c r="H109" i="6"/>
  <c r="I109" i="6"/>
  <c r="J109" i="6"/>
  <c r="K109" i="6"/>
  <c r="L109" i="6"/>
  <c r="M109" i="6"/>
  <c r="E110" i="6"/>
  <c r="F110" i="6"/>
  <c r="G110" i="6"/>
  <c r="H110" i="6"/>
  <c r="I110" i="6"/>
  <c r="J110" i="6"/>
  <c r="K110" i="6"/>
  <c r="L110" i="6"/>
  <c r="M110" i="6"/>
  <c r="E111" i="6"/>
  <c r="F111" i="6"/>
  <c r="G111" i="6"/>
  <c r="H111" i="6"/>
  <c r="I111" i="6"/>
  <c r="J111" i="6"/>
  <c r="K111" i="6"/>
  <c r="L111" i="6"/>
  <c r="M111" i="6"/>
  <c r="E112" i="6"/>
  <c r="F112" i="6"/>
  <c r="G112" i="6"/>
  <c r="H112" i="6"/>
  <c r="I112" i="6"/>
  <c r="J112" i="6"/>
  <c r="K112" i="6"/>
  <c r="L112" i="6"/>
  <c r="M112" i="6"/>
  <c r="E113" i="6"/>
  <c r="F113" i="6"/>
  <c r="G113" i="6"/>
  <c r="H113" i="6"/>
  <c r="I113" i="6"/>
  <c r="J113" i="6"/>
  <c r="K113" i="6"/>
  <c r="L113" i="6"/>
  <c r="M113" i="6"/>
  <c r="E114" i="6"/>
  <c r="F114" i="6"/>
  <c r="G114" i="6"/>
  <c r="H114" i="6"/>
  <c r="I114" i="6"/>
  <c r="J114" i="6"/>
  <c r="K114" i="6"/>
  <c r="L114" i="6"/>
  <c r="M114" i="6"/>
  <c r="E115" i="6"/>
  <c r="F115" i="6"/>
  <c r="G115" i="6"/>
  <c r="H115" i="6"/>
  <c r="I115" i="6"/>
  <c r="J115" i="6"/>
  <c r="K115" i="6"/>
  <c r="L115" i="6"/>
  <c r="M115" i="6"/>
  <c r="E116" i="6"/>
  <c r="F116" i="6"/>
  <c r="G116" i="6"/>
  <c r="H116" i="6"/>
  <c r="I116" i="6"/>
  <c r="J116" i="6"/>
  <c r="K116" i="6"/>
  <c r="L116" i="6"/>
  <c r="M116" i="6"/>
  <c r="E117" i="6"/>
  <c r="F117" i="6"/>
  <c r="G117" i="6"/>
  <c r="H117" i="6"/>
  <c r="I117" i="6"/>
  <c r="J117" i="6"/>
  <c r="K117" i="6"/>
  <c r="L117" i="6"/>
  <c r="M117" i="6"/>
  <c r="E118" i="6"/>
  <c r="F118" i="6"/>
  <c r="G118" i="6"/>
  <c r="H118" i="6"/>
  <c r="I118" i="6"/>
  <c r="J118" i="6"/>
  <c r="K118" i="6"/>
  <c r="L118" i="6"/>
  <c r="M118" i="6"/>
  <c r="E119" i="6"/>
  <c r="F119" i="6"/>
  <c r="G119" i="6"/>
  <c r="H119" i="6"/>
  <c r="I119" i="6"/>
  <c r="J119" i="6"/>
  <c r="K119" i="6"/>
  <c r="L119" i="6"/>
  <c r="M119" i="6"/>
  <c r="E120" i="6"/>
  <c r="F120" i="6"/>
  <c r="G120" i="6"/>
  <c r="H120" i="6"/>
  <c r="I120" i="6"/>
  <c r="J120" i="6"/>
  <c r="K120" i="6"/>
  <c r="L120" i="6"/>
  <c r="M120" i="6"/>
  <c r="E121" i="6"/>
  <c r="F121" i="6"/>
  <c r="G121" i="6"/>
  <c r="H121" i="6"/>
  <c r="I121" i="6"/>
  <c r="J121" i="6"/>
  <c r="K121" i="6"/>
  <c r="L121" i="6"/>
  <c r="M121" i="6"/>
  <c r="F2" i="6"/>
  <c r="G2" i="6"/>
  <c r="H2" i="6"/>
  <c r="I2" i="6"/>
  <c r="J2" i="6"/>
  <c r="K2" i="6"/>
  <c r="L2" i="6"/>
  <c r="M2" i="6"/>
  <c r="D3" i="9" a="1"/>
  <c r="D3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D63" i="9" a="1"/>
  <c r="D63" i="9" s="1"/>
  <c r="D64" i="9" a="1"/>
  <c r="D64" i="9" s="1"/>
  <c r="D65" i="9" a="1"/>
  <c r="D65" i="9" s="1"/>
  <c r="D66" i="9" a="1"/>
  <c r="D66" i="9" s="1"/>
  <c r="D67" i="9" a="1"/>
  <c r="D67" i="9" s="1"/>
  <c r="D68" i="9" a="1"/>
  <c r="D68" i="9" s="1"/>
  <c r="D69" i="9" a="1"/>
  <c r="D69" i="9" s="1"/>
  <c r="D70" i="9" a="1"/>
  <c r="D70" i="9" s="1"/>
  <c r="D71" i="9" a="1"/>
  <c r="D71" i="9" s="1"/>
  <c r="D72" i="9" a="1"/>
  <c r="D72" i="9" s="1"/>
  <c r="D73" i="9" a="1"/>
  <c r="D73" i="9" s="1"/>
  <c r="D74" i="9" a="1"/>
  <c r="D74" i="9" s="1"/>
  <c r="D75" i="9" a="1"/>
  <c r="D75" i="9" s="1"/>
  <c r="D76" i="9" a="1"/>
  <c r="D76" i="9" s="1"/>
  <c r="D77" i="9" a="1"/>
  <c r="D77" i="9" s="1"/>
  <c r="D78" i="9" a="1"/>
  <c r="D78" i="9" s="1"/>
  <c r="D79" i="9" a="1"/>
  <c r="D79" i="9" s="1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88" i="9" a="1"/>
  <c r="D88" i="9" s="1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 s="1"/>
  <c r="D96" i="9" a="1"/>
  <c r="D96" i="9" s="1"/>
  <c r="D97" i="9" a="1"/>
  <c r="D97" i="9" s="1"/>
  <c r="D98" i="9" a="1"/>
  <c r="D98" i="9" s="1"/>
  <c r="D99" i="9" a="1"/>
  <c r="D99" i="9" s="1"/>
  <c r="D100" i="9" a="1"/>
  <c r="D100" i="9" s="1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 s="1"/>
  <c r="D112" i="9" a="1"/>
  <c r="D112" i="9" s="1"/>
  <c r="D113" i="9" a="1"/>
  <c r="D113" i="9" s="1"/>
  <c r="D114" i="9" a="1"/>
  <c r="D114" i="9" s="1"/>
  <c r="D115" i="9" a="1"/>
  <c r="D115" i="9" s="1"/>
  <c r="D116" i="9" a="1"/>
  <c r="D116" i="9" s="1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2" i="9" a="1"/>
  <c r="D2" i="9" s="1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90" i="6"/>
  <c r="B94" i="6"/>
  <c r="B98" i="6"/>
  <c r="B102" i="6"/>
  <c r="B106" i="6"/>
  <c r="B110" i="6"/>
  <c r="B114" i="6"/>
  <c r="B118" i="6"/>
  <c r="B2" i="6"/>
  <c r="AH91" i="9" l="1"/>
  <c r="AH89" i="9"/>
  <c r="AH93" i="9"/>
  <c r="AH53" i="9"/>
  <c r="AH33" i="9"/>
  <c r="AH60" i="9"/>
  <c r="AH28" i="9"/>
  <c r="AH32" i="9"/>
  <c r="AH103" i="9"/>
  <c r="AH49" i="9"/>
  <c r="AH29" i="9"/>
  <c r="AH108" i="9"/>
  <c r="AH94" i="9"/>
  <c r="AH79" i="9"/>
  <c r="AH24" i="9"/>
  <c r="AH10" i="9"/>
  <c r="AH23" i="9"/>
  <c r="AH67" i="9"/>
  <c r="AH98" i="9"/>
  <c r="AH87" i="9"/>
  <c r="AH46" i="9"/>
  <c r="AH61" i="9"/>
  <c r="AH96" i="9"/>
  <c r="AH115" i="9"/>
  <c r="AH121" i="9"/>
  <c r="AH2" i="9"/>
  <c r="AH62" i="9"/>
  <c r="AH47" i="9"/>
  <c r="AH51" i="9"/>
  <c r="AH101" i="9"/>
  <c r="AH20" i="9"/>
  <c r="AH119" i="9"/>
  <c r="AH88" i="9"/>
  <c r="AH74" i="9"/>
  <c r="AH116" i="9"/>
  <c r="AH109" i="9"/>
  <c r="AH95" i="9"/>
  <c r="AH73" i="9"/>
  <c r="AH72" i="9"/>
  <c r="AH84" i="9"/>
  <c r="AH58" i="9"/>
  <c r="AH25" i="9"/>
  <c r="AH6" i="9"/>
  <c r="AH37" i="9"/>
  <c r="AH64" i="9"/>
  <c r="AH45" i="9"/>
  <c r="AH13" i="9"/>
  <c r="AH42" i="9"/>
  <c r="AH36" i="9"/>
  <c r="AH16" i="9"/>
  <c r="AH4" i="9"/>
  <c r="AH50" i="9"/>
  <c r="AH44" i="9"/>
  <c r="AH31" i="9"/>
  <c r="AH12" i="9"/>
  <c r="AH43" i="9"/>
  <c r="AH11" i="9"/>
  <c r="AH68" i="9"/>
  <c r="AH27" i="9"/>
  <c r="AH39" i="9"/>
  <c r="AH26" i="9"/>
  <c r="AH113" i="9"/>
  <c r="AH90" i="9"/>
  <c r="AH14" i="9"/>
  <c r="AH81" i="9"/>
  <c r="AH86" i="9"/>
  <c r="AH66" i="9"/>
  <c r="AH77" i="9"/>
  <c r="AH38" i="9"/>
  <c r="AH18" i="9"/>
  <c r="AH5" i="9"/>
  <c r="AH17" i="9"/>
  <c r="AH3" i="9"/>
  <c r="AH56" i="9"/>
  <c r="AH63" i="9"/>
  <c r="AH120" i="9"/>
  <c r="AH99" i="9"/>
  <c r="AH76" i="9"/>
  <c r="AH59" i="9"/>
  <c r="AH97" i="9"/>
  <c r="AH65" i="9"/>
  <c r="AH30" i="9"/>
  <c r="AH102" i="9"/>
  <c r="AH105" i="9"/>
  <c r="AH80" i="9"/>
  <c r="AH54" i="9"/>
  <c r="AH41" i="9"/>
  <c r="AH8" i="9"/>
  <c r="AH7" i="9"/>
  <c r="AH107" i="9"/>
  <c r="AH82" i="9"/>
  <c r="AH117" i="9"/>
  <c r="AH92" i="9"/>
  <c r="AH34" i="9"/>
  <c r="AH21" i="9"/>
  <c r="AH52" i="9"/>
  <c r="AH19" i="9"/>
  <c r="AH100" i="9"/>
  <c r="AH83" i="9"/>
  <c r="AH110" i="9"/>
  <c r="AH111" i="9"/>
  <c r="AH75" i="9"/>
  <c r="AH55" i="9"/>
  <c r="AH114" i="9"/>
  <c r="AH106" i="9"/>
  <c r="AH78" i="9"/>
  <c r="AH118" i="9"/>
  <c r="B121" i="6"/>
  <c r="B101" i="6"/>
  <c r="B97" i="6"/>
  <c r="B85" i="6"/>
  <c r="B81" i="6"/>
  <c r="B65" i="6"/>
  <c r="B49" i="6"/>
  <c r="B33" i="6"/>
  <c r="B17" i="6"/>
  <c r="B9" i="6"/>
  <c r="AI121" i="9"/>
  <c r="AI119" i="9"/>
  <c r="AI117" i="9"/>
  <c r="AI115" i="9"/>
  <c r="AI113" i="9"/>
  <c r="AI111" i="9"/>
  <c r="AI109" i="9"/>
  <c r="AJ109" i="9" s="1"/>
  <c r="AI107" i="9"/>
  <c r="AI105" i="9"/>
  <c r="AI103" i="9"/>
  <c r="AJ103" i="9" s="1"/>
  <c r="AI101" i="9"/>
  <c r="AI99" i="9"/>
  <c r="AI97" i="9"/>
  <c r="AI95" i="9"/>
  <c r="AI93" i="9"/>
  <c r="AI91" i="9"/>
  <c r="AI89" i="9"/>
  <c r="AI87" i="9"/>
  <c r="AI85" i="9"/>
  <c r="AJ85" i="9" s="1"/>
  <c r="AI83" i="9"/>
  <c r="AI81" i="9"/>
  <c r="AI79" i="9"/>
  <c r="AJ79" i="9" s="1"/>
  <c r="AI77" i="9"/>
  <c r="AI75" i="9"/>
  <c r="AI73" i="9"/>
  <c r="AJ73" i="9" s="1"/>
  <c r="AI71" i="9"/>
  <c r="AJ71" i="9" s="1"/>
  <c r="AI69" i="9"/>
  <c r="AJ69" i="9" s="1"/>
  <c r="AI67" i="9"/>
  <c r="AI65" i="9"/>
  <c r="AI63" i="9"/>
  <c r="AJ63" i="9" s="1"/>
  <c r="AI61" i="9"/>
  <c r="AI59" i="9"/>
  <c r="AI57" i="9"/>
  <c r="AJ57" i="9" s="1"/>
  <c r="AI55" i="9"/>
  <c r="AJ55" i="9" s="1"/>
  <c r="AI53" i="9"/>
  <c r="AJ53" i="9" s="1"/>
  <c r="AI51" i="9"/>
  <c r="AI49" i="9"/>
  <c r="AJ49" i="9" s="1"/>
  <c r="AI47" i="9"/>
  <c r="AI45" i="9"/>
  <c r="AI43" i="9"/>
  <c r="AI41" i="9"/>
  <c r="AI39" i="9"/>
  <c r="AI37" i="9"/>
  <c r="AI35" i="9"/>
  <c r="AJ35" i="9" s="1"/>
  <c r="AI33" i="9"/>
  <c r="AJ33" i="9" s="1"/>
  <c r="AI31" i="9"/>
  <c r="AI29" i="9"/>
  <c r="AI27" i="9"/>
  <c r="AI25" i="9"/>
  <c r="AI23" i="9"/>
  <c r="AI21" i="9"/>
  <c r="AI19" i="9"/>
  <c r="AJ19" i="9" s="1"/>
  <c r="AI17" i="9"/>
  <c r="AI15" i="9"/>
  <c r="AJ15" i="9" s="1"/>
  <c r="AI13" i="9"/>
  <c r="AI11" i="9"/>
  <c r="AI9" i="9"/>
  <c r="AJ9" i="9" s="1"/>
  <c r="AI7" i="9"/>
  <c r="AI5" i="9"/>
  <c r="AI3" i="9"/>
  <c r="AJ3" i="9" s="1"/>
  <c r="AI2" i="9"/>
  <c r="B117" i="6"/>
  <c r="B113" i="6"/>
  <c r="B105" i="6"/>
  <c r="B89" i="6"/>
  <c r="B73" i="6"/>
  <c r="B57" i="6"/>
  <c r="B41" i="6"/>
  <c r="B25" i="6"/>
  <c r="B3" i="6"/>
  <c r="AI120" i="9"/>
  <c r="AJ120" i="9" s="1"/>
  <c r="AI118" i="9"/>
  <c r="AI116" i="9"/>
  <c r="AI114" i="9"/>
  <c r="AI112" i="9"/>
  <c r="AJ112" i="9" s="1"/>
  <c r="AI110" i="9"/>
  <c r="AI108" i="9"/>
  <c r="AI106" i="9"/>
  <c r="AI104" i="9"/>
  <c r="AJ104" i="9" s="1"/>
  <c r="AI102" i="9"/>
  <c r="AI100" i="9"/>
  <c r="AI98" i="9"/>
  <c r="AI96" i="9"/>
  <c r="AI94" i="9"/>
  <c r="AJ94" i="9" s="1"/>
  <c r="AI92" i="9"/>
  <c r="AI90" i="9"/>
  <c r="AI88" i="9"/>
  <c r="AI86" i="9"/>
  <c r="AI84" i="9"/>
  <c r="AI82" i="9"/>
  <c r="AI80" i="9"/>
  <c r="AI78" i="9"/>
  <c r="AI76" i="9"/>
  <c r="AI74" i="9"/>
  <c r="AI72" i="9"/>
  <c r="AI70" i="9"/>
  <c r="AJ70" i="9" s="1"/>
  <c r="AI68" i="9"/>
  <c r="AI66" i="9"/>
  <c r="AI64" i="9"/>
  <c r="AI62" i="9"/>
  <c r="AI60" i="9"/>
  <c r="AJ60" i="9" s="1"/>
  <c r="AI58" i="9"/>
  <c r="AI56" i="9"/>
  <c r="AI54" i="9"/>
  <c r="AI52" i="9"/>
  <c r="AI50" i="9"/>
  <c r="AI48" i="9"/>
  <c r="AJ48" i="9" s="1"/>
  <c r="AI46" i="9"/>
  <c r="AJ46" i="9" s="1"/>
  <c r="AI44" i="9"/>
  <c r="AI42" i="9"/>
  <c r="AI40" i="9"/>
  <c r="AJ40" i="9" s="1"/>
  <c r="AI38" i="9"/>
  <c r="AI36" i="9"/>
  <c r="AI34" i="9"/>
  <c r="AI32" i="9"/>
  <c r="AJ32" i="9" s="1"/>
  <c r="AI30" i="9"/>
  <c r="AI28" i="9"/>
  <c r="AI26" i="9"/>
  <c r="AI24" i="9"/>
  <c r="AI22" i="9"/>
  <c r="AJ22" i="9" s="1"/>
  <c r="AI20" i="9"/>
  <c r="AI18" i="9"/>
  <c r="AI16" i="9"/>
  <c r="AI14" i="9"/>
  <c r="AI12" i="9"/>
  <c r="AI10" i="9"/>
  <c r="AI8" i="9"/>
  <c r="AI6" i="9"/>
  <c r="AI4" i="9"/>
  <c r="B109" i="6"/>
  <c r="B93" i="6"/>
  <c r="B77" i="6"/>
  <c r="B69" i="6"/>
  <c r="B61" i="6"/>
  <c r="B53" i="6"/>
  <c r="B45" i="6"/>
  <c r="B37" i="6"/>
  <c r="B29" i="6"/>
  <c r="B21" i="6"/>
  <c r="B13" i="6"/>
  <c r="B5" i="6"/>
  <c r="B120" i="6"/>
  <c r="B116" i="6"/>
  <c r="B112" i="6"/>
  <c r="B108" i="6"/>
  <c r="B104" i="6"/>
  <c r="B100" i="6"/>
  <c r="B96" i="6"/>
  <c r="B92" i="6"/>
  <c r="B88" i="6"/>
  <c r="B84" i="6"/>
  <c r="B80" i="6"/>
  <c r="B76" i="6"/>
  <c r="B72" i="6"/>
  <c r="B68" i="6"/>
  <c r="B64" i="6"/>
  <c r="B60" i="6"/>
  <c r="B56" i="6"/>
  <c r="B52" i="6"/>
  <c r="B48" i="6"/>
  <c r="B44" i="6"/>
  <c r="B40" i="6"/>
  <c r="B36" i="6"/>
  <c r="B32" i="6"/>
  <c r="B28" i="6"/>
  <c r="B24" i="6"/>
  <c r="B20" i="6"/>
  <c r="B16" i="6"/>
  <c r="B12" i="6"/>
  <c r="B8" i="6"/>
  <c r="B4" i="6"/>
  <c r="B119" i="6"/>
  <c r="B115" i="6"/>
  <c r="B111" i="6"/>
  <c r="B107" i="6"/>
  <c r="B103" i="6"/>
  <c r="B99" i="6"/>
  <c r="B95" i="6"/>
  <c r="B91" i="6"/>
  <c r="B87" i="6"/>
  <c r="B83" i="6"/>
  <c r="B79" i="6"/>
  <c r="B75" i="6"/>
  <c r="B71" i="6"/>
  <c r="B67" i="6"/>
  <c r="B63" i="6"/>
  <c r="B59" i="6"/>
  <c r="B55" i="6"/>
  <c r="B51" i="6"/>
  <c r="B47" i="6"/>
  <c r="B43" i="6"/>
  <c r="B39" i="6"/>
  <c r="B35" i="6"/>
  <c r="B31" i="6"/>
  <c r="B27" i="6"/>
  <c r="B23" i="6"/>
  <c r="B19" i="6"/>
  <c r="B15" i="6"/>
  <c r="B11" i="6"/>
  <c r="B7" i="6"/>
  <c r="AU3" i="9"/>
  <c r="AV3" i="9"/>
  <c r="AW3" i="9"/>
  <c r="AX3" i="9"/>
  <c r="AY3" i="9"/>
  <c r="AZ3" i="9"/>
  <c r="BA3" i="9"/>
  <c r="AU4" i="9"/>
  <c r="AV4" i="9"/>
  <c r="AW4" i="9"/>
  <c r="AX4" i="9"/>
  <c r="AY4" i="9"/>
  <c r="AZ4" i="9"/>
  <c r="BA4" i="9"/>
  <c r="AU5" i="9"/>
  <c r="AV5" i="9"/>
  <c r="AW5" i="9"/>
  <c r="AX5" i="9"/>
  <c r="AY5" i="9"/>
  <c r="AZ5" i="9"/>
  <c r="BA5" i="9"/>
  <c r="AU6" i="9"/>
  <c r="AV6" i="9"/>
  <c r="AW6" i="9"/>
  <c r="AX6" i="9"/>
  <c r="AY6" i="9"/>
  <c r="AZ6" i="9"/>
  <c r="BA6" i="9"/>
  <c r="AU7" i="9"/>
  <c r="AV7" i="9"/>
  <c r="AW7" i="9"/>
  <c r="AX7" i="9"/>
  <c r="AY7" i="9"/>
  <c r="AZ7" i="9"/>
  <c r="BA7" i="9"/>
  <c r="AU8" i="9"/>
  <c r="AV8" i="9"/>
  <c r="AW8" i="9"/>
  <c r="AX8" i="9"/>
  <c r="AY8" i="9"/>
  <c r="AZ8" i="9"/>
  <c r="BA8" i="9"/>
  <c r="AU9" i="9"/>
  <c r="AV9" i="9"/>
  <c r="AW9" i="9"/>
  <c r="AX9" i="9"/>
  <c r="AY9" i="9"/>
  <c r="AZ9" i="9"/>
  <c r="BA9" i="9"/>
  <c r="AU10" i="9"/>
  <c r="AV10" i="9"/>
  <c r="AW10" i="9"/>
  <c r="AX10" i="9"/>
  <c r="AY10" i="9"/>
  <c r="AZ10" i="9"/>
  <c r="BA10" i="9"/>
  <c r="AU11" i="9"/>
  <c r="AV11" i="9"/>
  <c r="AW11" i="9"/>
  <c r="AX11" i="9"/>
  <c r="AY11" i="9"/>
  <c r="AZ11" i="9"/>
  <c r="BA11" i="9"/>
  <c r="AU12" i="9"/>
  <c r="AV12" i="9"/>
  <c r="AW12" i="9"/>
  <c r="AX12" i="9"/>
  <c r="AY12" i="9"/>
  <c r="AZ12" i="9"/>
  <c r="BA12" i="9"/>
  <c r="AU13" i="9"/>
  <c r="AV13" i="9"/>
  <c r="AW13" i="9"/>
  <c r="AX13" i="9"/>
  <c r="AY13" i="9"/>
  <c r="AZ13" i="9"/>
  <c r="BA13" i="9"/>
  <c r="AU14" i="9"/>
  <c r="AV14" i="9"/>
  <c r="AW14" i="9"/>
  <c r="AX14" i="9"/>
  <c r="AY14" i="9"/>
  <c r="AZ14" i="9"/>
  <c r="BA14" i="9"/>
  <c r="AU15" i="9"/>
  <c r="AV15" i="9"/>
  <c r="AW15" i="9"/>
  <c r="AX15" i="9"/>
  <c r="AY15" i="9"/>
  <c r="AZ15" i="9"/>
  <c r="BA15" i="9"/>
  <c r="AU16" i="9"/>
  <c r="AV16" i="9"/>
  <c r="AW16" i="9"/>
  <c r="AX16" i="9"/>
  <c r="AY16" i="9"/>
  <c r="AZ16" i="9"/>
  <c r="BA16" i="9"/>
  <c r="AU17" i="9"/>
  <c r="AV17" i="9"/>
  <c r="AW17" i="9"/>
  <c r="AX17" i="9"/>
  <c r="AY17" i="9"/>
  <c r="AZ17" i="9"/>
  <c r="BA17" i="9"/>
  <c r="AU18" i="9"/>
  <c r="AV18" i="9"/>
  <c r="AW18" i="9"/>
  <c r="AX18" i="9"/>
  <c r="AY18" i="9"/>
  <c r="AZ18" i="9"/>
  <c r="BA18" i="9"/>
  <c r="AU19" i="9"/>
  <c r="AV19" i="9"/>
  <c r="AW19" i="9"/>
  <c r="AX19" i="9"/>
  <c r="AY19" i="9"/>
  <c r="AZ19" i="9"/>
  <c r="BA19" i="9"/>
  <c r="AU20" i="9"/>
  <c r="AV20" i="9"/>
  <c r="AW20" i="9"/>
  <c r="AX20" i="9"/>
  <c r="AY20" i="9"/>
  <c r="AZ20" i="9"/>
  <c r="BA20" i="9"/>
  <c r="AU21" i="9"/>
  <c r="AV21" i="9"/>
  <c r="AW21" i="9"/>
  <c r="AX21" i="9"/>
  <c r="AY21" i="9"/>
  <c r="AZ21" i="9"/>
  <c r="BA21" i="9"/>
  <c r="AU22" i="9"/>
  <c r="AV22" i="9"/>
  <c r="AW22" i="9"/>
  <c r="AX22" i="9"/>
  <c r="AY22" i="9"/>
  <c r="AZ22" i="9"/>
  <c r="BA22" i="9"/>
  <c r="AU23" i="9"/>
  <c r="AV23" i="9"/>
  <c r="AW23" i="9"/>
  <c r="AX23" i="9"/>
  <c r="AY23" i="9"/>
  <c r="AZ23" i="9"/>
  <c r="BA23" i="9"/>
  <c r="AU24" i="9"/>
  <c r="AV24" i="9"/>
  <c r="AW24" i="9"/>
  <c r="AX24" i="9"/>
  <c r="AY24" i="9"/>
  <c r="AZ24" i="9"/>
  <c r="BA24" i="9"/>
  <c r="AU25" i="9"/>
  <c r="AV25" i="9"/>
  <c r="AW25" i="9"/>
  <c r="AX25" i="9"/>
  <c r="AY25" i="9"/>
  <c r="AZ25" i="9"/>
  <c r="BA25" i="9"/>
  <c r="AU26" i="9"/>
  <c r="AV26" i="9"/>
  <c r="AW26" i="9"/>
  <c r="AX26" i="9"/>
  <c r="AY26" i="9"/>
  <c r="AZ26" i="9"/>
  <c r="BA26" i="9"/>
  <c r="AU27" i="9"/>
  <c r="AV27" i="9"/>
  <c r="AW27" i="9"/>
  <c r="AX27" i="9"/>
  <c r="AY27" i="9"/>
  <c r="AZ27" i="9"/>
  <c r="BA27" i="9"/>
  <c r="AU28" i="9"/>
  <c r="AV28" i="9"/>
  <c r="AW28" i="9"/>
  <c r="AX28" i="9"/>
  <c r="AY28" i="9"/>
  <c r="AZ28" i="9"/>
  <c r="BA28" i="9"/>
  <c r="AU29" i="9"/>
  <c r="AV29" i="9"/>
  <c r="AW29" i="9"/>
  <c r="AX29" i="9"/>
  <c r="AY29" i="9"/>
  <c r="AZ29" i="9"/>
  <c r="BA29" i="9"/>
  <c r="AU30" i="9"/>
  <c r="AV30" i="9"/>
  <c r="AW30" i="9"/>
  <c r="AX30" i="9"/>
  <c r="AY30" i="9"/>
  <c r="AZ30" i="9"/>
  <c r="BA30" i="9"/>
  <c r="AU31" i="9"/>
  <c r="AV31" i="9"/>
  <c r="AW31" i="9"/>
  <c r="AX31" i="9"/>
  <c r="AY31" i="9"/>
  <c r="AZ31" i="9"/>
  <c r="BA31" i="9"/>
  <c r="AU32" i="9"/>
  <c r="AV32" i="9"/>
  <c r="AW32" i="9"/>
  <c r="AX32" i="9"/>
  <c r="AY32" i="9"/>
  <c r="AZ32" i="9"/>
  <c r="BA32" i="9"/>
  <c r="AU33" i="9"/>
  <c r="AV33" i="9"/>
  <c r="AW33" i="9"/>
  <c r="AX33" i="9"/>
  <c r="AY33" i="9"/>
  <c r="AZ33" i="9"/>
  <c r="BA33" i="9"/>
  <c r="AU34" i="9"/>
  <c r="AV34" i="9"/>
  <c r="AW34" i="9"/>
  <c r="AX34" i="9"/>
  <c r="AY34" i="9"/>
  <c r="AZ34" i="9"/>
  <c r="BA34" i="9"/>
  <c r="AU35" i="9"/>
  <c r="AV35" i="9"/>
  <c r="AW35" i="9"/>
  <c r="AX35" i="9"/>
  <c r="AY35" i="9"/>
  <c r="AZ35" i="9"/>
  <c r="BA35" i="9"/>
  <c r="AU36" i="9"/>
  <c r="AV36" i="9"/>
  <c r="AW36" i="9"/>
  <c r="AX36" i="9"/>
  <c r="AY36" i="9"/>
  <c r="AZ36" i="9"/>
  <c r="BA36" i="9"/>
  <c r="AU37" i="9"/>
  <c r="AV37" i="9"/>
  <c r="AW37" i="9"/>
  <c r="AX37" i="9"/>
  <c r="AY37" i="9"/>
  <c r="AZ37" i="9"/>
  <c r="BA37" i="9"/>
  <c r="AU38" i="9"/>
  <c r="AV38" i="9"/>
  <c r="AW38" i="9"/>
  <c r="AX38" i="9"/>
  <c r="AY38" i="9"/>
  <c r="AZ38" i="9"/>
  <c r="BA38" i="9"/>
  <c r="AU39" i="9"/>
  <c r="AV39" i="9"/>
  <c r="AW39" i="9"/>
  <c r="AX39" i="9"/>
  <c r="AY39" i="9"/>
  <c r="AZ39" i="9"/>
  <c r="BA39" i="9"/>
  <c r="AU40" i="9"/>
  <c r="AV40" i="9"/>
  <c r="AW40" i="9"/>
  <c r="AX40" i="9"/>
  <c r="AY40" i="9"/>
  <c r="AZ40" i="9"/>
  <c r="BA40" i="9"/>
  <c r="AU41" i="9"/>
  <c r="AV41" i="9"/>
  <c r="AW41" i="9"/>
  <c r="AX41" i="9"/>
  <c r="AY41" i="9"/>
  <c r="AZ41" i="9"/>
  <c r="BA41" i="9"/>
  <c r="AU42" i="9"/>
  <c r="AV42" i="9"/>
  <c r="AW42" i="9"/>
  <c r="AX42" i="9"/>
  <c r="AY42" i="9"/>
  <c r="AZ42" i="9"/>
  <c r="BA42" i="9"/>
  <c r="AU43" i="9"/>
  <c r="AV43" i="9"/>
  <c r="AW43" i="9"/>
  <c r="AX43" i="9"/>
  <c r="AY43" i="9"/>
  <c r="AZ43" i="9"/>
  <c r="BA43" i="9"/>
  <c r="AU44" i="9"/>
  <c r="AV44" i="9"/>
  <c r="AW44" i="9"/>
  <c r="AX44" i="9"/>
  <c r="AY44" i="9"/>
  <c r="AZ44" i="9"/>
  <c r="BA44" i="9"/>
  <c r="AU45" i="9"/>
  <c r="AV45" i="9"/>
  <c r="AW45" i="9"/>
  <c r="AX45" i="9"/>
  <c r="AY45" i="9"/>
  <c r="AZ45" i="9"/>
  <c r="BA45" i="9"/>
  <c r="AU46" i="9"/>
  <c r="AV46" i="9"/>
  <c r="AW46" i="9"/>
  <c r="AX46" i="9"/>
  <c r="AY46" i="9"/>
  <c r="AZ46" i="9"/>
  <c r="BA46" i="9"/>
  <c r="AU47" i="9"/>
  <c r="AV47" i="9"/>
  <c r="AW47" i="9"/>
  <c r="AX47" i="9"/>
  <c r="AY47" i="9"/>
  <c r="AZ47" i="9"/>
  <c r="BA47" i="9"/>
  <c r="AU48" i="9"/>
  <c r="AV48" i="9"/>
  <c r="AW48" i="9"/>
  <c r="AX48" i="9"/>
  <c r="AY48" i="9"/>
  <c r="AZ48" i="9"/>
  <c r="BA48" i="9"/>
  <c r="AU49" i="9"/>
  <c r="AV49" i="9"/>
  <c r="AW49" i="9"/>
  <c r="AX49" i="9"/>
  <c r="AY49" i="9"/>
  <c r="AZ49" i="9"/>
  <c r="BA49" i="9"/>
  <c r="AU50" i="9"/>
  <c r="AV50" i="9"/>
  <c r="AW50" i="9"/>
  <c r="AX50" i="9"/>
  <c r="AY50" i="9"/>
  <c r="AZ50" i="9"/>
  <c r="BA50" i="9"/>
  <c r="AU51" i="9"/>
  <c r="AV51" i="9"/>
  <c r="AW51" i="9"/>
  <c r="AX51" i="9"/>
  <c r="AY51" i="9"/>
  <c r="AZ51" i="9"/>
  <c r="BA51" i="9"/>
  <c r="AU52" i="9"/>
  <c r="AV52" i="9"/>
  <c r="AW52" i="9"/>
  <c r="AX52" i="9"/>
  <c r="AY52" i="9"/>
  <c r="AZ52" i="9"/>
  <c r="BA52" i="9"/>
  <c r="AU53" i="9"/>
  <c r="AV53" i="9"/>
  <c r="AW53" i="9"/>
  <c r="AX53" i="9"/>
  <c r="AY53" i="9"/>
  <c r="AZ53" i="9"/>
  <c r="BA53" i="9"/>
  <c r="AU54" i="9"/>
  <c r="AV54" i="9"/>
  <c r="AW54" i="9"/>
  <c r="AX54" i="9"/>
  <c r="AY54" i="9"/>
  <c r="AZ54" i="9"/>
  <c r="BA54" i="9"/>
  <c r="AU55" i="9"/>
  <c r="AV55" i="9"/>
  <c r="AW55" i="9"/>
  <c r="AX55" i="9"/>
  <c r="AY55" i="9"/>
  <c r="AZ55" i="9"/>
  <c r="BA55" i="9"/>
  <c r="AU56" i="9"/>
  <c r="AV56" i="9"/>
  <c r="AW56" i="9"/>
  <c r="AX56" i="9"/>
  <c r="AY56" i="9"/>
  <c r="AZ56" i="9"/>
  <c r="BA56" i="9"/>
  <c r="AU57" i="9"/>
  <c r="AV57" i="9"/>
  <c r="AW57" i="9"/>
  <c r="AX57" i="9"/>
  <c r="AY57" i="9"/>
  <c r="AZ57" i="9"/>
  <c r="BA57" i="9"/>
  <c r="AU58" i="9"/>
  <c r="AV58" i="9"/>
  <c r="AW58" i="9"/>
  <c r="AX58" i="9"/>
  <c r="AY58" i="9"/>
  <c r="AZ58" i="9"/>
  <c r="BA58" i="9"/>
  <c r="AU59" i="9"/>
  <c r="AV59" i="9"/>
  <c r="AW59" i="9"/>
  <c r="AX59" i="9"/>
  <c r="AY59" i="9"/>
  <c r="AZ59" i="9"/>
  <c r="BA59" i="9"/>
  <c r="AU60" i="9"/>
  <c r="AV60" i="9"/>
  <c r="AW60" i="9"/>
  <c r="AX60" i="9"/>
  <c r="AY60" i="9"/>
  <c r="AZ60" i="9"/>
  <c r="BA60" i="9"/>
  <c r="AU61" i="9"/>
  <c r="AV61" i="9"/>
  <c r="AW61" i="9"/>
  <c r="AX61" i="9"/>
  <c r="AY61" i="9"/>
  <c r="AZ61" i="9"/>
  <c r="BA61" i="9"/>
  <c r="AU62" i="9"/>
  <c r="AV62" i="9"/>
  <c r="AW62" i="9"/>
  <c r="AX62" i="9"/>
  <c r="AY62" i="9"/>
  <c r="AZ62" i="9"/>
  <c r="BA62" i="9"/>
  <c r="AU63" i="9"/>
  <c r="AV63" i="9"/>
  <c r="AW63" i="9"/>
  <c r="AX63" i="9"/>
  <c r="AY63" i="9"/>
  <c r="AZ63" i="9"/>
  <c r="BA63" i="9"/>
  <c r="AU64" i="9"/>
  <c r="AV64" i="9"/>
  <c r="AW64" i="9"/>
  <c r="AX64" i="9"/>
  <c r="AY64" i="9"/>
  <c r="AZ64" i="9"/>
  <c r="BA64" i="9"/>
  <c r="AU65" i="9"/>
  <c r="AV65" i="9"/>
  <c r="AW65" i="9"/>
  <c r="AX65" i="9"/>
  <c r="AY65" i="9"/>
  <c r="AZ65" i="9"/>
  <c r="BA65" i="9"/>
  <c r="AU66" i="9"/>
  <c r="AV66" i="9"/>
  <c r="AW66" i="9"/>
  <c r="AX66" i="9"/>
  <c r="AY66" i="9"/>
  <c r="AZ66" i="9"/>
  <c r="BA66" i="9"/>
  <c r="AU67" i="9"/>
  <c r="AV67" i="9"/>
  <c r="AW67" i="9"/>
  <c r="AX67" i="9"/>
  <c r="AY67" i="9"/>
  <c r="AZ67" i="9"/>
  <c r="BA67" i="9"/>
  <c r="AU68" i="9"/>
  <c r="AV68" i="9"/>
  <c r="AW68" i="9"/>
  <c r="AX68" i="9"/>
  <c r="AY68" i="9"/>
  <c r="AZ68" i="9"/>
  <c r="BA68" i="9"/>
  <c r="AU69" i="9"/>
  <c r="AV69" i="9"/>
  <c r="AW69" i="9"/>
  <c r="AX69" i="9"/>
  <c r="AY69" i="9"/>
  <c r="AZ69" i="9"/>
  <c r="BA69" i="9"/>
  <c r="AU70" i="9"/>
  <c r="AV70" i="9"/>
  <c r="AW70" i="9"/>
  <c r="AX70" i="9"/>
  <c r="AY70" i="9"/>
  <c r="AZ70" i="9"/>
  <c r="BA70" i="9"/>
  <c r="AU71" i="9"/>
  <c r="AV71" i="9"/>
  <c r="AW71" i="9"/>
  <c r="AX71" i="9"/>
  <c r="AY71" i="9"/>
  <c r="AZ71" i="9"/>
  <c r="BA71" i="9"/>
  <c r="AU72" i="9"/>
  <c r="AV72" i="9"/>
  <c r="AW72" i="9"/>
  <c r="AX72" i="9"/>
  <c r="AY72" i="9"/>
  <c r="AZ72" i="9"/>
  <c r="BA72" i="9"/>
  <c r="AU73" i="9"/>
  <c r="AV73" i="9"/>
  <c r="AW73" i="9"/>
  <c r="AX73" i="9"/>
  <c r="AY73" i="9"/>
  <c r="AZ73" i="9"/>
  <c r="BA73" i="9"/>
  <c r="AU74" i="9"/>
  <c r="AV74" i="9"/>
  <c r="AW74" i="9"/>
  <c r="AX74" i="9"/>
  <c r="AY74" i="9"/>
  <c r="AZ74" i="9"/>
  <c r="BA74" i="9"/>
  <c r="AU75" i="9"/>
  <c r="AV75" i="9"/>
  <c r="AW75" i="9"/>
  <c r="AX75" i="9"/>
  <c r="AY75" i="9"/>
  <c r="AZ75" i="9"/>
  <c r="BA75" i="9"/>
  <c r="AU76" i="9"/>
  <c r="AV76" i="9"/>
  <c r="AW76" i="9"/>
  <c r="AX76" i="9"/>
  <c r="AY76" i="9"/>
  <c r="AZ76" i="9"/>
  <c r="BA76" i="9"/>
  <c r="AU77" i="9"/>
  <c r="AV77" i="9"/>
  <c r="AW77" i="9"/>
  <c r="AX77" i="9"/>
  <c r="AY77" i="9"/>
  <c r="AZ77" i="9"/>
  <c r="BA77" i="9"/>
  <c r="AU78" i="9"/>
  <c r="AV78" i="9"/>
  <c r="AW78" i="9"/>
  <c r="AX78" i="9"/>
  <c r="AY78" i="9"/>
  <c r="AZ78" i="9"/>
  <c r="BA78" i="9"/>
  <c r="AU79" i="9"/>
  <c r="AV79" i="9"/>
  <c r="AW79" i="9"/>
  <c r="AX79" i="9"/>
  <c r="AY79" i="9"/>
  <c r="AZ79" i="9"/>
  <c r="BA79" i="9"/>
  <c r="AU80" i="9"/>
  <c r="AV80" i="9"/>
  <c r="AW80" i="9"/>
  <c r="AX80" i="9"/>
  <c r="AY80" i="9"/>
  <c r="AZ80" i="9"/>
  <c r="BA80" i="9"/>
  <c r="AU81" i="9"/>
  <c r="AV81" i="9"/>
  <c r="AW81" i="9"/>
  <c r="AX81" i="9"/>
  <c r="AY81" i="9"/>
  <c r="AZ81" i="9"/>
  <c r="BA81" i="9"/>
  <c r="AU82" i="9"/>
  <c r="AV82" i="9"/>
  <c r="AW82" i="9"/>
  <c r="AX82" i="9"/>
  <c r="AY82" i="9"/>
  <c r="AZ82" i="9"/>
  <c r="BA82" i="9"/>
  <c r="AU83" i="9"/>
  <c r="AV83" i="9"/>
  <c r="AW83" i="9"/>
  <c r="AX83" i="9"/>
  <c r="AY83" i="9"/>
  <c r="AZ83" i="9"/>
  <c r="BA83" i="9"/>
  <c r="AU84" i="9"/>
  <c r="AV84" i="9"/>
  <c r="AW84" i="9"/>
  <c r="AX84" i="9"/>
  <c r="AY84" i="9"/>
  <c r="AZ84" i="9"/>
  <c r="BA84" i="9"/>
  <c r="AU85" i="9"/>
  <c r="AV85" i="9"/>
  <c r="AW85" i="9"/>
  <c r="AX85" i="9"/>
  <c r="AY85" i="9"/>
  <c r="AZ85" i="9"/>
  <c r="BA85" i="9"/>
  <c r="AU86" i="9"/>
  <c r="AV86" i="9"/>
  <c r="AW86" i="9"/>
  <c r="AX86" i="9"/>
  <c r="AY86" i="9"/>
  <c r="AZ86" i="9"/>
  <c r="BA86" i="9"/>
  <c r="AU87" i="9"/>
  <c r="AV87" i="9"/>
  <c r="AW87" i="9"/>
  <c r="AX87" i="9"/>
  <c r="AY87" i="9"/>
  <c r="AZ87" i="9"/>
  <c r="BA87" i="9"/>
  <c r="AU88" i="9"/>
  <c r="AV88" i="9"/>
  <c r="AW88" i="9"/>
  <c r="AX88" i="9"/>
  <c r="AY88" i="9"/>
  <c r="AZ88" i="9"/>
  <c r="BA88" i="9"/>
  <c r="AU89" i="9"/>
  <c r="AV89" i="9"/>
  <c r="AW89" i="9"/>
  <c r="AX89" i="9"/>
  <c r="AY89" i="9"/>
  <c r="AZ89" i="9"/>
  <c r="BA89" i="9"/>
  <c r="AU90" i="9"/>
  <c r="AV90" i="9"/>
  <c r="AW90" i="9"/>
  <c r="AX90" i="9"/>
  <c r="AY90" i="9"/>
  <c r="AZ90" i="9"/>
  <c r="BA90" i="9"/>
  <c r="AU91" i="9"/>
  <c r="AV91" i="9"/>
  <c r="AW91" i="9"/>
  <c r="AX91" i="9"/>
  <c r="AY91" i="9"/>
  <c r="AZ91" i="9"/>
  <c r="BA91" i="9"/>
  <c r="AU92" i="9"/>
  <c r="AV92" i="9"/>
  <c r="AW92" i="9"/>
  <c r="AX92" i="9"/>
  <c r="AY92" i="9"/>
  <c r="AZ92" i="9"/>
  <c r="BA92" i="9"/>
  <c r="AU93" i="9"/>
  <c r="AV93" i="9"/>
  <c r="AW93" i="9"/>
  <c r="AX93" i="9"/>
  <c r="AY93" i="9"/>
  <c r="AZ93" i="9"/>
  <c r="BA93" i="9"/>
  <c r="AU94" i="9"/>
  <c r="AV94" i="9"/>
  <c r="AW94" i="9"/>
  <c r="AX94" i="9"/>
  <c r="AY94" i="9"/>
  <c r="AZ94" i="9"/>
  <c r="BA94" i="9"/>
  <c r="AU95" i="9"/>
  <c r="AV95" i="9"/>
  <c r="AW95" i="9"/>
  <c r="AX95" i="9"/>
  <c r="AY95" i="9"/>
  <c r="AZ95" i="9"/>
  <c r="BA95" i="9"/>
  <c r="AU96" i="9"/>
  <c r="AV96" i="9"/>
  <c r="AW96" i="9"/>
  <c r="AX96" i="9"/>
  <c r="AY96" i="9"/>
  <c r="AZ96" i="9"/>
  <c r="BA96" i="9"/>
  <c r="AU97" i="9"/>
  <c r="AV97" i="9"/>
  <c r="AW97" i="9"/>
  <c r="AX97" i="9"/>
  <c r="AY97" i="9"/>
  <c r="AZ97" i="9"/>
  <c r="BA97" i="9"/>
  <c r="AU98" i="9"/>
  <c r="AV98" i="9"/>
  <c r="AW98" i="9"/>
  <c r="AX98" i="9"/>
  <c r="AY98" i="9"/>
  <c r="AZ98" i="9"/>
  <c r="BA98" i="9"/>
  <c r="AU99" i="9"/>
  <c r="AV99" i="9"/>
  <c r="AW99" i="9"/>
  <c r="AX99" i="9"/>
  <c r="AY99" i="9"/>
  <c r="AZ99" i="9"/>
  <c r="BA99" i="9"/>
  <c r="AU100" i="9"/>
  <c r="AV100" i="9"/>
  <c r="AW100" i="9"/>
  <c r="AX100" i="9"/>
  <c r="AY100" i="9"/>
  <c r="AZ100" i="9"/>
  <c r="BA100" i="9"/>
  <c r="AU101" i="9"/>
  <c r="AV101" i="9"/>
  <c r="AW101" i="9"/>
  <c r="AX101" i="9"/>
  <c r="AY101" i="9"/>
  <c r="AZ101" i="9"/>
  <c r="BA101" i="9"/>
  <c r="AU102" i="9"/>
  <c r="AV102" i="9"/>
  <c r="AW102" i="9"/>
  <c r="AX102" i="9"/>
  <c r="AY102" i="9"/>
  <c r="AZ102" i="9"/>
  <c r="BA102" i="9"/>
  <c r="AU103" i="9"/>
  <c r="AV103" i="9"/>
  <c r="AW103" i="9"/>
  <c r="AX103" i="9"/>
  <c r="AY103" i="9"/>
  <c r="AZ103" i="9"/>
  <c r="BA103" i="9"/>
  <c r="AU104" i="9"/>
  <c r="AV104" i="9"/>
  <c r="AW104" i="9"/>
  <c r="AX104" i="9"/>
  <c r="AY104" i="9"/>
  <c r="AZ104" i="9"/>
  <c r="BA104" i="9"/>
  <c r="AU105" i="9"/>
  <c r="AV105" i="9"/>
  <c r="AW105" i="9"/>
  <c r="AX105" i="9"/>
  <c r="AY105" i="9"/>
  <c r="AZ105" i="9"/>
  <c r="BA105" i="9"/>
  <c r="AU106" i="9"/>
  <c r="AV106" i="9"/>
  <c r="AW106" i="9"/>
  <c r="AX106" i="9"/>
  <c r="AY106" i="9"/>
  <c r="AZ106" i="9"/>
  <c r="BA106" i="9"/>
  <c r="AU107" i="9"/>
  <c r="AV107" i="9"/>
  <c r="AW107" i="9"/>
  <c r="AX107" i="9"/>
  <c r="AY107" i="9"/>
  <c r="AZ107" i="9"/>
  <c r="BA107" i="9"/>
  <c r="AU108" i="9"/>
  <c r="AV108" i="9"/>
  <c r="AW108" i="9"/>
  <c r="AX108" i="9"/>
  <c r="AY108" i="9"/>
  <c r="AZ108" i="9"/>
  <c r="BA108" i="9"/>
  <c r="AU109" i="9"/>
  <c r="AV109" i="9"/>
  <c r="AW109" i="9"/>
  <c r="AX109" i="9"/>
  <c r="AY109" i="9"/>
  <c r="AZ109" i="9"/>
  <c r="BA109" i="9"/>
  <c r="AU110" i="9"/>
  <c r="AV110" i="9"/>
  <c r="AW110" i="9"/>
  <c r="AX110" i="9"/>
  <c r="AY110" i="9"/>
  <c r="AZ110" i="9"/>
  <c r="BA110" i="9"/>
  <c r="AU111" i="9"/>
  <c r="AV111" i="9"/>
  <c r="AW111" i="9"/>
  <c r="AX111" i="9"/>
  <c r="AY111" i="9"/>
  <c r="AZ111" i="9"/>
  <c r="BA111" i="9"/>
  <c r="AU112" i="9"/>
  <c r="AV112" i="9"/>
  <c r="AW112" i="9"/>
  <c r="AX112" i="9"/>
  <c r="AY112" i="9"/>
  <c r="AZ112" i="9"/>
  <c r="BA112" i="9"/>
  <c r="AU113" i="9"/>
  <c r="AV113" i="9"/>
  <c r="AW113" i="9"/>
  <c r="AX113" i="9"/>
  <c r="AY113" i="9"/>
  <c r="AZ113" i="9"/>
  <c r="BA113" i="9"/>
  <c r="AU114" i="9"/>
  <c r="AV114" i="9"/>
  <c r="AW114" i="9"/>
  <c r="AX114" i="9"/>
  <c r="AY114" i="9"/>
  <c r="AZ114" i="9"/>
  <c r="BA114" i="9"/>
  <c r="AU115" i="9"/>
  <c r="AV115" i="9"/>
  <c r="AW115" i="9"/>
  <c r="AX115" i="9"/>
  <c r="AY115" i="9"/>
  <c r="AZ115" i="9"/>
  <c r="BA115" i="9"/>
  <c r="AU116" i="9"/>
  <c r="AV116" i="9"/>
  <c r="AW116" i="9"/>
  <c r="AX116" i="9"/>
  <c r="AY116" i="9"/>
  <c r="AZ116" i="9"/>
  <c r="BA116" i="9"/>
  <c r="AU117" i="9"/>
  <c r="AV117" i="9"/>
  <c r="AW117" i="9"/>
  <c r="AX117" i="9"/>
  <c r="AY117" i="9"/>
  <c r="AZ117" i="9"/>
  <c r="BA117" i="9"/>
  <c r="AU118" i="9"/>
  <c r="AV118" i="9"/>
  <c r="AW118" i="9"/>
  <c r="AX118" i="9"/>
  <c r="AY118" i="9"/>
  <c r="AZ118" i="9"/>
  <c r="BA118" i="9"/>
  <c r="AU119" i="9"/>
  <c r="AV119" i="9"/>
  <c r="AW119" i="9"/>
  <c r="AX119" i="9"/>
  <c r="AY119" i="9"/>
  <c r="AZ119" i="9"/>
  <c r="BA119" i="9"/>
  <c r="AU120" i="9"/>
  <c r="AV120" i="9"/>
  <c r="AW120" i="9"/>
  <c r="AX120" i="9"/>
  <c r="AY120" i="9"/>
  <c r="AZ120" i="9"/>
  <c r="BA120" i="9"/>
  <c r="AU121" i="9"/>
  <c r="AV121" i="9"/>
  <c r="AW121" i="9"/>
  <c r="AX121" i="9"/>
  <c r="AY121" i="9"/>
  <c r="AZ121" i="9"/>
  <c r="BA121" i="9"/>
  <c r="AV2" i="9"/>
  <c r="AW2" i="9"/>
  <c r="AX2" i="9"/>
  <c r="AY2" i="9"/>
  <c r="AZ2" i="9"/>
  <c r="BA2" i="9"/>
  <c r="AU2" i="9"/>
  <c r="M123" i="3"/>
  <c r="L123" i="3"/>
  <c r="K123" i="3"/>
  <c r="J123" i="3"/>
  <c r="I123" i="3"/>
  <c r="H123" i="3"/>
  <c r="G123" i="3"/>
  <c r="F123" i="3"/>
  <c r="E123" i="3"/>
  <c r="D123" i="3"/>
  <c r="C3" i="5"/>
  <c r="D3" i="5" s="1"/>
  <c r="E3" i="5" s="1"/>
  <c r="F3" i="5" s="1"/>
  <c r="G3" i="5" s="1"/>
  <c r="H3" i="5" s="1"/>
  <c r="I3" i="5" s="1"/>
  <c r="J3" i="5" s="1"/>
  <c r="K3" i="5" s="1"/>
  <c r="L3" i="5" s="1"/>
  <c r="C4" i="5"/>
  <c r="D4" i="5" s="1"/>
  <c r="E4" i="5" s="1"/>
  <c r="F4" i="5" s="1"/>
  <c r="G4" i="5" s="1"/>
  <c r="H4" i="5" s="1"/>
  <c r="I4" i="5" s="1"/>
  <c r="J4" i="5" s="1"/>
  <c r="K4" i="5" s="1"/>
  <c r="L4" i="5" s="1"/>
  <c r="C5" i="5"/>
  <c r="D5" i="5" s="1"/>
  <c r="E5" i="5" s="1"/>
  <c r="F5" i="5" s="1"/>
  <c r="G5" i="5" s="1"/>
  <c r="H5" i="5" s="1"/>
  <c r="I5" i="5" s="1"/>
  <c r="J5" i="5" s="1"/>
  <c r="K5" i="5" s="1"/>
  <c r="L5" i="5" s="1"/>
  <c r="C6" i="5"/>
  <c r="D6" i="5" s="1"/>
  <c r="E6" i="5" s="1"/>
  <c r="F6" i="5" s="1"/>
  <c r="G6" i="5" s="1"/>
  <c r="H6" i="5" s="1"/>
  <c r="I6" i="5" s="1"/>
  <c r="J6" i="5" s="1"/>
  <c r="K6" i="5" s="1"/>
  <c r="L6" i="5" s="1"/>
  <c r="C7" i="5"/>
  <c r="D7" i="5" s="1"/>
  <c r="E7" i="5" s="1"/>
  <c r="F7" i="5" s="1"/>
  <c r="G7" i="5" s="1"/>
  <c r="H7" i="5" s="1"/>
  <c r="I7" i="5" s="1"/>
  <c r="J7" i="5" s="1"/>
  <c r="K7" i="5" s="1"/>
  <c r="L7" i="5" s="1"/>
  <c r="C8" i="5"/>
  <c r="D8" i="5" s="1"/>
  <c r="E8" i="5" s="1"/>
  <c r="F8" i="5" s="1"/>
  <c r="G8" i="5" s="1"/>
  <c r="H8" i="5" s="1"/>
  <c r="I8" i="5" s="1"/>
  <c r="J8" i="5" s="1"/>
  <c r="K8" i="5" s="1"/>
  <c r="L8" i="5" s="1"/>
  <c r="C9" i="5"/>
  <c r="D9" i="5" s="1"/>
  <c r="E9" i="5" s="1"/>
  <c r="F9" i="5" s="1"/>
  <c r="G9" i="5" s="1"/>
  <c r="H9" i="5" s="1"/>
  <c r="I9" i="5" s="1"/>
  <c r="J9" i="5" s="1"/>
  <c r="K9" i="5" s="1"/>
  <c r="L9" i="5" s="1"/>
  <c r="C10" i="5"/>
  <c r="D10" i="5" s="1"/>
  <c r="E10" i="5" s="1"/>
  <c r="F10" i="5" s="1"/>
  <c r="G10" i="5" s="1"/>
  <c r="H10" i="5" s="1"/>
  <c r="I10" i="5" s="1"/>
  <c r="J10" i="5" s="1"/>
  <c r="K10" i="5" s="1"/>
  <c r="L10" i="5" s="1"/>
  <c r="C11" i="5"/>
  <c r="D11" i="5" s="1"/>
  <c r="E11" i="5" s="1"/>
  <c r="F11" i="5" s="1"/>
  <c r="G11" i="5" s="1"/>
  <c r="H11" i="5" s="1"/>
  <c r="I11" i="5" s="1"/>
  <c r="J11" i="5" s="1"/>
  <c r="K11" i="5" s="1"/>
  <c r="L11" i="5" s="1"/>
  <c r="C12" i="5"/>
  <c r="D12" i="5" s="1"/>
  <c r="E12" i="5" s="1"/>
  <c r="F12" i="5" s="1"/>
  <c r="G12" i="5" s="1"/>
  <c r="H12" i="5" s="1"/>
  <c r="I12" i="5" s="1"/>
  <c r="J12" i="5" s="1"/>
  <c r="K12" i="5" s="1"/>
  <c r="L12" i="5" s="1"/>
  <c r="C13" i="5"/>
  <c r="D13" i="5" s="1"/>
  <c r="E13" i="5" s="1"/>
  <c r="F13" i="5" s="1"/>
  <c r="G13" i="5" s="1"/>
  <c r="H13" i="5" s="1"/>
  <c r="I13" i="5" s="1"/>
  <c r="J13" i="5" s="1"/>
  <c r="K13" i="5" s="1"/>
  <c r="L13" i="5" s="1"/>
  <c r="C14" i="5"/>
  <c r="D14" i="5" s="1"/>
  <c r="E14" i="5" s="1"/>
  <c r="F14" i="5" s="1"/>
  <c r="G14" i="5" s="1"/>
  <c r="H14" i="5" s="1"/>
  <c r="I14" i="5" s="1"/>
  <c r="J14" i="5" s="1"/>
  <c r="K14" i="5" s="1"/>
  <c r="L14" i="5" s="1"/>
  <c r="C15" i="5"/>
  <c r="D15" i="5" s="1"/>
  <c r="E15" i="5" s="1"/>
  <c r="F15" i="5" s="1"/>
  <c r="G15" i="5" s="1"/>
  <c r="H15" i="5" s="1"/>
  <c r="I15" i="5" s="1"/>
  <c r="J15" i="5" s="1"/>
  <c r="K15" i="5" s="1"/>
  <c r="L15" i="5" s="1"/>
  <c r="C16" i="5"/>
  <c r="D16" i="5" s="1"/>
  <c r="E16" i="5" s="1"/>
  <c r="F16" i="5" s="1"/>
  <c r="G16" i="5" s="1"/>
  <c r="H16" i="5" s="1"/>
  <c r="I16" i="5" s="1"/>
  <c r="J16" i="5" s="1"/>
  <c r="K16" i="5" s="1"/>
  <c r="L16" i="5" s="1"/>
  <c r="C17" i="5"/>
  <c r="D17" i="5" s="1"/>
  <c r="E17" i="5" s="1"/>
  <c r="F17" i="5" s="1"/>
  <c r="G17" i="5" s="1"/>
  <c r="H17" i="5" s="1"/>
  <c r="I17" i="5" s="1"/>
  <c r="J17" i="5" s="1"/>
  <c r="K17" i="5" s="1"/>
  <c r="L17" i="5" s="1"/>
  <c r="C18" i="5"/>
  <c r="D18" i="5" s="1"/>
  <c r="E18" i="5" s="1"/>
  <c r="F18" i="5" s="1"/>
  <c r="G18" i="5" s="1"/>
  <c r="H18" i="5" s="1"/>
  <c r="I18" i="5" s="1"/>
  <c r="J18" i="5" s="1"/>
  <c r="K18" i="5" s="1"/>
  <c r="L18" i="5" s="1"/>
  <c r="C19" i="5"/>
  <c r="D19" i="5" s="1"/>
  <c r="E19" i="5" s="1"/>
  <c r="F19" i="5" s="1"/>
  <c r="G19" i="5" s="1"/>
  <c r="H19" i="5" s="1"/>
  <c r="I19" i="5" s="1"/>
  <c r="J19" i="5" s="1"/>
  <c r="K19" i="5" s="1"/>
  <c r="L19" i="5" s="1"/>
  <c r="C20" i="5"/>
  <c r="D20" i="5" s="1"/>
  <c r="E20" i="5" s="1"/>
  <c r="F20" i="5" s="1"/>
  <c r="G20" i="5" s="1"/>
  <c r="H20" i="5" s="1"/>
  <c r="I20" i="5" s="1"/>
  <c r="J20" i="5" s="1"/>
  <c r="K20" i="5" s="1"/>
  <c r="L20" i="5" s="1"/>
  <c r="C21" i="5"/>
  <c r="D21" i="5" s="1"/>
  <c r="E21" i="5" s="1"/>
  <c r="F21" i="5" s="1"/>
  <c r="G21" i="5" s="1"/>
  <c r="H21" i="5" s="1"/>
  <c r="I21" i="5" s="1"/>
  <c r="J21" i="5" s="1"/>
  <c r="K21" i="5" s="1"/>
  <c r="L21" i="5" s="1"/>
  <c r="C22" i="5"/>
  <c r="D22" i="5" s="1"/>
  <c r="E22" i="5" s="1"/>
  <c r="F22" i="5" s="1"/>
  <c r="G22" i="5" s="1"/>
  <c r="H22" i="5" s="1"/>
  <c r="I22" i="5" s="1"/>
  <c r="J22" i="5" s="1"/>
  <c r="K22" i="5" s="1"/>
  <c r="L22" i="5" s="1"/>
  <c r="C23" i="5"/>
  <c r="D23" i="5" s="1"/>
  <c r="E23" i="5" s="1"/>
  <c r="F23" i="5" s="1"/>
  <c r="G23" i="5" s="1"/>
  <c r="H23" i="5" s="1"/>
  <c r="I23" i="5" s="1"/>
  <c r="J23" i="5" s="1"/>
  <c r="K23" i="5" s="1"/>
  <c r="L23" i="5" s="1"/>
  <c r="C24" i="5"/>
  <c r="D24" i="5" s="1"/>
  <c r="E24" i="5" s="1"/>
  <c r="F24" i="5" s="1"/>
  <c r="G24" i="5" s="1"/>
  <c r="H24" i="5" s="1"/>
  <c r="I24" i="5" s="1"/>
  <c r="J24" i="5" s="1"/>
  <c r="K24" i="5" s="1"/>
  <c r="L24" i="5" s="1"/>
  <c r="C25" i="5"/>
  <c r="D25" i="5" s="1"/>
  <c r="E25" i="5" s="1"/>
  <c r="F25" i="5" s="1"/>
  <c r="G25" i="5" s="1"/>
  <c r="H25" i="5" s="1"/>
  <c r="I25" i="5" s="1"/>
  <c r="J25" i="5" s="1"/>
  <c r="K25" i="5" s="1"/>
  <c r="L25" i="5" s="1"/>
  <c r="C26" i="5"/>
  <c r="D26" i="5" s="1"/>
  <c r="E26" i="5" s="1"/>
  <c r="F26" i="5" s="1"/>
  <c r="G26" i="5" s="1"/>
  <c r="H26" i="5" s="1"/>
  <c r="I26" i="5" s="1"/>
  <c r="J26" i="5" s="1"/>
  <c r="K26" i="5" s="1"/>
  <c r="L26" i="5" s="1"/>
  <c r="C27" i="5"/>
  <c r="D27" i="5" s="1"/>
  <c r="E27" i="5" s="1"/>
  <c r="F27" i="5" s="1"/>
  <c r="G27" i="5" s="1"/>
  <c r="H27" i="5" s="1"/>
  <c r="I27" i="5" s="1"/>
  <c r="J27" i="5" s="1"/>
  <c r="K27" i="5" s="1"/>
  <c r="L27" i="5" s="1"/>
  <c r="C28" i="5"/>
  <c r="D28" i="5" s="1"/>
  <c r="E28" i="5" s="1"/>
  <c r="F28" i="5" s="1"/>
  <c r="G28" i="5" s="1"/>
  <c r="H28" i="5" s="1"/>
  <c r="I28" i="5" s="1"/>
  <c r="J28" i="5" s="1"/>
  <c r="K28" i="5" s="1"/>
  <c r="L28" i="5" s="1"/>
  <c r="C29" i="5"/>
  <c r="D29" i="5" s="1"/>
  <c r="E29" i="5" s="1"/>
  <c r="F29" i="5" s="1"/>
  <c r="G29" i="5" s="1"/>
  <c r="H29" i="5" s="1"/>
  <c r="I29" i="5" s="1"/>
  <c r="J29" i="5" s="1"/>
  <c r="K29" i="5" s="1"/>
  <c r="L29" i="5" s="1"/>
  <c r="C30" i="5"/>
  <c r="D30" i="5" s="1"/>
  <c r="E30" i="5" s="1"/>
  <c r="F30" i="5" s="1"/>
  <c r="G30" i="5" s="1"/>
  <c r="H30" i="5" s="1"/>
  <c r="I30" i="5" s="1"/>
  <c r="J30" i="5" s="1"/>
  <c r="K30" i="5" s="1"/>
  <c r="L30" i="5" s="1"/>
  <c r="C31" i="5"/>
  <c r="D31" i="5" s="1"/>
  <c r="E31" i="5" s="1"/>
  <c r="F31" i="5" s="1"/>
  <c r="G31" i="5" s="1"/>
  <c r="H31" i="5" s="1"/>
  <c r="I31" i="5" s="1"/>
  <c r="J31" i="5" s="1"/>
  <c r="K31" i="5" s="1"/>
  <c r="L31" i="5" s="1"/>
  <c r="C32" i="5"/>
  <c r="D32" i="5" s="1"/>
  <c r="E32" i="5" s="1"/>
  <c r="F32" i="5" s="1"/>
  <c r="G32" i="5" s="1"/>
  <c r="H32" i="5" s="1"/>
  <c r="I32" i="5" s="1"/>
  <c r="J32" i="5" s="1"/>
  <c r="K32" i="5" s="1"/>
  <c r="L32" i="5" s="1"/>
  <c r="C33" i="5"/>
  <c r="D33" i="5" s="1"/>
  <c r="E33" i="5" s="1"/>
  <c r="F33" i="5" s="1"/>
  <c r="G33" i="5" s="1"/>
  <c r="H33" i="5" s="1"/>
  <c r="I33" i="5" s="1"/>
  <c r="J33" i="5" s="1"/>
  <c r="K33" i="5" s="1"/>
  <c r="L33" i="5" s="1"/>
  <c r="C34" i="5"/>
  <c r="D34" i="5" s="1"/>
  <c r="E34" i="5" s="1"/>
  <c r="F34" i="5" s="1"/>
  <c r="G34" i="5" s="1"/>
  <c r="H34" i="5" s="1"/>
  <c r="I34" i="5" s="1"/>
  <c r="J34" i="5" s="1"/>
  <c r="K34" i="5" s="1"/>
  <c r="L34" i="5" s="1"/>
  <c r="C35" i="5"/>
  <c r="D35" i="5" s="1"/>
  <c r="E35" i="5" s="1"/>
  <c r="F35" i="5" s="1"/>
  <c r="G35" i="5" s="1"/>
  <c r="H35" i="5" s="1"/>
  <c r="I35" i="5" s="1"/>
  <c r="J35" i="5" s="1"/>
  <c r="K35" i="5" s="1"/>
  <c r="L35" i="5" s="1"/>
  <c r="C36" i="5"/>
  <c r="D36" i="5" s="1"/>
  <c r="E36" i="5" s="1"/>
  <c r="F36" i="5" s="1"/>
  <c r="G36" i="5" s="1"/>
  <c r="H36" i="5" s="1"/>
  <c r="I36" i="5" s="1"/>
  <c r="J36" i="5" s="1"/>
  <c r="K36" i="5" s="1"/>
  <c r="L36" i="5" s="1"/>
  <c r="C37" i="5"/>
  <c r="D37" i="5" s="1"/>
  <c r="E37" i="5" s="1"/>
  <c r="F37" i="5" s="1"/>
  <c r="G37" i="5" s="1"/>
  <c r="H37" i="5" s="1"/>
  <c r="I37" i="5" s="1"/>
  <c r="J37" i="5" s="1"/>
  <c r="K37" i="5" s="1"/>
  <c r="L37" i="5" s="1"/>
  <c r="C38" i="5"/>
  <c r="D38" i="5" s="1"/>
  <c r="E38" i="5" s="1"/>
  <c r="F38" i="5" s="1"/>
  <c r="G38" i="5" s="1"/>
  <c r="H38" i="5" s="1"/>
  <c r="I38" i="5" s="1"/>
  <c r="J38" i="5" s="1"/>
  <c r="K38" i="5" s="1"/>
  <c r="L38" i="5" s="1"/>
  <c r="C39" i="5"/>
  <c r="D39" i="5" s="1"/>
  <c r="E39" i="5" s="1"/>
  <c r="F39" i="5" s="1"/>
  <c r="G39" i="5" s="1"/>
  <c r="H39" i="5" s="1"/>
  <c r="I39" i="5" s="1"/>
  <c r="J39" i="5" s="1"/>
  <c r="K39" i="5" s="1"/>
  <c r="L39" i="5" s="1"/>
  <c r="C40" i="5"/>
  <c r="D40" i="5" s="1"/>
  <c r="E40" i="5" s="1"/>
  <c r="F40" i="5" s="1"/>
  <c r="G40" i="5" s="1"/>
  <c r="H40" i="5" s="1"/>
  <c r="I40" i="5" s="1"/>
  <c r="J40" i="5" s="1"/>
  <c r="K40" i="5" s="1"/>
  <c r="L40" i="5" s="1"/>
  <c r="C41" i="5"/>
  <c r="D41" i="5" s="1"/>
  <c r="E41" i="5" s="1"/>
  <c r="F41" i="5" s="1"/>
  <c r="G41" i="5" s="1"/>
  <c r="H41" i="5" s="1"/>
  <c r="I41" i="5" s="1"/>
  <c r="J41" i="5" s="1"/>
  <c r="K41" i="5" s="1"/>
  <c r="L41" i="5" s="1"/>
  <c r="C42" i="5"/>
  <c r="D42" i="5" s="1"/>
  <c r="E42" i="5" s="1"/>
  <c r="F42" i="5" s="1"/>
  <c r="G42" i="5" s="1"/>
  <c r="H42" i="5" s="1"/>
  <c r="I42" i="5" s="1"/>
  <c r="J42" i="5" s="1"/>
  <c r="K42" i="5" s="1"/>
  <c r="L42" i="5" s="1"/>
  <c r="C43" i="5"/>
  <c r="D43" i="5" s="1"/>
  <c r="E43" i="5" s="1"/>
  <c r="F43" i="5" s="1"/>
  <c r="G43" i="5" s="1"/>
  <c r="H43" i="5" s="1"/>
  <c r="I43" i="5" s="1"/>
  <c r="J43" i="5" s="1"/>
  <c r="K43" i="5" s="1"/>
  <c r="L43" i="5" s="1"/>
  <c r="C44" i="5"/>
  <c r="D44" i="5" s="1"/>
  <c r="E44" i="5" s="1"/>
  <c r="F44" i="5" s="1"/>
  <c r="G44" i="5" s="1"/>
  <c r="H44" i="5" s="1"/>
  <c r="I44" i="5" s="1"/>
  <c r="J44" i="5" s="1"/>
  <c r="K44" i="5" s="1"/>
  <c r="L44" i="5" s="1"/>
  <c r="C45" i="5"/>
  <c r="D45" i="5" s="1"/>
  <c r="E45" i="5" s="1"/>
  <c r="F45" i="5" s="1"/>
  <c r="G45" i="5" s="1"/>
  <c r="H45" i="5" s="1"/>
  <c r="I45" i="5" s="1"/>
  <c r="J45" i="5" s="1"/>
  <c r="K45" i="5" s="1"/>
  <c r="L45" i="5" s="1"/>
  <c r="C46" i="5"/>
  <c r="D46" i="5" s="1"/>
  <c r="E46" i="5" s="1"/>
  <c r="F46" i="5" s="1"/>
  <c r="G46" i="5" s="1"/>
  <c r="H46" i="5" s="1"/>
  <c r="I46" i="5" s="1"/>
  <c r="J46" i="5" s="1"/>
  <c r="K46" i="5" s="1"/>
  <c r="L46" i="5" s="1"/>
  <c r="C47" i="5"/>
  <c r="D47" i="5" s="1"/>
  <c r="E47" i="5" s="1"/>
  <c r="F47" i="5" s="1"/>
  <c r="G47" i="5" s="1"/>
  <c r="H47" i="5" s="1"/>
  <c r="I47" i="5" s="1"/>
  <c r="J47" i="5" s="1"/>
  <c r="K47" i="5" s="1"/>
  <c r="L47" i="5" s="1"/>
  <c r="C48" i="5"/>
  <c r="D48" i="5" s="1"/>
  <c r="E48" i="5" s="1"/>
  <c r="F48" i="5" s="1"/>
  <c r="G48" i="5" s="1"/>
  <c r="H48" i="5" s="1"/>
  <c r="I48" i="5" s="1"/>
  <c r="J48" i="5" s="1"/>
  <c r="K48" i="5" s="1"/>
  <c r="L48" i="5" s="1"/>
  <c r="C49" i="5"/>
  <c r="D49" i="5" s="1"/>
  <c r="E49" i="5" s="1"/>
  <c r="F49" i="5" s="1"/>
  <c r="G49" i="5" s="1"/>
  <c r="H49" i="5" s="1"/>
  <c r="I49" i="5" s="1"/>
  <c r="J49" i="5" s="1"/>
  <c r="K49" i="5" s="1"/>
  <c r="L49" i="5" s="1"/>
  <c r="C50" i="5"/>
  <c r="D50" i="5"/>
  <c r="E50" i="5" s="1"/>
  <c r="F50" i="5" s="1"/>
  <c r="G50" i="5" s="1"/>
  <c r="H50" i="5" s="1"/>
  <c r="I50" i="5" s="1"/>
  <c r="J50" i="5" s="1"/>
  <c r="K50" i="5" s="1"/>
  <c r="L50" i="5" s="1"/>
  <c r="C51" i="5"/>
  <c r="D51" i="5" s="1"/>
  <c r="E51" i="5" s="1"/>
  <c r="F51" i="5" s="1"/>
  <c r="G51" i="5" s="1"/>
  <c r="H51" i="5" s="1"/>
  <c r="I51" i="5" s="1"/>
  <c r="J51" i="5" s="1"/>
  <c r="K51" i="5" s="1"/>
  <c r="L51" i="5" s="1"/>
  <c r="C52" i="5"/>
  <c r="D52" i="5" s="1"/>
  <c r="E52" i="5" s="1"/>
  <c r="F52" i="5" s="1"/>
  <c r="G52" i="5" s="1"/>
  <c r="H52" i="5" s="1"/>
  <c r="I52" i="5" s="1"/>
  <c r="J52" i="5" s="1"/>
  <c r="K52" i="5" s="1"/>
  <c r="L52" i="5" s="1"/>
  <c r="C53" i="5"/>
  <c r="D53" i="5" s="1"/>
  <c r="E53" i="5" s="1"/>
  <c r="F53" i="5" s="1"/>
  <c r="G53" i="5" s="1"/>
  <c r="H53" i="5" s="1"/>
  <c r="I53" i="5" s="1"/>
  <c r="J53" i="5" s="1"/>
  <c r="K53" i="5" s="1"/>
  <c r="L53" i="5" s="1"/>
  <c r="C54" i="5"/>
  <c r="D54" i="5" s="1"/>
  <c r="E54" i="5" s="1"/>
  <c r="F54" i="5" s="1"/>
  <c r="G54" i="5" s="1"/>
  <c r="H54" i="5" s="1"/>
  <c r="I54" i="5" s="1"/>
  <c r="J54" i="5" s="1"/>
  <c r="K54" i="5" s="1"/>
  <c r="L54" i="5" s="1"/>
  <c r="C55" i="5"/>
  <c r="D55" i="5" s="1"/>
  <c r="E55" i="5" s="1"/>
  <c r="F55" i="5" s="1"/>
  <c r="G55" i="5" s="1"/>
  <c r="H55" i="5" s="1"/>
  <c r="I55" i="5" s="1"/>
  <c r="J55" i="5" s="1"/>
  <c r="K55" i="5" s="1"/>
  <c r="L55" i="5" s="1"/>
  <c r="C56" i="5"/>
  <c r="D56" i="5" s="1"/>
  <c r="E56" i="5" s="1"/>
  <c r="F56" i="5" s="1"/>
  <c r="G56" i="5" s="1"/>
  <c r="H56" i="5" s="1"/>
  <c r="I56" i="5" s="1"/>
  <c r="J56" i="5" s="1"/>
  <c r="K56" i="5" s="1"/>
  <c r="L56" i="5" s="1"/>
  <c r="C57" i="5"/>
  <c r="D57" i="5" s="1"/>
  <c r="E57" i="5" s="1"/>
  <c r="F57" i="5" s="1"/>
  <c r="G57" i="5" s="1"/>
  <c r="H57" i="5" s="1"/>
  <c r="I57" i="5" s="1"/>
  <c r="J57" i="5" s="1"/>
  <c r="K57" i="5" s="1"/>
  <c r="L57" i="5" s="1"/>
  <c r="C58" i="5"/>
  <c r="D58" i="5" s="1"/>
  <c r="E58" i="5" s="1"/>
  <c r="F58" i="5" s="1"/>
  <c r="G58" i="5" s="1"/>
  <c r="H58" i="5" s="1"/>
  <c r="I58" i="5" s="1"/>
  <c r="J58" i="5" s="1"/>
  <c r="K58" i="5" s="1"/>
  <c r="L58" i="5" s="1"/>
  <c r="C59" i="5"/>
  <c r="D59" i="5" s="1"/>
  <c r="E59" i="5" s="1"/>
  <c r="F59" i="5" s="1"/>
  <c r="G59" i="5" s="1"/>
  <c r="H59" i="5" s="1"/>
  <c r="I59" i="5" s="1"/>
  <c r="J59" i="5" s="1"/>
  <c r="K59" i="5" s="1"/>
  <c r="L59" i="5" s="1"/>
  <c r="C60" i="5"/>
  <c r="D60" i="5" s="1"/>
  <c r="E60" i="5" s="1"/>
  <c r="F60" i="5" s="1"/>
  <c r="G60" i="5" s="1"/>
  <c r="H60" i="5" s="1"/>
  <c r="I60" i="5" s="1"/>
  <c r="J60" i="5" s="1"/>
  <c r="K60" i="5" s="1"/>
  <c r="L60" i="5" s="1"/>
  <c r="C61" i="5"/>
  <c r="D61" i="5" s="1"/>
  <c r="E61" i="5" s="1"/>
  <c r="F61" i="5" s="1"/>
  <c r="G61" i="5" s="1"/>
  <c r="H61" i="5" s="1"/>
  <c r="I61" i="5" s="1"/>
  <c r="J61" i="5" s="1"/>
  <c r="K61" i="5" s="1"/>
  <c r="L61" i="5" s="1"/>
  <c r="C62" i="5"/>
  <c r="D62" i="5" s="1"/>
  <c r="E62" i="5" s="1"/>
  <c r="F62" i="5" s="1"/>
  <c r="G62" i="5" s="1"/>
  <c r="H62" i="5" s="1"/>
  <c r="I62" i="5" s="1"/>
  <c r="J62" i="5" s="1"/>
  <c r="K62" i="5" s="1"/>
  <c r="L62" i="5" s="1"/>
  <c r="C63" i="5"/>
  <c r="D63" i="5" s="1"/>
  <c r="E63" i="5" s="1"/>
  <c r="F63" i="5" s="1"/>
  <c r="G63" i="5" s="1"/>
  <c r="H63" i="5" s="1"/>
  <c r="I63" i="5" s="1"/>
  <c r="J63" i="5" s="1"/>
  <c r="K63" i="5" s="1"/>
  <c r="L63" i="5" s="1"/>
  <c r="C64" i="5"/>
  <c r="D64" i="5" s="1"/>
  <c r="E64" i="5" s="1"/>
  <c r="F64" i="5" s="1"/>
  <c r="G64" i="5" s="1"/>
  <c r="H64" i="5" s="1"/>
  <c r="I64" i="5" s="1"/>
  <c r="J64" i="5" s="1"/>
  <c r="K64" i="5" s="1"/>
  <c r="L64" i="5" s="1"/>
  <c r="C65" i="5"/>
  <c r="D65" i="5" s="1"/>
  <c r="E65" i="5" s="1"/>
  <c r="F65" i="5" s="1"/>
  <c r="G65" i="5" s="1"/>
  <c r="H65" i="5" s="1"/>
  <c r="I65" i="5" s="1"/>
  <c r="J65" i="5" s="1"/>
  <c r="K65" i="5" s="1"/>
  <c r="L65" i="5" s="1"/>
  <c r="C66" i="5"/>
  <c r="D66" i="5" s="1"/>
  <c r="E66" i="5" s="1"/>
  <c r="F66" i="5" s="1"/>
  <c r="G66" i="5" s="1"/>
  <c r="H66" i="5" s="1"/>
  <c r="I66" i="5" s="1"/>
  <c r="J66" i="5" s="1"/>
  <c r="K66" i="5" s="1"/>
  <c r="L66" i="5" s="1"/>
  <c r="C67" i="5"/>
  <c r="D67" i="5" s="1"/>
  <c r="E67" i="5" s="1"/>
  <c r="F67" i="5" s="1"/>
  <c r="G67" i="5" s="1"/>
  <c r="H67" i="5" s="1"/>
  <c r="I67" i="5" s="1"/>
  <c r="J67" i="5" s="1"/>
  <c r="K67" i="5" s="1"/>
  <c r="L67" i="5" s="1"/>
  <c r="C68" i="5"/>
  <c r="D68" i="5" s="1"/>
  <c r="E68" i="5" s="1"/>
  <c r="F68" i="5" s="1"/>
  <c r="G68" i="5" s="1"/>
  <c r="H68" i="5" s="1"/>
  <c r="I68" i="5" s="1"/>
  <c r="J68" i="5" s="1"/>
  <c r="K68" i="5" s="1"/>
  <c r="L68" i="5" s="1"/>
  <c r="C69" i="5"/>
  <c r="D69" i="5"/>
  <c r="E69" i="5" s="1"/>
  <c r="F69" i="5" s="1"/>
  <c r="G69" i="5" s="1"/>
  <c r="H69" i="5" s="1"/>
  <c r="I69" i="5" s="1"/>
  <c r="J69" i="5" s="1"/>
  <c r="K69" i="5" s="1"/>
  <c r="L69" i="5" s="1"/>
  <c r="C70" i="5"/>
  <c r="D70" i="5" s="1"/>
  <c r="E70" i="5" s="1"/>
  <c r="F70" i="5" s="1"/>
  <c r="G70" i="5" s="1"/>
  <c r="H70" i="5" s="1"/>
  <c r="I70" i="5" s="1"/>
  <c r="J70" i="5" s="1"/>
  <c r="K70" i="5" s="1"/>
  <c r="L70" i="5" s="1"/>
  <c r="C71" i="5"/>
  <c r="D71" i="5" s="1"/>
  <c r="E71" i="5" s="1"/>
  <c r="F71" i="5" s="1"/>
  <c r="G71" i="5" s="1"/>
  <c r="H71" i="5" s="1"/>
  <c r="I71" i="5" s="1"/>
  <c r="J71" i="5" s="1"/>
  <c r="K71" i="5" s="1"/>
  <c r="L71" i="5" s="1"/>
  <c r="C72" i="5"/>
  <c r="D72" i="5" s="1"/>
  <c r="E72" i="5" s="1"/>
  <c r="F72" i="5" s="1"/>
  <c r="G72" i="5" s="1"/>
  <c r="H72" i="5" s="1"/>
  <c r="I72" i="5" s="1"/>
  <c r="J72" i="5" s="1"/>
  <c r="K72" i="5" s="1"/>
  <c r="L72" i="5" s="1"/>
  <c r="C73" i="5"/>
  <c r="D73" i="5"/>
  <c r="E73" i="5" s="1"/>
  <c r="F73" i="5" s="1"/>
  <c r="G73" i="5" s="1"/>
  <c r="H73" i="5" s="1"/>
  <c r="I73" i="5" s="1"/>
  <c r="J73" i="5" s="1"/>
  <c r="K73" i="5" s="1"/>
  <c r="L73" i="5" s="1"/>
  <c r="C74" i="5"/>
  <c r="D74" i="5" s="1"/>
  <c r="E74" i="5" s="1"/>
  <c r="F74" i="5" s="1"/>
  <c r="G74" i="5" s="1"/>
  <c r="H74" i="5" s="1"/>
  <c r="I74" i="5" s="1"/>
  <c r="J74" i="5" s="1"/>
  <c r="K74" i="5" s="1"/>
  <c r="L74" i="5" s="1"/>
  <c r="C75" i="5"/>
  <c r="D75" i="5" s="1"/>
  <c r="E75" i="5" s="1"/>
  <c r="F75" i="5" s="1"/>
  <c r="G75" i="5" s="1"/>
  <c r="H75" i="5" s="1"/>
  <c r="I75" i="5" s="1"/>
  <c r="J75" i="5" s="1"/>
  <c r="K75" i="5" s="1"/>
  <c r="L75" i="5" s="1"/>
  <c r="C76" i="5"/>
  <c r="D76" i="5" s="1"/>
  <c r="E76" i="5" s="1"/>
  <c r="F76" i="5" s="1"/>
  <c r="G76" i="5" s="1"/>
  <c r="H76" i="5" s="1"/>
  <c r="I76" i="5" s="1"/>
  <c r="J76" i="5" s="1"/>
  <c r="K76" i="5" s="1"/>
  <c r="L76" i="5" s="1"/>
  <c r="C77" i="5"/>
  <c r="D77" i="5" s="1"/>
  <c r="E77" i="5" s="1"/>
  <c r="F77" i="5" s="1"/>
  <c r="G77" i="5" s="1"/>
  <c r="H77" i="5" s="1"/>
  <c r="I77" i="5" s="1"/>
  <c r="J77" i="5" s="1"/>
  <c r="K77" i="5" s="1"/>
  <c r="L77" i="5" s="1"/>
  <c r="C78" i="5"/>
  <c r="D78" i="5" s="1"/>
  <c r="E78" i="5" s="1"/>
  <c r="F78" i="5" s="1"/>
  <c r="G78" i="5" s="1"/>
  <c r="H78" i="5" s="1"/>
  <c r="I78" i="5" s="1"/>
  <c r="J78" i="5" s="1"/>
  <c r="K78" i="5" s="1"/>
  <c r="L78" i="5" s="1"/>
  <c r="C79" i="5"/>
  <c r="D79" i="5" s="1"/>
  <c r="E79" i="5" s="1"/>
  <c r="F79" i="5" s="1"/>
  <c r="G79" i="5" s="1"/>
  <c r="H79" i="5" s="1"/>
  <c r="I79" i="5" s="1"/>
  <c r="J79" i="5" s="1"/>
  <c r="K79" i="5" s="1"/>
  <c r="L79" i="5" s="1"/>
  <c r="C80" i="5"/>
  <c r="D80" i="5" s="1"/>
  <c r="E80" i="5" s="1"/>
  <c r="F80" i="5" s="1"/>
  <c r="G80" i="5" s="1"/>
  <c r="H80" i="5" s="1"/>
  <c r="I80" i="5" s="1"/>
  <c r="J80" i="5" s="1"/>
  <c r="K80" i="5" s="1"/>
  <c r="L80" i="5" s="1"/>
  <c r="C81" i="5"/>
  <c r="D81" i="5" s="1"/>
  <c r="E81" i="5" s="1"/>
  <c r="F81" i="5" s="1"/>
  <c r="G81" i="5" s="1"/>
  <c r="H81" i="5" s="1"/>
  <c r="I81" i="5" s="1"/>
  <c r="J81" i="5" s="1"/>
  <c r="K81" i="5" s="1"/>
  <c r="L81" i="5" s="1"/>
  <c r="C82" i="5"/>
  <c r="D82" i="5" s="1"/>
  <c r="E82" i="5" s="1"/>
  <c r="F82" i="5" s="1"/>
  <c r="G82" i="5" s="1"/>
  <c r="H82" i="5" s="1"/>
  <c r="I82" i="5" s="1"/>
  <c r="J82" i="5" s="1"/>
  <c r="K82" i="5" s="1"/>
  <c r="L82" i="5" s="1"/>
  <c r="C83" i="5"/>
  <c r="D83" i="5" s="1"/>
  <c r="E83" i="5" s="1"/>
  <c r="F83" i="5" s="1"/>
  <c r="G83" i="5" s="1"/>
  <c r="H83" i="5" s="1"/>
  <c r="I83" i="5" s="1"/>
  <c r="J83" i="5" s="1"/>
  <c r="K83" i="5" s="1"/>
  <c r="L83" i="5" s="1"/>
  <c r="C84" i="5"/>
  <c r="D84" i="5" s="1"/>
  <c r="E84" i="5" s="1"/>
  <c r="F84" i="5" s="1"/>
  <c r="G84" i="5" s="1"/>
  <c r="H84" i="5" s="1"/>
  <c r="I84" i="5" s="1"/>
  <c r="J84" i="5" s="1"/>
  <c r="K84" i="5" s="1"/>
  <c r="L84" i="5" s="1"/>
  <c r="C85" i="5"/>
  <c r="D85" i="5" s="1"/>
  <c r="E85" i="5" s="1"/>
  <c r="F85" i="5" s="1"/>
  <c r="G85" i="5" s="1"/>
  <c r="H85" i="5" s="1"/>
  <c r="I85" i="5" s="1"/>
  <c r="J85" i="5" s="1"/>
  <c r="K85" i="5" s="1"/>
  <c r="L85" i="5" s="1"/>
  <c r="C86" i="5"/>
  <c r="D86" i="5" s="1"/>
  <c r="E86" i="5" s="1"/>
  <c r="F86" i="5" s="1"/>
  <c r="G86" i="5" s="1"/>
  <c r="H86" i="5" s="1"/>
  <c r="I86" i="5" s="1"/>
  <c r="J86" i="5" s="1"/>
  <c r="K86" i="5" s="1"/>
  <c r="L86" i="5" s="1"/>
  <c r="C87" i="5"/>
  <c r="D87" i="5" s="1"/>
  <c r="E87" i="5" s="1"/>
  <c r="F87" i="5" s="1"/>
  <c r="G87" i="5" s="1"/>
  <c r="H87" i="5" s="1"/>
  <c r="I87" i="5" s="1"/>
  <c r="J87" i="5" s="1"/>
  <c r="K87" i="5" s="1"/>
  <c r="L87" i="5" s="1"/>
  <c r="C88" i="5"/>
  <c r="D88" i="5" s="1"/>
  <c r="E88" i="5" s="1"/>
  <c r="F88" i="5" s="1"/>
  <c r="G88" i="5" s="1"/>
  <c r="H88" i="5" s="1"/>
  <c r="I88" i="5" s="1"/>
  <c r="J88" i="5" s="1"/>
  <c r="K88" i="5" s="1"/>
  <c r="L88" i="5" s="1"/>
  <c r="C89" i="5"/>
  <c r="D89" i="5" s="1"/>
  <c r="E89" i="5" s="1"/>
  <c r="F89" i="5" s="1"/>
  <c r="G89" i="5" s="1"/>
  <c r="H89" i="5" s="1"/>
  <c r="I89" i="5" s="1"/>
  <c r="J89" i="5" s="1"/>
  <c r="K89" i="5" s="1"/>
  <c r="L89" i="5" s="1"/>
  <c r="C90" i="5"/>
  <c r="D90" i="5" s="1"/>
  <c r="E90" i="5" s="1"/>
  <c r="F90" i="5" s="1"/>
  <c r="G90" i="5" s="1"/>
  <c r="H90" i="5" s="1"/>
  <c r="I90" i="5" s="1"/>
  <c r="J90" i="5" s="1"/>
  <c r="K90" i="5" s="1"/>
  <c r="L90" i="5" s="1"/>
  <c r="C91" i="5"/>
  <c r="D91" i="5" s="1"/>
  <c r="E91" i="5" s="1"/>
  <c r="F91" i="5" s="1"/>
  <c r="G91" i="5" s="1"/>
  <c r="H91" i="5" s="1"/>
  <c r="I91" i="5" s="1"/>
  <c r="J91" i="5" s="1"/>
  <c r="K91" i="5" s="1"/>
  <c r="L91" i="5" s="1"/>
  <c r="C92" i="5"/>
  <c r="D92" i="5" s="1"/>
  <c r="E92" i="5" s="1"/>
  <c r="F92" i="5" s="1"/>
  <c r="G92" i="5" s="1"/>
  <c r="H92" i="5" s="1"/>
  <c r="I92" i="5" s="1"/>
  <c r="J92" i="5" s="1"/>
  <c r="K92" i="5" s="1"/>
  <c r="L92" i="5" s="1"/>
  <c r="C93" i="5"/>
  <c r="D93" i="5" s="1"/>
  <c r="E93" i="5" s="1"/>
  <c r="F93" i="5" s="1"/>
  <c r="G93" i="5" s="1"/>
  <c r="H93" i="5" s="1"/>
  <c r="I93" i="5" s="1"/>
  <c r="J93" i="5" s="1"/>
  <c r="K93" i="5" s="1"/>
  <c r="L93" i="5" s="1"/>
  <c r="C94" i="5"/>
  <c r="D94" i="5" s="1"/>
  <c r="E94" i="5" s="1"/>
  <c r="F94" i="5" s="1"/>
  <c r="G94" i="5" s="1"/>
  <c r="H94" i="5" s="1"/>
  <c r="I94" i="5" s="1"/>
  <c r="J94" i="5" s="1"/>
  <c r="K94" i="5" s="1"/>
  <c r="L94" i="5" s="1"/>
  <c r="C95" i="5"/>
  <c r="D95" i="5" s="1"/>
  <c r="E95" i="5" s="1"/>
  <c r="F95" i="5" s="1"/>
  <c r="G95" i="5" s="1"/>
  <c r="H95" i="5" s="1"/>
  <c r="I95" i="5" s="1"/>
  <c r="J95" i="5" s="1"/>
  <c r="K95" i="5" s="1"/>
  <c r="L95" i="5" s="1"/>
  <c r="C96" i="5"/>
  <c r="D96" i="5" s="1"/>
  <c r="E96" i="5" s="1"/>
  <c r="F96" i="5" s="1"/>
  <c r="G96" i="5" s="1"/>
  <c r="H96" i="5" s="1"/>
  <c r="I96" i="5" s="1"/>
  <c r="J96" i="5" s="1"/>
  <c r="K96" i="5" s="1"/>
  <c r="L96" i="5" s="1"/>
  <c r="C97" i="5"/>
  <c r="D97" i="5" s="1"/>
  <c r="E97" i="5" s="1"/>
  <c r="F97" i="5" s="1"/>
  <c r="G97" i="5" s="1"/>
  <c r="H97" i="5" s="1"/>
  <c r="I97" i="5" s="1"/>
  <c r="J97" i="5" s="1"/>
  <c r="K97" i="5" s="1"/>
  <c r="L97" i="5" s="1"/>
  <c r="C98" i="5"/>
  <c r="D98" i="5" s="1"/>
  <c r="E98" i="5" s="1"/>
  <c r="F98" i="5" s="1"/>
  <c r="G98" i="5" s="1"/>
  <c r="H98" i="5" s="1"/>
  <c r="I98" i="5" s="1"/>
  <c r="J98" i="5" s="1"/>
  <c r="K98" i="5" s="1"/>
  <c r="L98" i="5" s="1"/>
  <c r="C99" i="5"/>
  <c r="D99" i="5" s="1"/>
  <c r="E99" i="5" s="1"/>
  <c r="F99" i="5" s="1"/>
  <c r="G99" i="5" s="1"/>
  <c r="H99" i="5" s="1"/>
  <c r="I99" i="5" s="1"/>
  <c r="J99" i="5" s="1"/>
  <c r="K99" i="5" s="1"/>
  <c r="L99" i="5" s="1"/>
  <c r="C100" i="5"/>
  <c r="D100" i="5" s="1"/>
  <c r="E100" i="5" s="1"/>
  <c r="F100" i="5" s="1"/>
  <c r="G100" i="5" s="1"/>
  <c r="H100" i="5" s="1"/>
  <c r="I100" i="5" s="1"/>
  <c r="J100" i="5" s="1"/>
  <c r="K100" i="5" s="1"/>
  <c r="L100" i="5" s="1"/>
  <c r="C101" i="5"/>
  <c r="D101" i="5" s="1"/>
  <c r="E101" i="5" s="1"/>
  <c r="F101" i="5" s="1"/>
  <c r="G101" i="5" s="1"/>
  <c r="H101" i="5" s="1"/>
  <c r="I101" i="5" s="1"/>
  <c r="J101" i="5" s="1"/>
  <c r="K101" i="5" s="1"/>
  <c r="L101" i="5" s="1"/>
  <c r="C102" i="5"/>
  <c r="D102" i="5" s="1"/>
  <c r="E102" i="5" s="1"/>
  <c r="F102" i="5" s="1"/>
  <c r="G102" i="5" s="1"/>
  <c r="H102" i="5" s="1"/>
  <c r="I102" i="5" s="1"/>
  <c r="J102" i="5" s="1"/>
  <c r="K102" i="5" s="1"/>
  <c r="L102" i="5" s="1"/>
  <c r="C103" i="5"/>
  <c r="D103" i="5" s="1"/>
  <c r="E103" i="5" s="1"/>
  <c r="F103" i="5" s="1"/>
  <c r="G103" i="5" s="1"/>
  <c r="H103" i="5" s="1"/>
  <c r="I103" i="5" s="1"/>
  <c r="J103" i="5" s="1"/>
  <c r="K103" i="5" s="1"/>
  <c r="L103" i="5" s="1"/>
  <c r="C104" i="5"/>
  <c r="D104" i="5" s="1"/>
  <c r="E104" i="5" s="1"/>
  <c r="F104" i="5" s="1"/>
  <c r="G104" i="5" s="1"/>
  <c r="H104" i="5" s="1"/>
  <c r="I104" i="5" s="1"/>
  <c r="J104" i="5" s="1"/>
  <c r="K104" i="5" s="1"/>
  <c r="L104" i="5" s="1"/>
  <c r="C105" i="5"/>
  <c r="D105" i="5" s="1"/>
  <c r="E105" i="5" s="1"/>
  <c r="F105" i="5" s="1"/>
  <c r="G105" i="5" s="1"/>
  <c r="H105" i="5" s="1"/>
  <c r="I105" i="5" s="1"/>
  <c r="J105" i="5" s="1"/>
  <c r="K105" i="5" s="1"/>
  <c r="L105" i="5" s="1"/>
  <c r="C106" i="5"/>
  <c r="D106" i="5" s="1"/>
  <c r="E106" i="5" s="1"/>
  <c r="F106" i="5" s="1"/>
  <c r="G106" i="5" s="1"/>
  <c r="H106" i="5" s="1"/>
  <c r="I106" i="5" s="1"/>
  <c r="J106" i="5" s="1"/>
  <c r="K106" i="5" s="1"/>
  <c r="L106" i="5" s="1"/>
  <c r="C107" i="5"/>
  <c r="D107" i="5" s="1"/>
  <c r="E107" i="5" s="1"/>
  <c r="F107" i="5" s="1"/>
  <c r="G107" i="5" s="1"/>
  <c r="H107" i="5" s="1"/>
  <c r="I107" i="5" s="1"/>
  <c r="J107" i="5" s="1"/>
  <c r="K107" i="5" s="1"/>
  <c r="L107" i="5" s="1"/>
  <c r="C108" i="5"/>
  <c r="D108" i="5" s="1"/>
  <c r="E108" i="5" s="1"/>
  <c r="F108" i="5" s="1"/>
  <c r="G108" i="5" s="1"/>
  <c r="H108" i="5" s="1"/>
  <c r="I108" i="5" s="1"/>
  <c r="J108" i="5" s="1"/>
  <c r="K108" i="5" s="1"/>
  <c r="L108" i="5" s="1"/>
  <c r="C109" i="5"/>
  <c r="D109" i="5" s="1"/>
  <c r="E109" i="5" s="1"/>
  <c r="F109" i="5" s="1"/>
  <c r="G109" i="5" s="1"/>
  <c r="H109" i="5" s="1"/>
  <c r="I109" i="5" s="1"/>
  <c r="J109" i="5" s="1"/>
  <c r="K109" i="5" s="1"/>
  <c r="L109" i="5" s="1"/>
  <c r="C110" i="5"/>
  <c r="D110" i="5" s="1"/>
  <c r="E110" i="5" s="1"/>
  <c r="F110" i="5" s="1"/>
  <c r="G110" i="5" s="1"/>
  <c r="H110" i="5" s="1"/>
  <c r="I110" i="5" s="1"/>
  <c r="J110" i="5" s="1"/>
  <c r="K110" i="5" s="1"/>
  <c r="L110" i="5" s="1"/>
  <c r="C111" i="5"/>
  <c r="D111" i="5" s="1"/>
  <c r="E111" i="5" s="1"/>
  <c r="F111" i="5" s="1"/>
  <c r="G111" i="5" s="1"/>
  <c r="H111" i="5" s="1"/>
  <c r="I111" i="5" s="1"/>
  <c r="J111" i="5" s="1"/>
  <c r="K111" i="5" s="1"/>
  <c r="L111" i="5" s="1"/>
  <c r="C112" i="5"/>
  <c r="D112" i="5" s="1"/>
  <c r="E112" i="5" s="1"/>
  <c r="F112" i="5" s="1"/>
  <c r="G112" i="5" s="1"/>
  <c r="H112" i="5" s="1"/>
  <c r="I112" i="5" s="1"/>
  <c r="J112" i="5" s="1"/>
  <c r="K112" i="5" s="1"/>
  <c r="L112" i="5" s="1"/>
  <c r="C113" i="5"/>
  <c r="D113" i="5" s="1"/>
  <c r="E113" i="5" s="1"/>
  <c r="F113" i="5" s="1"/>
  <c r="G113" i="5" s="1"/>
  <c r="H113" i="5" s="1"/>
  <c r="I113" i="5" s="1"/>
  <c r="J113" i="5" s="1"/>
  <c r="K113" i="5" s="1"/>
  <c r="L113" i="5" s="1"/>
  <c r="C114" i="5"/>
  <c r="D114" i="5" s="1"/>
  <c r="E114" i="5" s="1"/>
  <c r="F114" i="5" s="1"/>
  <c r="G114" i="5" s="1"/>
  <c r="H114" i="5" s="1"/>
  <c r="I114" i="5" s="1"/>
  <c r="J114" i="5" s="1"/>
  <c r="K114" i="5" s="1"/>
  <c r="L114" i="5" s="1"/>
  <c r="C115" i="5"/>
  <c r="D115" i="5" s="1"/>
  <c r="E115" i="5" s="1"/>
  <c r="F115" i="5" s="1"/>
  <c r="G115" i="5" s="1"/>
  <c r="H115" i="5" s="1"/>
  <c r="I115" i="5" s="1"/>
  <c r="J115" i="5" s="1"/>
  <c r="K115" i="5" s="1"/>
  <c r="L115" i="5" s="1"/>
  <c r="C116" i="5"/>
  <c r="D116" i="5" s="1"/>
  <c r="E116" i="5" s="1"/>
  <c r="F116" i="5" s="1"/>
  <c r="G116" i="5" s="1"/>
  <c r="H116" i="5" s="1"/>
  <c r="I116" i="5" s="1"/>
  <c r="J116" i="5" s="1"/>
  <c r="K116" i="5" s="1"/>
  <c r="L116" i="5" s="1"/>
  <c r="C117" i="5"/>
  <c r="D117" i="5" s="1"/>
  <c r="E117" i="5" s="1"/>
  <c r="F117" i="5" s="1"/>
  <c r="G117" i="5" s="1"/>
  <c r="H117" i="5" s="1"/>
  <c r="I117" i="5" s="1"/>
  <c r="J117" i="5" s="1"/>
  <c r="K117" i="5" s="1"/>
  <c r="L117" i="5" s="1"/>
  <c r="C118" i="5"/>
  <c r="D118" i="5" s="1"/>
  <c r="E118" i="5" s="1"/>
  <c r="F118" i="5" s="1"/>
  <c r="G118" i="5" s="1"/>
  <c r="H118" i="5" s="1"/>
  <c r="I118" i="5" s="1"/>
  <c r="J118" i="5" s="1"/>
  <c r="K118" i="5" s="1"/>
  <c r="L118" i="5" s="1"/>
  <c r="C119" i="5"/>
  <c r="D119" i="5" s="1"/>
  <c r="E119" i="5" s="1"/>
  <c r="F119" i="5" s="1"/>
  <c r="G119" i="5" s="1"/>
  <c r="H119" i="5" s="1"/>
  <c r="I119" i="5" s="1"/>
  <c r="J119" i="5" s="1"/>
  <c r="K119" i="5" s="1"/>
  <c r="L119" i="5" s="1"/>
  <c r="C120" i="5"/>
  <c r="D120" i="5" s="1"/>
  <c r="E120" i="5" s="1"/>
  <c r="F120" i="5" s="1"/>
  <c r="G120" i="5" s="1"/>
  <c r="H120" i="5" s="1"/>
  <c r="I120" i="5" s="1"/>
  <c r="J120" i="5" s="1"/>
  <c r="K120" i="5" s="1"/>
  <c r="L120" i="5" s="1"/>
  <c r="C121" i="5"/>
  <c r="D121" i="5" s="1"/>
  <c r="E121" i="5" s="1"/>
  <c r="F121" i="5" s="1"/>
  <c r="G121" i="5" s="1"/>
  <c r="H121" i="5" s="1"/>
  <c r="I121" i="5" s="1"/>
  <c r="J121" i="5" s="1"/>
  <c r="K121" i="5" s="1"/>
  <c r="L121" i="5" s="1"/>
  <c r="C122" i="5"/>
  <c r="D122" i="5" s="1"/>
  <c r="E122" i="5"/>
  <c r="F122" i="5" s="1"/>
  <c r="G122" i="5" s="1"/>
  <c r="H122" i="5" s="1"/>
  <c r="I122" i="5" s="1"/>
  <c r="J122" i="5" s="1"/>
  <c r="K122" i="5" s="1"/>
  <c r="L122" i="5" s="1"/>
  <c r="C123" i="5"/>
  <c r="D123" i="5" s="1"/>
  <c r="E123" i="5" s="1"/>
  <c r="F123" i="5" s="1"/>
  <c r="G123" i="5" s="1"/>
  <c r="H123" i="5" s="1"/>
  <c r="I123" i="5" s="1"/>
  <c r="J123" i="5" s="1"/>
  <c r="K123" i="5" s="1"/>
  <c r="L123" i="5" s="1"/>
  <c r="C124" i="5"/>
  <c r="D124" i="5" s="1"/>
  <c r="E124" i="5" s="1"/>
  <c r="F124" i="5" s="1"/>
  <c r="G124" i="5" s="1"/>
  <c r="H124" i="5" s="1"/>
  <c r="I124" i="5" s="1"/>
  <c r="J124" i="5" s="1"/>
  <c r="K124" i="5" s="1"/>
  <c r="L124" i="5" s="1"/>
  <c r="C125" i="5"/>
  <c r="D125" i="5" s="1"/>
  <c r="E125" i="5" s="1"/>
  <c r="F125" i="5" s="1"/>
  <c r="G125" i="5" s="1"/>
  <c r="H125" i="5" s="1"/>
  <c r="I125" i="5" s="1"/>
  <c r="J125" i="5" s="1"/>
  <c r="K125" i="5" s="1"/>
  <c r="L125" i="5" s="1"/>
  <c r="C126" i="5"/>
  <c r="D126" i="5" s="1"/>
  <c r="E126" i="5" s="1"/>
  <c r="F126" i="5" s="1"/>
  <c r="G126" i="5" s="1"/>
  <c r="H126" i="5" s="1"/>
  <c r="I126" i="5" s="1"/>
  <c r="J126" i="5" s="1"/>
  <c r="K126" i="5" s="1"/>
  <c r="L126" i="5" s="1"/>
  <c r="C127" i="5"/>
  <c r="D127" i="5" s="1"/>
  <c r="E127" i="5" s="1"/>
  <c r="F127" i="5" s="1"/>
  <c r="G127" i="5" s="1"/>
  <c r="H127" i="5" s="1"/>
  <c r="I127" i="5" s="1"/>
  <c r="J127" i="5" s="1"/>
  <c r="K127" i="5" s="1"/>
  <c r="L127" i="5" s="1"/>
  <c r="C128" i="5"/>
  <c r="D128" i="5" s="1"/>
  <c r="E128" i="5" s="1"/>
  <c r="F128" i="5" s="1"/>
  <c r="G128" i="5" s="1"/>
  <c r="H128" i="5" s="1"/>
  <c r="I128" i="5" s="1"/>
  <c r="J128" i="5" s="1"/>
  <c r="K128" i="5" s="1"/>
  <c r="L128" i="5" s="1"/>
  <c r="C129" i="5"/>
  <c r="D129" i="5" s="1"/>
  <c r="E129" i="5" s="1"/>
  <c r="F129" i="5" s="1"/>
  <c r="G129" i="5" s="1"/>
  <c r="H129" i="5" s="1"/>
  <c r="I129" i="5" s="1"/>
  <c r="J129" i="5" s="1"/>
  <c r="K129" i="5" s="1"/>
  <c r="L129" i="5" s="1"/>
  <c r="C130" i="5"/>
  <c r="D130" i="5" s="1"/>
  <c r="E130" i="5" s="1"/>
  <c r="F130" i="5" s="1"/>
  <c r="G130" i="5" s="1"/>
  <c r="H130" i="5" s="1"/>
  <c r="I130" i="5" s="1"/>
  <c r="J130" i="5" s="1"/>
  <c r="K130" i="5" s="1"/>
  <c r="L130" i="5" s="1"/>
  <c r="C131" i="5"/>
  <c r="D131" i="5" s="1"/>
  <c r="E131" i="5" s="1"/>
  <c r="F131" i="5" s="1"/>
  <c r="G131" i="5" s="1"/>
  <c r="H131" i="5" s="1"/>
  <c r="I131" i="5" s="1"/>
  <c r="J131" i="5" s="1"/>
  <c r="K131" i="5" s="1"/>
  <c r="L131" i="5" s="1"/>
  <c r="C132" i="5"/>
  <c r="D132" i="5" s="1"/>
  <c r="E132" i="5" s="1"/>
  <c r="F132" i="5" s="1"/>
  <c r="G132" i="5" s="1"/>
  <c r="H132" i="5" s="1"/>
  <c r="I132" i="5" s="1"/>
  <c r="J132" i="5" s="1"/>
  <c r="K132" i="5" s="1"/>
  <c r="L132" i="5" s="1"/>
  <c r="C133" i="5"/>
  <c r="D133" i="5" s="1"/>
  <c r="E133" i="5" s="1"/>
  <c r="F133" i="5" s="1"/>
  <c r="G133" i="5" s="1"/>
  <c r="H133" i="5" s="1"/>
  <c r="I133" i="5" s="1"/>
  <c r="J133" i="5" s="1"/>
  <c r="K133" i="5" s="1"/>
  <c r="L133" i="5" s="1"/>
  <c r="C134" i="5"/>
  <c r="D134" i="5" s="1"/>
  <c r="E134" i="5" s="1"/>
  <c r="F134" i="5" s="1"/>
  <c r="G134" i="5" s="1"/>
  <c r="H134" i="5" s="1"/>
  <c r="I134" i="5" s="1"/>
  <c r="J134" i="5" s="1"/>
  <c r="K134" i="5" s="1"/>
  <c r="L134" i="5" s="1"/>
  <c r="C135" i="5"/>
  <c r="D135" i="5" s="1"/>
  <c r="E135" i="5" s="1"/>
  <c r="F135" i="5" s="1"/>
  <c r="G135" i="5" s="1"/>
  <c r="H135" i="5" s="1"/>
  <c r="I135" i="5" s="1"/>
  <c r="J135" i="5" s="1"/>
  <c r="K135" i="5" s="1"/>
  <c r="L135" i="5" s="1"/>
  <c r="C136" i="5"/>
  <c r="D136" i="5" s="1"/>
  <c r="E136" i="5" s="1"/>
  <c r="F136" i="5" s="1"/>
  <c r="G136" i="5" s="1"/>
  <c r="H136" i="5" s="1"/>
  <c r="I136" i="5" s="1"/>
  <c r="J136" i="5" s="1"/>
  <c r="K136" i="5" s="1"/>
  <c r="L136" i="5" s="1"/>
  <c r="C137" i="5"/>
  <c r="D137" i="5" s="1"/>
  <c r="E137" i="5" s="1"/>
  <c r="F137" i="5" s="1"/>
  <c r="G137" i="5" s="1"/>
  <c r="H137" i="5" s="1"/>
  <c r="I137" i="5" s="1"/>
  <c r="J137" i="5" s="1"/>
  <c r="K137" i="5" s="1"/>
  <c r="L137" i="5" s="1"/>
  <c r="C138" i="5"/>
  <c r="D138" i="5" s="1"/>
  <c r="E138" i="5" s="1"/>
  <c r="F138" i="5" s="1"/>
  <c r="G138" i="5" s="1"/>
  <c r="H138" i="5" s="1"/>
  <c r="I138" i="5" s="1"/>
  <c r="J138" i="5" s="1"/>
  <c r="K138" i="5" s="1"/>
  <c r="L138" i="5" s="1"/>
  <c r="C139" i="5"/>
  <c r="D139" i="5" s="1"/>
  <c r="E139" i="5" s="1"/>
  <c r="F139" i="5" s="1"/>
  <c r="G139" i="5" s="1"/>
  <c r="H139" i="5" s="1"/>
  <c r="I139" i="5" s="1"/>
  <c r="J139" i="5" s="1"/>
  <c r="K139" i="5" s="1"/>
  <c r="L139" i="5" s="1"/>
  <c r="C140" i="5"/>
  <c r="D140" i="5"/>
  <c r="E140" i="5" s="1"/>
  <c r="F140" i="5" s="1"/>
  <c r="G140" i="5" s="1"/>
  <c r="H140" i="5" s="1"/>
  <c r="I140" i="5" s="1"/>
  <c r="J140" i="5" s="1"/>
  <c r="K140" i="5" s="1"/>
  <c r="L140" i="5" s="1"/>
  <c r="C141" i="5"/>
  <c r="D141" i="5" s="1"/>
  <c r="E141" i="5" s="1"/>
  <c r="F141" i="5" s="1"/>
  <c r="G141" i="5" s="1"/>
  <c r="H141" i="5" s="1"/>
  <c r="I141" i="5" s="1"/>
  <c r="J141" i="5" s="1"/>
  <c r="K141" i="5" s="1"/>
  <c r="L141" i="5" s="1"/>
  <c r="C142" i="5"/>
  <c r="D142" i="5" s="1"/>
  <c r="E142" i="5" s="1"/>
  <c r="F142" i="5" s="1"/>
  <c r="G142" i="5" s="1"/>
  <c r="H142" i="5" s="1"/>
  <c r="I142" i="5" s="1"/>
  <c r="J142" i="5" s="1"/>
  <c r="K142" i="5" s="1"/>
  <c r="L142" i="5" s="1"/>
  <c r="C143" i="5"/>
  <c r="D143" i="5" s="1"/>
  <c r="E143" i="5" s="1"/>
  <c r="F143" i="5" s="1"/>
  <c r="G143" i="5" s="1"/>
  <c r="H143" i="5" s="1"/>
  <c r="I143" i="5" s="1"/>
  <c r="J143" i="5" s="1"/>
  <c r="K143" i="5" s="1"/>
  <c r="L143" i="5" s="1"/>
  <c r="C144" i="5"/>
  <c r="D144" i="5" s="1"/>
  <c r="E144" i="5" s="1"/>
  <c r="F144" i="5" s="1"/>
  <c r="G144" i="5" s="1"/>
  <c r="H144" i="5" s="1"/>
  <c r="I144" i="5" s="1"/>
  <c r="J144" i="5" s="1"/>
  <c r="K144" i="5" s="1"/>
  <c r="L144" i="5" s="1"/>
  <c r="C145" i="5"/>
  <c r="D145" i="5" s="1"/>
  <c r="E145" i="5" s="1"/>
  <c r="F145" i="5" s="1"/>
  <c r="G145" i="5" s="1"/>
  <c r="H145" i="5" s="1"/>
  <c r="I145" i="5" s="1"/>
  <c r="J145" i="5" s="1"/>
  <c r="K145" i="5" s="1"/>
  <c r="L145" i="5" s="1"/>
  <c r="C146" i="5"/>
  <c r="D146" i="5" s="1"/>
  <c r="E146" i="5" s="1"/>
  <c r="F146" i="5" s="1"/>
  <c r="G146" i="5" s="1"/>
  <c r="H146" i="5" s="1"/>
  <c r="I146" i="5" s="1"/>
  <c r="J146" i="5" s="1"/>
  <c r="K146" i="5" s="1"/>
  <c r="L146" i="5" s="1"/>
  <c r="C147" i="5"/>
  <c r="D147" i="5" s="1"/>
  <c r="E147" i="5" s="1"/>
  <c r="F147" i="5" s="1"/>
  <c r="G147" i="5" s="1"/>
  <c r="H147" i="5" s="1"/>
  <c r="I147" i="5" s="1"/>
  <c r="J147" i="5" s="1"/>
  <c r="K147" i="5" s="1"/>
  <c r="L147" i="5" s="1"/>
  <c r="C148" i="5"/>
  <c r="D148" i="5" s="1"/>
  <c r="E148" i="5" s="1"/>
  <c r="F148" i="5" s="1"/>
  <c r="G148" i="5" s="1"/>
  <c r="H148" i="5" s="1"/>
  <c r="I148" i="5" s="1"/>
  <c r="J148" i="5" s="1"/>
  <c r="K148" i="5" s="1"/>
  <c r="L148" i="5" s="1"/>
  <c r="C149" i="5"/>
  <c r="D149" i="5" s="1"/>
  <c r="E149" i="5" s="1"/>
  <c r="F149" i="5" s="1"/>
  <c r="G149" i="5" s="1"/>
  <c r="H149" i="5" s="1"/>
  <c r="I149" i="5" s="1"/>
  <c r="J149" i="5" s="1"/>
  <c r="K149" i="5" s="1"/>
  <c r="L149" i="5" s="1"/>
  <c r="C150" i="5"/>
  <c r="D150" i="5" s="1"/>
  <c r="E150" i="5" s="1"/>
  <c r="F150" i="5" s="1"/>
  <c r="G150" i="5" s="1"/>
  <c r="H150" i="5" s="1"/>
  <c r="I150" i="5" s="1"/>
  <c r="J150" i="5" s="1"/>
  <c r="K150" i="5" s="1"/>
  <c r="L150" i="5" s="1"/>
  <c r="C151" i="5"/>
  <c r="D151" i="5" s="1"/>
  <c r="E151" i="5" s="1"/>
  <c r="F151" i="5" s="1"/>
  <c r="G151" i="5" s="1"/>
  <c r="H151" i="5" s="1"/>
  <c r="I151" i="5" s="1"/>
  <c r="J151" i="5" s="1"/>
  <c r="K151" i="5" s="1"/>
  <c r="L151" i="5" s="1"/>
  <c r="C152" i="5"/>
  <c r="D152" i="5" s="1"/>
  <c r="E152" i="5" s="1"/>
  <c r="F152" i="5" s="1"/>
  <c r="G152" i="5" s="1"/>
  <c r="H152" i="5" s="1"/>
  <c r="I152" i="5" s="1"/>
  <c r="J152" i="5" s="1"/>
  <c r="K152" i="5" s="1"/>
  <c r="L152" i="5" s="1"/>
  <c r="C153" i="5"/>
  <c r="D153" i="5" s="1"/>
  <c r="E153" i="5" s="1"/>
  <c r="F153" i="5" s="1"/>
  <c r="G153" i="5" s="1"/>
  <c r="H153" i="5" s="1"/>
  <c r="I153" i="5" s="1"/>
  <c r="J153" i="5" s="1"/>
  <c r="K153" i="5" s="1"/>
  <c r="L153" i="5" s="1"/>
  <c r="C154" i="5"/>
  <c r="D154" i="5" s="1"/>
  <c r="E154" i="5" s="1"/>
  <c r="F154" i="5" s="1"/>
  <c r="G154" i="5" s="1"/>
  <c r="H154" i="5" s="1"/>
  <c r="I154" i="5" s="1"/>
  <c r="J154" i="5" s="1"/>
  <c r="K154" i="5" s="1"/>
  <c r="L154" i="5" s="1"/>
  <c r="C155" i="5"/>
  <c r="D155" i="5" s="1"/>
  <c r="E155" i="5" s="1"/>
  <c r="F155" i="5" s="1"/>
  <c r="G155" i="5" s="1"/>
  <c r="H155" i="5" s="1"/>
  <c r="I155" i="5" s="1"/>
  <c r="J155" i="5" s="1"/>
  <c r="K155" i="5" s="1"/>
  <c r="L155" i="5" s="1"/>
  <c r="C156" i="5"/>
  <c r="D156" i="5" s="1"/>
  <c r="E156" i="5" s="1"/>
  <c r="F156" i="5" s="1"/>
  <c r="G156" i="5" s="1"/>
  <c r="H156" i="5" s="1"/>
  <c r="I156" i="5" s="1"/>
  <c r="J156" i="5" s="1"/>
  <c r="K156" i="5" s="1"/>
  <c r="L156" i="5" s="1"/>
  <c r="C157" i="5"/>
  <c r="D157" i="5" s="1"/>
  <c r="E157" i="5" s="1"/>
  <c r="F157" i="5" s="1"/>
  <c r="G157" i="5" s="1"/>
  <c r="H157" i="5" s="1"/>
  <c r="I157" i="5" s="1"/>
  <c r="J157" i="5" s="1"/>
  <c r="K157" i="5" s="1"/>
  <c r="L157" i="5" s="1"/>
  <c r="C158" i="5"/>
  <c r="D158" i="5"/>
  <c r="E158" i="5" s="1"/>
  <c r="F158" i="5" s="1"/>
  <c r="G158" i="5" s="1"/>
  <c r="H158" i="5" s="1"/>
  <c r="I158" i="5" s="1"/>
  <c r="J158" i="5" s="1"/>
  <c r="K158" i="5" s="1"/>
  <c r="L158" i="5" s="1"/>
  <c r="C159" i="5"/>
  <c r="D159" i="5" s="1"/>
  <c r="E159" i="5" s="1"/>
  <c r="F159" i="5" s="1"/>
  <c r="G159" i="5" s="1"/>
  <c r="H159" i="5" s="1"/>
  <c r="I159" i="5" s="1"/>
  <c r="J159" i="5" s="1"/>
  <c r="K159" i="5" s="1"/>
  <c r="L159" i="5" s="1"/>
  <c r="C160" i="5"/>
  <c r="D160" i="5" s="1"/>
  <c r="E160" i="5" s="1"/>
  <c r="F160" i="5" s="1"/>
  <c r="G160" i="5" s="1"/>
  <c r="H160" i="5" s="1"/>
  <c r="I160" i="5" s="1"/>
  <c r="J160" i="5" s="1"/>
  <c r="K160" i="5" s="1"/>
  <c r="L160" i="5" s="1"/>
  <c r="C161" i="5"/>
  <c r="D161" i="5" s="1"/>
  <c r="E161" i="5" s="1"/>
  <c r="F161" i="5" s="1"/>
  <c r="G161" i="5" s="1"/>
  <c r="H161" i="5" s="1"/>
  <c r="I161" i="5" s="1"/>
  <c r="J161" i="5" s="1"/>
  <c r="K161" i="5" s="1"/>
  <c r="L161" i="5" s="1"/>
  <c r="C162" i="5"/>
  <c r="D162" i="5" s="1"/>
  <c r="E162" i="5" s="1"/>
  <c r="F162" i="5" s="1"/>
  <c r="G162" i="5" s="1"/>
  <c r="H162" i="5" s="1"/>
  <c r="I162" i="5" s="1"/>
  <c r="J162" i="5" s="1"/>
  <c r="K162" i="5" s="1"/>
  <c r="L162" i="5" s="1"/>
  <c r="C163" i="5"/>
  <c r="D163" i="5" s="1"/>
  <c r="E163" i="5" s="1"/>
  <c r="F163" i="5" s="1"/>
  <c r="G163" i="5" s="1"/>
  <c r="H163" i="5" s="1"/>
  <c r="I163" i="5" s="1"/>
  <c r="J163" i="5" s="1"/>
  <c r="K163" i="5" s="1"/>
  <c r="L163" i="5" s="1"/>
  <c r="C164" i="5"/>
  <c r="D164" i="5" s="1"/>
  <c r="E164" i="5" s="1"/>
  <c r="F164" i="5" s="1"/>
  <c r="G164" i="5" s="1"/>
  <c r="H164" i="5" s="1"/>
  <c r="I164" i="5" s="1"/>
  <c r="J164" i="5" s="1"/>
  <c r="K164" i="5" s="1"/>
  <c r="L164" i="5" s="1"/>
  <c r="C165" i="5"/>
  <c r="D165" i="5" s="1"/>
  <c r="E165" i="5" s="1"/>
  <c r="F165" i="5" s="1"/>
  <c r="G165" i="5" s="1"/>
  <c r="H165" i="5" s="1"/>
  <c r="I165" i="5" s="1"/>
  <c r="J165" i="5" s="1"/>
  <c r="K165" i="5" s="1"/>
  <c r="L165" i="5" s="1"/>
  <c r="C166" i="5"/>
  <c r="D166" i="5" s="1"/>
  <c r="E166" i="5" s="1"/>
  <c r="F166" i="5" s="1"/>
  <c r="G166" i="5" s="1"/>
  <c r="H166" i="5" s="1"/>
  <c r="I166" i="5" s="1"/>
  <c r="J166" i="5" s="1"/>
  <c r="K166" i="5" s="1"/>
  <c r="L166" i="5" s="1"/>
  <c r="C167" i="5"/>
  <c r="D167" i="5" s="1"/>
  <c r="E167" i="5" s="1"/>
  <c r="F167" i="5" s="1"/>
  <c r="G167" i="5" s="1"/>
  <c r="H167" i="5" s="1"/>
  <c r="I167" i="5" s="1"/>
  <c r="J167" i="5" s="1"/>
  <c r="K167" i="5" s="1"/>
  <c r="L167" i="5" s="1"/>
  <c r="C168" i="5"/>
  <c r="D168" i="5" s="1"/>
  <c r="E168" i="5" s="1"/>
  <c r="F168" i="5" s="1"/>
  <c r="G168" i="5" s="1"/>
  <c r="H168" i="5" s="1"/>
  <c r="I168" i="5" s="1"/>
  <c r="J168" i="5" s="1"/>
  <c r="K168" i="5" s="1"/>
  <c r="L168" i="5" s="1"/>
  <c r="C169" i="5"/>
  <c r="D169" i="5" s="1"/>
  <c r="E169" i="5" s="1"/>
  <c r="F169" i="5" s="1"/>
  <c r="G169" i="5" s="1"/>
  <c r="H169" i="5" s="1"/>
  <c r="I169" i="5" s="1"/>
  <c r="J169" i="5" s="1"/>
  <c r="K169" i="5" s="1"/>
  <c r="L169" i="5" s="1"/>
  <c r="C170" i="5"/>
  <c r="D170" i="5" s="1"/>
  <c r="E170" i="5" s="1"/>
  <c r="F170" i="5" s="1"/>
  <c r="G170" i="5" s="1"/>
  <c r="H170" i="5" s="1"/>
  <c r="I170" i="5" s="1"/>
  <c r="J170" i="5" s="1"/>
  <c r="K170" i="5" s="1"/>
  <c r="L170" i="5" s="1"/>
  <c r="C171" i="5"/>
  <c r="D171" i="5" s="1"/>
  <c r="E171" i="5" s="1"/>
  <c r="F171" i="5" s="1"/>
  <c r="G171" i="5" s="1"/>
  <c r="H171" i="5" s="1"/>
  <c r="I171" i="5" s="1"/>
  <c r="J171" i="5" s="1"/>
  <c r="K171" i="5" s="1"/>
  <c r="L171" i="5" s="1"/>
  <c r="C172" i="5"/>
  <c r="D172" i="5" s="1"/>
  <c r="E172" i="5" s="1"/>
  <c r="F172" i="5" s="1"/>
  <c r="G172" i="5" s="1"/>
  <c r="H172" i="5" s="1"/>
  <c r="I172" i="5" s="1"/>
  <c r="J172" i="5" s="1"/>
  <c r="K172" i="5" s="1"/>
  <c r="L172" i="5" s="1"/>
  <c r="C173" i="5"/>
  <c r="D173" i="5" s="1"/>
  <c r="E173" i="5" s="1"/>
  <c r="F173" i="5" s="1"/>
  <c r="G173" i="5" s="1"/>
  <c r="H173" i="5" s="1"/>
  <c r="I173" i="5" s="1"/>
  <c r="J173" i="5" s="1"/>
  <c r="K173" i="5" s="1"/>
  <c r="L173" i="5" s="1"/>
  <c r="C174" i="5"/>
  <c r="D174" i="5" s="1"/>
  <c r="E174" i="5" s="1"/>
  <c r="F174" i="5" s="1"/>
  <c r="G174" i="5" s="1"/>
  <c r="H174" i="5" s="1"/>
  <c r="I174" i="5" s="1"/>
  <c r="J174" i="5" s="1"/>
  <c r="K174" i="5" s="1"/>
  <c r="L174" i="5" s="1"/>
  <c r="C175" i="5"/>
  <c r="D175" i="5" s="1"/>
  <c r="E175" i="5" s="1"/>
  <c r="F175" i="5" s="1"/>
  <c r="G175" i="5" s="1"/>
  <c r="H175" i="5" s="1"/>
  <c r="I175" i="5" s="1"/>
  <c r="J175" i="5" s="1"/>
  <c r="K175" i="5" s="1"/>
  <c r="L175" i="5" s="1"/>
  <c r="C176" i="5"/>
  <c r="D176" i="5" s="1"/>
  <c r="E176" i="5" s="1"/>
  <c r="F176" i="5" s="1"/>
  <c r="G176" i="5" s="1"/>
  <c r="H176" i="5" s="1"/>
  <c r="I176" i="5" s="1"/>
  <c r="J176" i="5" s="1"/>
  <c r="K176" i="5" s="1"/>
  <c r="L176" i="5" s="1"/>
  <c r="C177" i="5"/>
  <c r="D177" i="5" s="1"/>
  <c r="E177" i="5" s="1"/>
  <c r="F177" i="5" s="1"/>
  <c r="G177" i="5" s="1"/>
  <c r="H177" i="5" s="1"/>
  <c r="I177" i="5" s="1"/>
  <c r="J177" i="5" s="1"/>
  <c r="K177" i="5" s="1"/>
  <c r="L177" i="5" s="1"/>
  <c r="C178" i="5"/>
  <c r="D178" i="5" s="1"/>
  <c r="E178" i="5" s="1"/>
  <c r="F178" i="5" s="1"/>
  <c r="G178" i="5" s="1"/>
  <c r="H178" i="5" s="1"/>
  <c r="I178" i="5" s="1"/>
  <c r="J178" i="5" s="1"/>
  <c r="K178" i="5" s="1"/>
  <c r="L178" i="5" s="1"/>
  <c r="C179" i="5"/>
  <c r="D179" i="5" s="1"/>
  <c r="E179" i="5" s="1"/>
  <c r="F179" i="5" s="1"/>
  <c r="G179" i="5" s="1"/>
  <c r="H179" i="5" s="1"/>
  <c r="I179" i="5" s="1"/>
  <c r="J179" i="5" s="1"/>
  <c r="K179" i="5" s="1"/>
  <c r="L179" i="5" s="1"/>
  <c r="C180" i="5"/>
  <c r="D180" i="5" s="1"/>
  <c r="E180" i="5" s="1"/>
  <c r="F180" i="5" s="1"/>
  <c r="G180" i="5" s="1"/>
  <c r="H180" i="5" s="1"/>
  <c r="I180" i="5" s="1"/>
  <c r="J180" i="5" s="1"/>
  <c r="K180" i="5" s="1"/>
  <c r="L180" i="5" s="1"/>
  <c r="C181" i="5"/>
  <c r="D181" i="5" s="1"/>
  <c r="E181" i="5" s="1"/>
  <c r="F181" i="5" s="1"/>
  <c r="G181" i="5" s="1"/>
  <c r="H181" i="5" s="1"/>
  <c r="I181" i="5" s="1"/>
  <c r="J181" i="5" s="1"/>
  <c r="K181" i="5" s="1"/>
  <c r="L181" i="5" s="1"/>
  <c r="C182" i="5"/>
  <c r="D182" i="5" s="1"/>
  <c r="E182" i="5" s="1"/>
  <c r="F182" i="5" s="1"/>
  <c r="G182" i="5" s="1"/>
  <c r="H182" i="5" s="1"/>
  <c r="I182" i="5" s="1"/>
  <c r="J182" i="5" s="1"/>
  <c r="K182" i="5" s="1"/>
  <c r="L182" i="5" s="1"/>
  <c r="C183" i="5"/>
  <c r="D183" i="5" s="1"/>
  <c r="E183" i="5" s="1"/>
  <c r="F183" i="5" s="1"/>
  <c r="G183" i="5" s="1"/>
  <c r="H183" i="5" s="1"/>
  <c r="I183" i="5" s="1"/>
  <c r="J183" i="5" s="1"/>
  <c r="K183" i="5" s="1"/>
  <c r="L183" i="5" s="1"/>
  <c r="C184" i="5"/>
  <c r="D184" i="5" s="1"/>
  <c r="E184" i="5" s="1"/>
  <c r="F184" i="5" s="1"/>
  <c r="G184" i="5" s="1"/>
  <c r="H184" i="5" s="1"/>
  <c r="I184" i="5" s="1"/>
  <c r="J184" i="5" s="1"/>
  <c r="K184" i="5" s="1"/>
  <c r="L184" i="5" s="1"/>
  <c r="C185" i="5"/>
  <c r="D185" i="5" s="1"/>
  <c r="E185" i="5" s="1"/>
  <c r="F185" i="5" s="1"/>
  <c r="G185" i="5" s="1"/>
  <c r="H185" i="5" s="1"/>
  <c r="I185" i="5" s="1"/>
  <c r="J185" i="5" s="1"/>
  <c r="K185" i="5" s="1"/>
  <c r="L185" i="5" s="1"/>
  <c r="C186" i="5"/>
  <c r="D186" i="5" s="1"/>
  <c r="E186" i="5" s="1"/>
  <c r="F186" i="5" s="1"/>
  <c r="G186" i="5" s="1"/>
  <c r="H186" i="5" s="1"/>
  <c r="I186" i="5" s="1"/>
  <c r="J186" i="5" s="1"/>
  <c r="K186" i="5" s="1"/>
  <c r="L186" i="5" s="1"/>
  <c r="C187" i="5"/>
  <c r="D187" i="5" s="1"/>
  <c r="E187" i="5" s="1"/>
  <c r="F187" i="5" s="1"/>
  <c r="G187" i="5" s="1"/>
  <c r="H187" i="5" s="1"/>
  <c r="I187" i="5" s="1"/>
  <c r="J187" i="5" s="1"/>
  <c r="K187" i="5" s="1"/>
  <c r="L187" i="5" s="1"/>
  <c r="C188" i="5"/>
  <c r="D188" i="5" s="1"/>
  <c r="E188" i="5" s="1"/>
  <c r="F188" i="5" s="1"/>
  <c r="G188" i="5" s="1"/>
  <c r="H188" i="5" s="1"/>
  <c r="I188" i="5" s="1"/>
  <c r="J188" i="5" s="1"/>
  <c r="K188" i="5" s="1"/>
  <c r="L188" i="5" s="1"/>
  <c r="C189" i="5"/>
  <c r="D189" i="5" s="1"/>
  <c r="E189" i="5" s="1"/>
  <c r="F189" i="5" s="1"/>
  <c r="G189" i="5" s="1"/>
  <c r="H189" i="5" s="1"/>
  <c r="I189" i="5" s="1"/>
  <c r="J189" i="5" s="1"/>
  <c r="K189" i="5" s="1"/>
  <c r="L189" i="5" s="1"/>
  <c r="C190" i="5"/>
  <c r="D190" i="5"/>
  <c r="E190" i="5" s="1"/>
  <c r="F190" i="5" s="1"/>
  <c r="G190" i="5" s="1"/>
  <c r="H190" i="5" s="1"/>
  <c r="I190" i="5" s="1"/>
  <c r="J190" i="5" s="1"/>
  <c r="K190" i="5" s="1"/>
  <c r="L190" i="5" s="1"/>
  <c r="C191" i="5"/>
  <c r="D191" i="5" s="1"/>
  <c r="E191" i="5" s="1"/>
  <c r="F191" i="5" s="1"/>
  <c r="G191" i="5" s="1"/>
  <c r="H191" i="5" s="1"/>
  <c r="I191" i="5" s="1"/>
  <c r="J191" i="5" s="1"/>
  <c r="K191" i="5" s="1"/>
  <c r="L191" i="5" s="1"/>
  <c r="C192" i="5"/>
  <c r="D192" i="5" s="1"/>
  <c r="E192" i="5" s="1"/>
  <c r="F192" i="5" s="1"/>
  <c r="G192" i="5" s="1"/>
  <c r="H192" i="5" s="1"/>
  <c r="I192" i="5" s="1"/>
  <c r="J192" i="5" s="1"/>
  <c r="K192" i="5" s="1"/>
  <c r="L192" i="5" s="1"/>
  <c r="C193" i="5"/>
  <c r="D193" i="5" s="1"/>
  <c r="E193" i="5" s="1"/>
  <c r="F193" i="5" s="1"/>
  <c r="G193" i="5" s="1"/>
  <c r="H193" i="5" s="1"/>
  <c r="I193" i="5" s="1"/>
  <c r="J193" i="5" s="1"/>
  <c r="K193" i="5" s="1"/>
  <c r="L193" i="5" s="1"/>
  <c r="C194" i="5"/>
  <c r="D194" i="5" s="1"/>
  <c r="E194" i="5" s="1"/>
  <c r="F194" i="5" s="1"/>
  <c r="G194" i="5" s="1"/>
  <c r="H194" i="5" s="1"/>
  <c r="I194" i="5" s="1"/>
  <c r="J194" i="5" s="1"/>
  <c r="K194" i="5" s="1"/>
  <c r="L194" i="5" s="1"/>
  <c r="C195" i="5"/>
  <c r="D195" i="5" s="1"/>
  <c r="E195" i="5" s="1"/>
  <c r="F195" i="5" s="1"/>
  <c r="G195" i="5" s="1"/>
  <c r="H195" i="5" s="1"/>
  <c r="I195" i="5" s="1"/>
  <c r="J195" i="5" s="1"/>
  <c r="K195" i="5" s="1"/>
  <c r="L195" i="5" s="1"/>
  <c r="C196" i="5"/>
  <c r="D196" i="5" s="1"/>
  <c r="E196" i="5" s="1"/>
  <c r="F196" i="5" s="1"/>
  <c r="G196" i="5" s="1"/>
  <c r="H196" i="5" s="1"/>
  <c r="I196" i="5" s="1"/>
  <c r="J196" i="5" s="1"/>
  <c r="K196" i="5" s="1"/>
  <c r="L196" i="5" s="1"/>
  <c r="C197" i="5"/>
  <c r="D197" i="5" s="1"/>
  <c r="E197" i="5" s="1"/>
  <c r="F197" i="5" s="1"/>
  <c r="G197" i="5" s="1"/>
  <c r="H197" i="5" s="1"/>
  <c r="I197" i="5" s="1"/>
  <c r="J197" i="5" s="1"/>
  <c r="K197" i="5" s="1"/>
  <c r="L197" i="5" s="1"/>
  <c r="C198" i="5"/>
  <c r="D198" i="5" s="1"/>
  <c r="E198" i="5" s="1"/>
  <c r="F198" i="5" s="1"/>
  <c r="G198" i="5" s="1"/>
  <c r="H198" i="5" s="1"/>
  <c r="I198" i="5" s="1"/>
  <c r="J198" i="5" s="1"/>
  <c r="K198" i="5" s="1"/>
  <c r="L198" i="5" s="1"/>
  <c r="C199" i="5"/>
  <c r="D199" i="5" s="1"/>
  <c r="E199" i="5" s="1"/>
  <c r="F199" i="5" s="1"/>
  <c r="G199" i="5" s="1"/>
  <c r="H199" i="5" s="1"/>
  <c r="I199" i="5" s="1"/>
  <c r="J199" i="5" s="1"/>
  <c r="K199" i="5" s="1"/>
  <c r="L199" i="5" s="1"/>
  <c r="C200" i="5"/>
  <c r="D200" i="5" s="1"/>
  <c r="E200" i="5" s="1"/>
  <c r="F200" i="5" s="1"/>
  <c r="G200" i="5" s="1"/>
  <c r="H200" i="5" s="1"/>
  <c r="I200" i="5" s="1"/>
  <c r="J200" i="5" s="1"/>
  <c r="K200" i="5" s="1"/>
  <c r="L200" i="5" s="1"/>
  <c r="C201" i="5"/>
  <c r="D201" i="5" s="1"/>
  <c r="E201" i="5" s="1"/>
  <c r="F201" i="5" s="1"/>
  <c r="G201" i="5" s="1"/>
  <c r="H201" i="5" s="1"/>
  <c r="I201" i="5" s="1"/>
  <c r="J201" i="5" s="1"/>
  <c r="K201" i="5" s="1"/>
  <c r="L201" i="5" s="1"/>
  <c r="C202" i="5"/>
  <c r="D202" i="5" s="1"/>
  <c r="E202" i="5" s="1"/>
  <c r="F202" i="5" s="1"/>
  <c r="G202" i="5" s="1"/>
  <c r="H202" i="5" s="1"/>
  <c r="I202" i="5" s="1"/>
  <c r="J202" i="5" s="1"/>
  <c r="K202" i="5" s="1"/>
  <c r="L202" i="5" s="1"/>
  <c r="C203" i="5"/>
  <c r="D203" i="5" s="1"/>
  <c r="E203" i="5" s="1"/>
  <c r="F203" i="5" s="1"/>
  <c r="G203" i="5" s="1"/>
  <c r="H203" i="5" s="1"/>
  <c r="I203" i="5" s="1"/>
  <c r="J203" i="5" s="1"/>
  <c r="K203" i="5" s="1"/>
  <c r="L203" i="5" s="1"/>
  <c r="C204" i="5"/>
  <c r="D204" i="5" s="1"/>
  <c r="E204" i="5" s="1"/>
  <c r="F204" i="5" s="1"/>
  <c r="G204" i="5" s="1"/>
  <c r="H204" i="5" s="1"/>
  <c r="I204" i="5" s="1"/>
  <c r="J204" i="5" s="1"/>
  <c r="K204" i="5" s="1"/>
  <c r="L204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C206" i="5"/>
  <c r="D206" i="5" s="1"/>
  <c r="E206" i="5" s="1"/>
  <c r="F206" i="5" s="1"/>
  <c r="G206" i="5" s="1"/>
  <c r="H206" i="5" s="1"/>
  <c r="I206" i="5" s="1"/>
  <c r="J206" i="5" s="1"/>
  <c r="K206" i="5" s="1"/>
  <c r="L206" i="5" s="1"/>
  <c r="C207" i="5"/>
  <c r="D207" i="5" s="1"/>
  <c r="E207" i="5" s="1"/>
  <c r="F207" i="5" s="1"/>
  <c r="G207" i="5" s="1"/>
  <c r="H207" i="5" s="1"/>
  <c r="I207" i="5" s="1"/>
  <c r="J207" i="5" s="1"/>
  <c r="K207" i="5" s="1"/>
  <c r="L207" i="5" s="1"/>
  <c r="C208" i="5"/>
  <c r="D208" i="5" s="1"/>
  <c r="E208" i="5" s="1"/>
  <c r="F208" i="5" s="1"/>
  <c r="G208" i="5" s="1"/>
  <c r="H208" i="5" s="1"/>
  <c r="I208" i="5" s="1"/>
  <c r="J208" i="5" s="1"/>
  <c r="K208" i="5" s="1"/>
  <c r="L208" i="5" s="1"/>
  <c r="C209" i="5"/>
  <c r="D209" i="5" s="1"/>
  <c r="E209" i="5" s="1"/>
  <c r="F209" i="5" s="1"/>
  <c r="G209" i="5" s="1"/>
  <c r="H209" i="5" s="1"/>
  <c r="I209" i="5" s="1"/>
  <c r="J209" i="5" s="1"/>
  <c r="K209" i="5" s="1"/>
  <c r="L209" i="5" s="1"/>
  <c r="C210" i="5"/>
  <c r="D210" i="5" s="1"/>
  <c r="E210" i="5" s="1"/>
  <c r="F210" i="5" s="1"/>
  <c r="G210" i="5" s="1"/>
  <c r="H210" i="5" s="1"/>
  <c r="I210" i="5" s="1"/>
  <c r="J210" i="5" s="1"/>
  <c r="K210" i="5" s="1"/>
  <c r="L210" i="5" s="1"/>
  <c r="C211" i="5"/>
  <c r="D211" i="5" s="1"/>
  <c r="E211" i="5" s="1"/>
  <c r="F211" i="5" s="1"/>
  <c r="G211" i="5" s="1"/>
  <c r="H211" i="5" s="1"/>
  <c r="I211" i="5" s="1"/>
  <c r="J211" i="5" s="1"/>
  <c r="K211" i="5" s="1"/>
  <c r="L211" i="5" s="1"/>
  <c r="C212" i="5"/>
  <c r="D212" i="5" s="1"/>
  <c r="E212" i="5" s="1"/>
  <c r="F212" i="5" s="1"/>
  <c r="G212" i="5" s="1"/>
  <c r="H212" i="5" s="1"/>
  <c r="I212" i="5" s="1"/>
  <c r="J212" i="5" s="1"/>
  <c r="K212" i="5" s="1"/>
  <c r="L212" i="5" s="1"/>
  <c r="C213" i="5"/>
  <c r="D213" i="5" s="1"/>
  <c r="E213" i="5" s="1"/>
  <c r="F213" i="5" s="1"/>
  <c r="G213" i="5" s="1"/>
  <c r="H213" i="5" s="1"/>
  <c r="I213" i="5" s="1"/>
  <c r="J213" i="5" s="1"/>
  <c r="K213" i="5" s="1"/>
  <c r="L213" i="5" s="1"/>
  <c r="C214" i="5"/>
  <c r="D214" i="5" s="1"/>
  <c r="E214" i="5" s="1"/>
  <c r="F214" i="5" s="1"/>
  <c r="G214" i="5" s="1"/>
  <c r="H214" i="5" s="1"/>
  <c r="I214" i="5" s="1"/>
  <c r="J214" i="5" s="1"/>
  <c r="K214" i="5" s="1"/>
  <c r="L214" i="5" s="1"/>
  <c r="C215" i="5"/>
  <c r="D215" i="5" s="1"/>
  <c r="E215" i="5" s="1"/>
  <c r="F215" i="5" s="1"/>
  <c r="G215" i="5" s="1"/>
  <c r="H215" i="5" s="1"/>
  <c r="I215" i="5" s="1"/>
  <c r="J215" i="5" s="1"/>
  <c r="K215" i="5" s="1"/>
  <c r="L215" i="5" s="1"/>
  <c r="C216" i="5"/>
  <c r="D216" i="5" s="1"/>
  <c r="E216" i="5" s="1"/>
  <c r="F216" i="5" s="1"/>
  <c r="G216" i="5" s="1"/>
  <c r="H216" i="5" s="1"/>
  <c r="I216" i="5" s="1"/>
  <c r="J216" i="5" s="1"/>
  <c r="K216" i="5" s="1"/>
  <c r="L216" i="5" s="1"/>
  <c r="C217" i="5"/>
  <c r="D217" i="5" s="1"/>
  <c r="E217" i="5" s="1"/>
  <c r="F217" i="5" s="1"/>
  <c r="G217" i="5" s="1"/>
  <c r="H217" i="5" s="1"/>
  <c r="I217" i="5" s="1"/>
  <c r="J217" i="5" s="1"/>
  <c r="K217" i="5" s="1"/>
  <c r="L217" i="5" s="1"/>
  <c r="C218" i="5"/>
  <c r="D218" i="5" s="1"/>
  <c r="E218" i="5" s="1"/>
  <c r="F218" i="5" s="1"/>
  <c r="G218" i="5" s="1"/>
  <c r="H218" i="5" s="1"/>
  <c r="I218" i="5" s="1"/>
  <c r="J218" i="5" s="1"/>
  <c r="K218" i="5" s="1"/>
  <c r="L218" i="5" s="1"/>
  <c r="C219" i="5"/>
  <c r="D219" i="5" s="1"/>
  <c r="E219" i="5" s="1"/>
  <c r="F219" i="5" s="1"/>
  <c r="G219" i="5" s="1"/>
  <c r="H219" i="5" s="1"/>
  <c r="I219" i="5" s="1"/>
  <c r="J219" i="5" s="1"/>
  <c r="K219" i="5" s="1"/>
  <c r="L219" i="5" s="1"/>
  <c r="C220" i="5"/>
  <c r="D220" i="5" s="1"/>
  <c r="E220" i="5" s="1"/>
  <c r="F220" i="5" s="1"/>
  <c r="G220" i="5" s="1"/>
  <c r="H220" i="5" s="1"/>
  <c r="I220" i="5" s="1"/>
  <c r="J220" i="5" s="1"/>
  <c r="K220" i="5" s="1"/>
  <c r="L220" i="5" s="1"/>
  <c r="C221" i="5"/>
  <c r="D221" i="5" s="1"/>
  <c r="E221" i="5" s="1"/>
  <c r="F221" i="5" s="1"/>
  <c r="G221" i="5" s="1"/>
  <c r="H221" i="5" s="1"/>
  <c r="I221" i="5" s="1"/>
  <c r="J221" i="5" s="1"/>
  <c r="K221" i="5" s="1"/>
  <c r="L221" i="5" s="1"/>
  <c r="C222" i="5"/>
  <c r="D222" i="5" s="1"/>
  <c r="E222" i="5" s="1"/>
  <c r="F222" i="5" s="1"/>
  <c r="G222" i="5" s="1"/>
  <c r="H222" i="5" s="1"/>
  <c r="I222" i="5" s="1"/>
  <c r="J222" i="5" s="1"/>
  <c r="K222" i="5" s="1"/>
  <c r="L222" i="5" s="1"/>
  <c r="C223" i="5"/>
  <c r="D223" i="5" s="1"/>
  <c r="E223" i="5" s="1"/>
  <c r="F223" i="5" s="1"/>
  <c r="G223" i="5" s="1"/>
  <c r="H223" i="5" s="1"/>
  <c r="I223" i="5" s="1"/>
  <c r="J223" i="5" s="1"/>
  <c r="K223" i="5" s="1"/>
  <c r="L223" i="5" s="1"/>
  <c r="C224" i="5"/>
  <c r="D224" i="5" s="1"/>
  <c r="E224" i="5" s="1"/>
  <c r="F224" i="5" s="1"/>
  <c r="G224" i="5" s="1"/>
  <c r="H224" i="5" s="1"/>
  <c r="I224" i="5" s="1"/>
  <c r="J224" i="5" s="1"/>
  <c r="K224" i="5" s="1"/>
  <c r="L224" i="5" s="1"/>
  <c r="C225" i="5"/>
  <c r="D225" i="5" s="1"/>
  <c r="E225" i="5" s="1"/>
  <c r="F225" i="5" s="1"/>
  <c r="G225" i="5" s="1"/>
  <c r="H225" i="5" s="1"/>
  <c r="I225" i="5" s="1"/>
  <c r="J225" i="5" s="1"/>
  <c r="K225" i="5" s="1"/>
  <c r="L225" i="5" s="1"/>
  <c r="C226" i="5"/>
  <c r="D226" i="5" s="1"/>
  <c r="E226" i="5" s="1"/>
  <c r="F226" i="5" s="1"/>
  <c r="G226" i="5" s="1"/>
  <c r="H226" i="5" s="1"/>
  <c r="I226" i="5" s="1"/>
  <c r="J226" i="5" s="1"/>
  <c r="K226" i="5" s="1"/>
  <c r="L226" i="5" s="1"/>
  <c r="C227" i="5"/>
  <c r="D227" i="5" s="1"/>
  <c r="E227" i="5" s="1"/>
  <c r="F227" i="5" s="1"/>
  <c r="G227" i="5" s="1"/>
  <c r="H227" i="5" s="1"/>
  <c r="I227" i="5" s="1"/>
  <c r="J227" i="5" s="1"/>
  <c r="K227" i="5" s="1"/>
  <c r="L227" i="5" s="1"/>
  <c r="C228" i="5"/>
  <c r="D228" i="5" s="1"/>
  <c r="E228" i="5" s="1"/>
  <c r="F228" i="5" s="1"/>
  <c r="G228" i="5" s="1"/>
  <c r="H228" i="5" s="1"/>
  <c r="I228" i="5" s="1"/>
  <c r="J228" i="5" s="1"/>
  <c r="K228" i="5" s="1"/>
  <c r="L228" i="5" s="1"/>
  <c r="C229" i="5"/>
  <c r="D229" i="5" s="1"/>
  <c r="E229" i="5" s="1"/>
  <c r="F229" i="5" s="1"/>
  <c r="G229" i="5" s="1"/>
  <c r="H229" i="5" s="1"/>
  <c r="I229" i="5" s="1"/>
  <c r="J229" i="5" s="1"/>
  <c r="K229" i="5" s="1"/>
  <c r="L229" i="5" s="1"/>
  <c r="C230" i="5"/>
  <c r="D230" i="5" s="1"/>
  <c r="E230" i="5" s="1"/>
  <c r="F230" i="5" s="1"/>
  <c r="G230" i="5" s="1"/>
  <c r="H230" i="5" s="1"/>
  <c r="I230" i="5" s="1"/>
  <c r="J230" i="5" s="1"/>
  <c r="K230" i="5" s="1"/>
  <c r="L230" i="5" s="1"/>
  <c r="C231" i="5"/>
  <c r="D231" i="5" s="1"/>
  <c r="E231" i="5" s="1"/>
  <c r="F231" i="5" s="1"/>
  <c r="G231" i="5" s="1"/>
  <c r="H231" i="5" s="1"/>
  <c r="I231" i="5" s="1"/>
  <c r="J231" i="5" s="1"/>
  <c r="K231" i="5" s="1"/>
  <c r="L231" i="5" s="1"/>
  <c r="C232" i="5"/>
  <c r="D232" i="5" s="1"/>
  <c r="E232" i="5" s="1"/>
  <c r="F232" i="5" s="1"/>
  <c r="G232" i="5" s="1"/>
  <c r="H232" i="5" s="1"/>
  <c r="I232" i="5" s="1"/>
  <c r="J232" i="5" s="1"/>
  <c r="K232" i="5" s="1"/>
  <c r="L232" i="5" s="1"/>
  <c r="C233" i="5"/>
  <c r="D233" i="5" s="1"/>
  <c r="E233" i="5" s="1"/>
  <c r="F233" i="5" s="1"/>
  <c r="G233" i="5" s="1"/>
  <c r="H233" i="5" s="1"/>
  <c r="I233" i="5" s="1"/>
  <c r="J233" i="5" s="1"/>
  <c r="K233" i="5" s="1"/>
  <c r="L233" i="5" s="1"/>
  <c r="C2" i="5"/>
  <c r="AJ29" i="9" l="1"/>
  <c r="AJ93" i="9"/>
  <c r="AJ30" i="9"/>
  <c r="AJ67" i="9"/>
  <c r="AJ16" i="9"/>
  <c r="AJ96" i="9"/>
  <c r="AJ5" i="9"/>
  <c r="AJ21" i="9"/>
  <c r="AJ68" i="9"/>
  <c r="AJ25" i="9"/>
  <c r="AJ89" i="9"/>
  <c r="AJ86" i="9"/>
  <c r="AJ91" i="9"/>
  <c r="AJ56" i="9"/>
  <c r="AJ74" i="9"/>
  <c r="AJ24" i="9"/>
  <c r="AJ10" i="9"/>
  <c r="AJ28" i="9"/>
  <c r="AJ23" i="9"/>
  <c r="AJ87" i="9"/>
  <c r="AJ121" i="9"/>
  <c r="AJ108" i="9"/>
  <c r="AJ98" i="9"/>
  <c r="AJ43" i="9"/>
  <c r="AJ59" i="9"/>
  <c r="AJ72" i="9"/>
  <c r="AJ13" i="9"/>
  <c r="AJ41" i="9"/>
  <c r="AJ42" i="9"/>
  <c r="AJ90" i="9"/>
  <c r="AJ20" i="9"/>
  <c r="AJ12" i="9"/>
  <c r="AJ14" i="9"/>
  <c r="AJ115" i="9"/>
  <c r="AJ101" i="9"/>
  <c r="AJ18" i="9"/>
  <c r="AJ34" i="9"/>
  <c r="AJ54" i="9"/>
  <c r="AJ11" i="9"/>
  <c r="AJ75" i="9"/>
  <c r="AJ45" i="9"/>
  <c r="AJ61" i="9"/>
  <c r="AJ31" i="9"/>
  <c r="AJ76" i="9"/>
  <c r="AJ113" i="9"/>
  <c r="AJ47" i="9"/>
  <c r="AJ62" i="9"/>
  <c r="AJ110" i="9"/>
  <c r="AJ83" i="9"/>
  <c r="AJ77" i="9"/>
  <c r="AJ37" i="9"/>
  <c r="AJ117" i="9"/>
  <c r="AJ50" i="9"/>
  <c r="AJ39" i="9"/>
  <c r="AJ105" i="9"/>
  <c r="AJ6" i="9"/>
  <c r="AJ102" i="9"/>
  <c r="AJ118" i="9"/>
  <c r="AJ27" i="9"/>
  <c r="AJ2" i="9"/>
  <c r="AJ26" i="9"/>
  <c r="AJ58" i="9"/>
  <c r="AJ44" i="9"/>
  <c r="AJ92" i="9"/>
  <c r="AJ17" i="9"/>
  <c r="AJ65" i="9"/>
  <c r="AJ81" i="9"/>
  <c r="AJ97" i="9"/>
  <c r="AJ51" i="9"/>
  <c r="AJ99" i="9"/>
  <c r="AJ64" i="9"/>
  <c r="AJ66" i="9"/>
  <c r="AJ82" i="9"/>
  <c r="AJ119" i="9"/>
  <c r="AJ80" i="9"/>
  <c r="AJ4" i="9"/>
  <c r="AJ36" i="9"/>
  <c r="AJ84" i="9"/>
  <c r="AJ116" i="9"/>
  <c r="AJ88" i="9"/>
  <c r="AJ38" i="9"/>
  <c r="AJ95" i="9"/>
  <c r="AJ111" i="9"/>
  <c r="AJ114" i="9"/>
  <c r="AJ52" i="9"/>
  <c r="AJ8" i="9"/>
  <c r="AJ78" i="9"/>
  <c r="AJ7" i="9"/>
  <c r="AJ100" i="9"/>
  <c r="AJ107" i="9"/>
  <c r="AJ106" i="9"/>
  <c r="D2" i="5"/>
  <c r="C3" i="6"/>
  <c r="C5" i="6"/>
  <c r="C7" i="6"/>
  <c r="C9" i="6"/>
  <c r="C11" i="6"/>
  <c r="C13" i="6"/>
  <c r="C15" i="6"/>
  <c r="C17" i="6"/>
  <c r="C19" i="6"/>
  <c r="C21" i="6"/>
  <c r="C23" i="6"/>
  <c r="C25" i="6"/>
  <c r="C27" i="6"/>
  <c r="C29" i="6"/>
  <c r="C31" i="6"/>
  <c r="C33" i="6"/>
  <c r="C35" i="6"/>
  <c r="C37" i="6"/>
  <c r="C39" i="6"/>
  <c r="C41" i="6"/>
  <c r="C4" i="6"/>
  <c r="C6" i="6"/>
  <c r="C8" i="6"/>
  <c r="C10" i="6"/>
  <c r="C12" i="6"/>
  <c r="C14" i="6"/>
  <c r="C16" i="6"/>
  <c r="C18" i="6"/>
  <c r="C20" i="6"/>
  <c r="C22" i="6"/>
  <c r="C24" i="6"/>
  <c r="C26" i="6"/>
  <c r="C28" i="6"/>
  <c r="C30" i="6"/>
  <c r="C32" i="6"/>
  <c r="C34" i="6"/>
  <c r="C36" i="6"/>
  <c r="C38" i="6"/>
  <c r="C40" i="6"/>
  <c r="C42" i="6"/>
  <c r="C44" i="6"/>
  <c r="C46" i="6"/>
  <c r="C48" i="6"/>
  <c r="C50" i="6"/>
  <c r="C52" i="6"/>
  <c r="C54" i="6"/>
  <c r="C56" i="6"/>
  <c r="C58" i="6"/>
  <c r="C49" i="6"/>
  <c r="C45" i="6"/>
  <c r="C61" i="6"/>
  <c r="C63" i="6"/>
  <c r="C65" i="6"/>
  <c r="C67" i="6"/>
  <c r="C69" i="6"/>
  <c r="C71" i="6"/>
  <c r="C73" i="6"/>
  <c r="C75" i="6"/>
  <c r="C77" i="6"/>
  <c r="C79" i="6"/>
  <c r="C81" i="6"/>
  <c r="C83" i="6"/>
  <c r="C85" i="6"/>
  <c r="C87" i="6"/>
  <c r="C89" i="6"/>
  <c r="C91" i="6"/>
  <c r="C93" i="6"/>
  <c r="C95" i="6"/>
  <c r="C97" i="6"/>
  <c r="C99" i="6"/>
  <c r="C101" i="6"/>
  <c r="C103" i="6"/>
  <c r="C105" i="6"/>
  <c r="C107" i="6"/>
  <c r="C109" i="6"/>
  <c r="C111" i="6"/>
  <c r="C43" i="6"/>
  <c r="C59" i="6"/>
  <c r="C57" i="6"/>
  <c r="C55" i="6"/>
  <c r="C53" i="6"/>
  <c r="C60" i="6"/>
  <c r="C62" i="6"/>
  <c r="C64" i="6"/>
  <c r="C66" i="6"/>
  <c r="C68" i="6"/>
  <c r="C70" i="6"/>
  <c r="C72" i="6"/>
  <c r="C74" i="6"/>
  <c r="C76" i="6"/>
  <c r="C78" i="6"/>
  <c r="C80" i="6"/>
  <c r="C82" i="6"/>
  <c r="C84" i="6"/>
  <c r="C86" i="6"/>
  <c r="C88" i="6"/>
  <c r="C90" i="6"/>
  <c r="C92" i="6"/>
  <c r="C94" i="6"/>
  <c r="C51" i="6"/>
  <c r="C106" i="6"/>
  <c r="C112" i="6"/>
  <c r="C114" i="6"/>
  <c r="C116" i="6"/>
  <c r="C118" i="6"/>
  <c r="C120" i="6"/>
  <c r="C96" i="6"/>
  <c r="C2" i="6"/>
  <c r="C47" i="6"/>
  <c r="C100" i="6"/>
  <c r="C110" i="6"/>
  <c r="C104" i="6"/>
  <c r="C98" i="6"/>
  <c r="C113" i="6"/>
  <c r="C115" i="6"/>
  <c r="C117" i="6"/>
  <c r="C119" i="6"/>
  <c r="C121" i="6"/>
  <c r="C102" i="6"/>
  <c r="C108" i="6"/>
  <c r="E2" i="5" l="1"/>
  <c r="D3" i="6"/>
  <c r="D5" i="6"/>
  <c r="D7" i="6"/>
  <c r="D9" i="6"/>
  <c r="D11" i="6"/>
  <c r="D13" i="6"/>
  <c r="D15" i="6"/>
  <c r="D17" i="6"/>
  <c r="D19" i="6"/>
  <c r="D21" i="6"/>
  <c r="D23" i="6"/>
  <c r="D25" i="6"/>
  <c r="D27" i="6"/>
  <c r="D29" i="6"/>
  <c r="D31" i="6"/>
  <c r="D33" i="6"/>
  <c r="D35" i="6"/>
  <c r="D37" i="6"/>
  <c r="D39" i="6"/>
  <c r="D41" i="6"/>
  <c r="D43" i="6"/>
  <c r="D45" i="6"/>
  <c r="D47" i="6"/>
  <c r="D49" i="6"/>
  <c r="D51" i="6"/>
  <c r="D53" i="6"/>
  <c r="D55" i="6"/>
  <c r="D57" i="6"/>
  <c r="D59" i="6"/>
  <c r="D4" i="6"/>
  <c r="D6" i="6"/>
  <c r="D8" i="6"/>
  <c r="D10" i="6"/>
  <c r="D12" i="6"/>
  <c r="D14" i="6"/>
  <c r="D16" i="6"/>
  <c r="D18" i="6"/>
  <c r="D20" i="6"/>
  <c r="D22" i="6"/>
  <c r="D24" i="6"/>
  <c r="D26" i="6"/>
  <c r="D28" i="6"/>
  <c r="D30" i="6"/>
  <c r="D32" i="6"/>
  <c r="D34" i="6"/>
  <c r="D36" i="6"/>
  <c r="D38" i="6"/>
  <c r="D40" i="6"/>
  <c r="D42" i="6"/>
  <c r="D44" i="6"/>
  <c r="D46" i="6"/>
  <c r="D48" i="6"/>
  <c r="D50" i="6"/>
  <c r="D52" i="6"/>
  <c r="D54" i="6"/>
  <c r="D56" i="6"/>
  <c r="D58" i="6"/>
  <c r="D61" i="6"/>
  <c r="D63" i="6"/>
  <c r="D65" i="6"/>
  <c r="D67" i="6"/>
  <c r="D69" i="6"/>
  <c r="D60" i="6"/>
  <c r="D62" i="6"/>
  <c r="D64" i="6"/>
  <c r="D66" i="6"/>
  <c r="D68" i="6"/>
  <c r="D70" i="6"/>
  <c r="D72" i="6"/>
  <c r="D74" i="6"/>
  <c r="D76" i="6"/>
  <c r="D78" i="6"/>
  <c r="D80" i="6"/>
  <c r="D82" i="6"/>
  <c r="D84" i="6"/>
  <c r="D86" i="6"/>
  <c r="D88" i="6"/>
  <c r="D90" i="6"/>
  <c r="D81" i="6"/>
  <c r="D99" i="6"/>
  <c r="D102" i="6"/>
  <c r="D83" i="6"/>
  <c r="D89" i="6"/>
  <c r="D109" i="6"/>
  <c r="D2" i="6"/>
  <c r="D112" i="6"/>
  <c r="D116" i="6"/>
  <c r="D120" i="6"/>
  <c r="D94" i="6"/>
  <c r="D95" i="6"/>
  <c r="D103" i="6"/>
  <c r="D106" i="6"/>
  <c r="D114" i="6"/>
  <c r="D118" i="6"/>
  <c r="D71" i="6"/>
  <c r="D85" i="6"/>
  <c r="D93" i="6"/>
  <c r="D96" i="6"/>
  <c r="D100" i="6"/>
  <c r="D73" i="6"/>
  <c r="D92" i="6"/>
  <c r="D97" i="6"/>
  <c r="D107" i="6"/>
  <c r="D110" i="6"/>
  <c r="D75" i="6"/>
  <c r="D91" i="6"/>
  <c r="D101" i="6"/>
  <c r="D104" i="6"/>
  <c r="D108" i="6"/>
  <c r="D77" i="6"/>
  <c r="D87" i="6"/>
  <c r="D98" i="6"/>
  <c r="D111" i="6"/>
  <c r="D113" i="6"/>
  <c r="D115" i="6"/>
  <c r="D117" i="6"/>
  <c r="D119" i="6"/>
  <c r="D121" i="6"/>
  <c r="D79" i="6"/>
  <c r="D105" i="6"/>
  <c r="F2" i="5" l="1"/>
  <c r="G2" i="5" l="1"/>
  <c r="H2" i="5" l="1"/>
  <c r="I2" i="5" l="1"/>
  <c r="J2" i="5" l="1"/>
  <c r="K2" i="5" l="1"/>
  <c r="L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  <author>Tom Walsh</author>
  </authors>
  <commentList>
    <comment ref="AJ1" authorId="0" shapeId="0" xr:uid="{B4CE1E77-30FD-4F41-AAEB-D3D15C424068}">
      <text>
        <r>
          <rPr>
            <b/>
            <sz val="9"/>
            <color indexed="81"/>
            <rFont val="Tahoma"/>
            <family val="2"/>
          </rPr>
          <t>Dom Delport:</t>
        </r>
        <r>
          <rPr>
            <sz val="9"/>
            <color indexed="81"/>
            <rFont val="Tahoma"/>
            <family val="2"/>
          </rPr>
          <t xml:space="preserve">
Currently ignores HIV, Other, and Newborn care
Adds FP scale up expenditure calculated separately.</t>
        </r>
      </text>
    </comment>
    <comment ref="AU1" authorId="1" shapeId="0" xr:uid="{4E7ACCCC-CB11-45C9-A011-6AFF5523E52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AV1" authorId="1" shapeId="0" xr:uid="{5F7D352F-D894-4957-B0A1-22C521B411D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AW1" authorId="1" shapeId="0" xr:uid="{74C7A5C2-98E4-4D1D-BDDB-CCB51370448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AX1" authorId="1" shapeId="0" xr:uid="{DE6CD40D-7625-4874-9C5D-976DA566EF0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AY1" authorId="1" shapeId="0" xr:uid="{3BC4D575-97AE-42C9-AAE3-B430E18E6CC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AZ1" authorId="1" shapeId="0" xr:uid="{6B0C2AB3-0D94-4C79-82BC-A10A8466CA0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BA1" authorId="1" shapeId="0" xr:uid="{18C77710-1267-4C32-83B0-B7ABE5FEC96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https://www.un.org/development/desa/pd/data/world-fertility-data</t>
        </r>
      </text>
    </comment>
    <comment ref="I4" authorId="1" shapeId="0" xr:uid="{0DD2E4F2-510C-4BE7-83EE-5AF77794E03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Population,Natalité,Fécondité et Nuptialité</t>
        </r>
      </text>
    </comment>
    <comment ref="AU4" authorId="1" shapeId="0" xr:uid="{ECBF3270-8892-4C6B-9D0E-B476AB8AD91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Population,Natalité,Fécondité et Nuptialité</t>
        </r>
      </text>
    </comment>
    <comment ref="I5" authorId="1" shapeId="0" xr:uid="{FAE06050-BF16-4768-BFC8-729A083F4C5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2015-2016 DHS,Direct,DHS,5805-16-39167</t>
        </r>
      </text>
    </comment>
    <comment ref="AU5" authorId="1" shapeId="0" xr:uid="{8D51E87D-6470-4ADF-905C-E08BD56F915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2015-2016 DHS,Direct,DHS,5805-16-39167</t>
        </r>
      </text>
    </comment>
    <comment ref="I6" authorId="1" shapeId="0" xr:uid="{0C131CBC-4384-4480-A9C4-E311CA31E8D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VR_census</t>
        </r>
      </text>
    </comment>
    <comment ref="AU6" authorId="1" shapeId="0" xr:uid="{E720B2DD-4B6F-45F0-BD7C-DA65F4B5210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VR_census</t>
        </r>
      </text>
    </comment>
    <comment ref="I7" authorId="1" shapeId="0" xr:uid="{28938A5F-E7FF-4D49-BC13-9B182B6B68C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Statistical Yearbook 2018</t>
        </r>
      </text>
    </comment>
    <comment ref="AU7" authorId="1" shapeId="0" xr:uid="{8BB62744-3173-4FE9-8CFD-B0F3380B4B8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Statistical Yearbook 2018</t>
        </r>
      </text>
    </comment>
    <comment ref="I8" authorId="1" shapeId="0" xr:uid="{7295170F-3324-4F63-AF5A-C8A750C6822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Demography and Social Statistics (web) 2019</t>
        </r>
      </text>
    </comment>
    <comment ref="AU8" authorId="1" shapeId="0" xr:uid="{7986B092-91E5-41D7-BC30-83B06F9ED9F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Demography and Social Statistics (web) 2019</t>
        </r>
      </text>
    </comment>
    <comment ref="I9" authorId="1" shapeId="0" xr:uid="{795F6E09-FC68-4A85-AC49-E2986EFF309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Bangladesh Sample Vital Registration System 2014</t>
        </r>
      </text>
    </comment>
    <comment ref="AU9" authorId="1" shapeId="0" xr:uid="{65DD5A9B-CAD6-4BD6-9BA9-095A2B3654C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Bangladesh Sample Vital Registration System 2014</t>
        </r>
      </text>
    </comment>
    <comment ref="I10" authorId="1" shapeId="0" xr:uid="{B9DFE322-2790-4F39-AAED-AB2A2E0F912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CaribbeanStatsCHAP1-POPFAM 2006</t>
        </r>
      </text>
    </comment>
    <comment ref="AU10" authorId="1" shapeId="0" xr:uid="{9A5ED6BF-3E00-4AE9-8258-B9C6593C8D1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CaribbeanStatsCHAP1-POPFAM 2006</t>
        </r>
      </text>
    </comment>
    <comment ref="I11" authorId="1" shapeId="0" xr:uid="{B2580189-5A3B-439A-BB7E-AF9C5AB6134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2018 Statistical Yearbook, Table 4.9., page 275</t>
        </r>
      </text>
    </comment>
    <comment ref="AU11" authorId="1" shapeId="0" xr:uid="{7998BE7A-731E-49B3-B729-0F60C029194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2018 Statistical Yearbook, Table 4.9., page 275</t>
        </r>
      </text>
    </comment>
    <comment ref="I12" authorId="1" shapeId="0" xr:uid="{90785C8F-CCC5-4166-8CB9-57CACBB0CF2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Abstract of Statistics 2017</t>
        </r>
      </text>
    </comment>
    <comment ref="AU12" authorId="1" shapeId="0" xr:uid="{2B5EE0AE-6CD3-4714-BD34-C3E86AA858F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Abstract of Statistics 2017</t>
        </r>
      </text>
    </comment>
    <comment ref="I13" authorId="1" shapeId="0" xr:uid="{7D0F4336-287E-4349-A222-C4AB59ADF54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Benin 2017-2018 Demographic and Health Survey (DHS)</t>
        </r>
      </text>
    </comment>
    <comment ref="AU13" authorId="1" shapeId="0" xr:uid="{EF7EE7CF-D24E-49D9-A8A8-788624FF05D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Benin 2017-2018 Demographic and Health Survey (DHS)</t>
        </r>
      </text>
    </comment>
    <comment ref="I14" authorId="1" shapeId="0" xr:uid="{CD678948-FCEB-4D30-984B-902232B9772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Bhutan 2012 National Health Survey</t>
        </r>
      </text>
    </comment>
    <comment ref="AU14" authorId="1" shapeId="0" xr:uid="{465DF6B6-AA83-47C4-A5A9-0F906DE6968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Bhutan 2012 National Health Survey</t>
        </r>
      </text>
    </comment>
    <comment ref="I15" authorId="1" shapeId="0" xr:uid="{63B3C7F9-C857-460F-A0E2-696526CA260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Bolivia 2016 Demographic and Health Survey (National)</t>
        </r>
      </text>
    </comment>
    <comment ref="AU15" authorId="1" shapeId="0" xr:uid="{3D8A9CF6-865E-47FC-A643-F8C8B6EE4CC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Bolivia 2016 Demographic and Health Survey (National)</t>
        </r>
      </text>
    </comment>
    <comment ref="I16" authorId="1" shapeId="0" xr:uid="{0F79246E-1099-4A3E-BB3D-5A8EB84B2D2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Demography 2016, table 16</t>
        </r>
      </text>
    </comment>
    <comment ref="AU16" authorId="1" shapeId="0" xr:uid="{BDA741BA-3668-4663-AFBE-73FC270237B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Demography 2016, table 16</t>
        </r>
      </text>
    </comment>
    <comment ref="I17" authorId="1" shapeId="0" xr:uid="{260A8C73-A2F4-472F-A610-FF7C103DA38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Botswana 2017 Demographic Survey</t>
        </r>
      </text>
    </comment>
    <comment ref="AU17" authorId="1" shapeId="0" xr:uid="{C4681EF2-4B7D-4686-97F5-631C866BA52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Botswana 2017 Demographic Survey</t>
        </r>
      </text>
    </comment>
    <comment ref="I18" authorId="1" shapeId="0" xr:uid="{5F9784CA-D3BC-4BEB-9FA1-7CCA6B859DC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Projecoes da populacao : Brasil e unidades da federacao : revisao 2018</t>
        </r>
      </text>
    </comment>
    <comment ref="AU18" authorId="1" shapeId="0" xr:uid="{B6F650EE-47A4-4CF3-9F13-5CBB39F8638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Projecoes da populacao : Brasil e unidades da federacao : revisao 2018</t>
        </r>
      </text>
    </comment>
    <comment ref="I19" authorId="1" shapeId="0" xr:uid="{65F1BD47-CAD2-4B53-A21E-D0D59518F6C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Burkina Faso 2015 PMA2020 Round 2</t>
        </r>
      </text>
    </comment>
    <comment ref="AU19" authorId="1" shapeId="0" xr:uid="{0AF6AD11-65D7-480D-98E2-AAF0EE7476B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Burkina Faso 2015 PMA2020 Round 2</t>
        </r>
      </text>
    </comment>
    <comment ref="I20" authorId="1" shapeId="0" xr:uid="{B44561C9-0C49-4F43-8840-FE14617D05F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Burundi 2016 Demographic and Health Survey (DHS)</t>
        </r>
      </text>
    </comment>
    <comment ref="AU20" authorId="1" shapeId="0" xr:uid="{F4650CC1-9921-46FA-8C05-32CAA448330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Burundi 2016 Demographic and Health Survey (DHS)</t>
        </r>
      </text>
    </comment>
    <comment ref="I21" authorId="1" shapeId="0" xr:uid="{D9AF8DCA-D986-45DF-8646-7587E606D52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Cambodia 2014 Demographic and Health Survey</t>
        </r>
      </text>
    </comment>
    <comment ref="AU21" authorId="1" shapeId="0" xr:uid="{2B3AF0BB-FB9F-4904-ADCA-688F6385A3F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Cambodia 2014 Demographic and Health Survey</t>
        </r>
      </text>
    </comment>
    <comment ref="I22" authorId="1" shapeId="0" xr:uid="{D57AFC51-592A-48B8-9A85-8561C45DA4D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Cameroon 2014 Multiple Indicator Cluster Survey</t>
        </r>
      </text>
    </comment>
    <comment ref="AU22" authorId="1" shapeId="0" xr:uid="{4E572575-33F7-4505-A015-942B0EDBB0A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Cameroon 2014 Multiple Indicator Cluster Survey</t>
        </r>
      </text>
    </comment>
    <comment ref="I23" authorId="1" shapeId="0" xr:uid="{B5997DDA-4C58-46FD-9B90-A4C7AD15843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Cape Verde 2010 Census</t>
        </r>
      </text>
    </comment>
    <comment ref="AU23" authorId="1" shapeId="0" xr:uid="{DE0440F8-8548-4981-A255-36EB5087A04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Cape Verde 2010 Census</t>
        </r>
      </text>
    </comment>
    <comment ref="I24" authorId="1" shapeId="0" xr:uid="{6C5389DD-7BA5-4E6D-B1D8-0B87A52F51F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Central African Republic 2003 Census</t>
        </r>
      </text>
    </comment>
    <comment ref="AU24" authorId="1" shapeId="0" xr:uid="{EAC45E44-4BFC-4462-853A-664F7E7BD8C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Central African Republic 2003 Census</t>
        </r>
      </text>
    </comment>
    <comment ref="I25" authorId="1" shapeId="0" xr:uid="{7D2B7834-1832-4FCD-A636-2550875FBF0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Chad 2014-2015 Demographic and Health Survey and MICS</t>
        </r>
      </text>
    </comment>
    <comment ref="AU25" authorId="1" shapeId="0" xr:uid="{4CC130DB-F58F-454B-A502-57FE9AEAFB7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Chad 2014-2015 Demographic and Health Survey and MICS</t>
        </r>
      </text>
    </comment>
    <comment ref="I26" authorId="1" shapeId="0" xr:uid="{80947EF8-17AF-43C4-B884-AEDFA48BD13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2014</t>
        </r>
      </text>
    </comment>
    <comment ref="AU26" authorId="1" shapeId="0" xr:uid="{847C7CAF-6E3A-440A-A9A9-33590F4B02D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2014</t>
        </r>
      </text>
    </comment>
    <comment ref="I27" authorId="1" shapeId="0" xr:uid="{58F0E477-211D-49CB-AC9A-8E00A93091E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Comoros 2012 Demographic and Health Survey and Multiple Indicator Cluster Survey</t>
        </r>
      </text>
    </comment>
    <comment ref="AU27" authorId="1" shapeId="0" xr:uid="{6F3D9AB9-4F5D-448A-B26F-73F16C2F12F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Comoros 2012 Demographic and Health Survey and Multiple Indicator Cluster Survey</t>
        </r>
      </text>
    </comment>
    <comment ref="I28" authorId="1" shapeId="0" xr:uid="{31B66843-AF16-4B7A-9F87-C2A54126CBD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Congo 2014-2015 Multiple Indicator Cluster Survey</t>
        </r>
      </text>
    </comment>
    <comment ref="AU28" authorId="1" shapeId="0" xr:uid="{0CF7C2E0-D1AE-4603-A48F-9FACD0C1834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Congo 2014-2015 Multiple Indicator Cluster Survey</t>
        </r>
      </text>
    </comment>
    <comment ref="I29" authorId="1" shapeId="0" xr:uid="{63D5BA43-538E-4AEC-9CDF-534ACE7A276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Costa Rica 2011 Multiple Indicator Cluster Survey</t>
        </r>
      </text>
    </comment>
    <comment ref="AU29" authorId="1" shapeId="0" xr:uid="{92F0469B-ED0D-49E7-B8C8-A4C8F422377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Costa Rica 2011 Multiple Indicator Cluster Survey</t>
        </r>
      </text>
    </comment>
    <comment ref="I30" authorId="1" shapeId="0" xr:uid="{EDBCB1AE-E976-4D0D-820A-AC79F304178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Côte d'Ivoire 2016 Multiple Indicator Cluster Survey</t>
        </r>
      </text>
    </comment>
    <comment ref="AU30" authorId="1" shapeId="0" xr:uid="{88652CFC-CC7E-417A-8BEF-170954DF31E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Côte d'Ivoire 2016 Multiple Indicator Cluster Survey</t>
        </r>
      </text>
    </comment>
    <comment ref="I31" authorId="1" shapeId="0" xr:uid="{58476F56-87A9-413B-8E6E-7A83A27418B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2017, Table II.13</t>
        </r>
      </text>
    </comment>
    <comment ref="AU31" authorId="1" shapeId="0" xr:uid="{D768EA6D-EAE2-466C-961D-DBE79CDFBA4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2017, Table II.13</t>
        </r>
      </text>
    </comment>
    <comment ref="I32" authorId="1" shapeId="0" xr:uid="{966489F9-BA80-4266-8824-C549D9D9ACB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Democratic Republic of the Congo 2013-2014 Demographic and Health Survey</t>
        </r>
      </text>
    </comment>
    <comment ref="AU32" authorId="1" shapeId="0" xr:uid="{5A6CC3B3-7613-4F7B-B7EA-7B28D56E6A3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Democratic Republic of the Congo 2013-2014 Demographic and Health Survey</t>
        </r>
      </text>
    </comment>
    <comment ref="I33" authorId="1" shapeId="0" xr:uid="{71D261B6-8690-431C-B42D-8FFEE22EB70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Djibouti 2012 Family Health Survey</t>
        </r>
      </text>
    </comment>
    <comment ref="AU33" authorId="1" shapeId="0" xr:uid="{B9DFC778-EFD3-4662-AAD6-307F4D9D486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Djibouti 2012 Family Health Survey</t>
        </r>
      </text>
    </comment>
    <comment ref="I34" authorId="1" shapeId="0" xr:uid="{4C15E60D-98B4-4DDF-8B71-B88F3F3E72B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Dominican Republic 2014 Multiple Indicator Cluster Survey</t>
        </r>
      </text>
    </comment>
    <comment ref="AU34" authorId="1" shapeId="0" xr:uid="{B50F8FED-1755-4B45-80AF-EBD083E74E0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Dominican Republic 2014 Multiple Indicator Cluster Survey</t>
        </r>
      </text>
    </comment>
    <comment ref="I35" authorId="1" shapeId="0" xr:uid="{98AA67FF-8523-437C-ACA9-ED47B0E812D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2014</t>
        </r>
      </text>
    </comment>
    <comment ref="AU35" authorId="1" shapeId="0" xr:uid="{B9B5830A-A85F-4E30-B363-5408E379BB5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2014</t>
        </r>
      </text>
    </comment>
    <comment ref="I36" authorId="1" shapeId="0" xr:uid="{6E72D216-55DC-4F62-BF49-1F071059B1B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Egypt 2018 Statistical Yearbook, Vital-Statistics</t>
        </r>
      </text>
    </comment>
    <comment ref="AU36" authorId="1" shapeId="0" xr:uid="{33E96AB3-1506-4835-B04F-5709192DAB7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Egypt 2018 Statistical Yearbook, Vital-Statistics</t>
        </r>
      </text>
    </comment>
    <comment ref="I37" authorId="1" shapeId="0" xr:uid="{D3279B5D-6DE8-480A-8D1D-1872F05CB90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El Salvador 2014 MICS</t>
        </r>
      </text>
    </comment>
    <comment ref="AU37" authorId="1" shapeId="0" xr:uid="{4C21D9D7-CD1A-4D0E-9A6A-01C9D32CC1A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El Salvador 2014 MICS</t>
        </r>
      </text>
    </comment>
    <comment ref="I38" authorId="1" shapeId="0" xr:uid="{41087B22-A3ED-4067-AB21-40808FED34E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Equatorial Guinea 2011 Demographic and Health Survey</t>
        </r>
      </text>
    </comment>
    <comment ref="AU38" authorId="1" shapeId="0" xr:uid="{FD20B6F6-9C2A-42E8-9084-8A303BA4F74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Equatorial Guinea 2011 Demographic and Health Survey</t>
        </r>
      </text>
    </comment>
    <comment ref="I39" authorId="1" shapeId="0" xr:uid="{3E4BC281-65F6-4AC4-BB3A-055B5E0035B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Eritrea 2010 Population and Health Survey</t>
        </r>
      </text>
    </comment>
    <comment ref="AU39" authorId="1" shapeId="0" xr:uid="{182D0626-C734-4066-AD6F-65C99C92FF4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Eritrea 2010 Population and Health Survey</t>
        </r>
      </text>
    </comment>
    <comment ref="I40" authorId="1" shapeId="0" xr:uid="{A56CCDB1-0167-4DC8-908C-AB4AB0B54FB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Ethiopia 2016 Demographic and Health Survey (DHS)</t>
        </r>
      </text>
    </comment>
    <comment ref="AU40" authorId="1" shapeId="0" xr:uid="{0CDF1723-4421-442C-A658-62CC12ABE5E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Ethiopia 2016 Demographic and Health Survey (DHS)</t>
        </r>
      </text>
    </comment>
    <comment ref="I41" authorId="1" shapeId="0" xr:uid="{02668172-6BE5-4E8A-BF09-842E7427977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Résultats globaux du Recensement Général de la Population et des   Logements de 2013 du Gabon (RGPL-2013), Table 23 and Figure 16, pages 27 and 29</t>
        </r>
      </text>
    </comment>
    <comment ref="AU41" authorId="1" shapeId="0" xr:uid="{F582B809-D3DE-4338-B844-4F607488A77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Résultats globaux du Recensement Général de la Population et des   Logements de 2013 du Gabon (RGPL-2013), Table 23 and Figure 16, pages 27 and 29</t>
        </r>
      </text>
    </comment>
    <comment ref="I42" authorId="1" shapeId="0" xr:uid="{EE06E4CA-56F8-4AE2-A064-C9B99DB10EE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Gambia 2013 Census</t>
        </r>
      </text>
    </comment>
    <comment ref="AU42" authorId="1" shapeId="0" xr:uid="{DFA85527-AE50-41B5-B3E2-73E7AC306EE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Gambia 2013 Census</t>
        </r>
      </text>
    </comment>
    <comment ref="I43" authorId="1" shapeId="0" xr:uid="{C09FE3C7-D83F-40D0-A037-3F50388388C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GEOSTAT Main Statistics website 2019</t>
        </r>
      </text>
    </comment>
    <comment ref="AU43" authorId="1" shapeId="0" xr:uid="{B83CBA34-9681-44AD-9CA4-1CABCDED559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GEOSTAT Main Statistics website 2019</t>
        </r>
      </text>
    </comment>
    <comment ref="I44" authorId="1" shapeId="0" xr:uid="{16C44609-0D85-41D0-B104-CD6A66AAFE1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Ghana 2017 Maternal Health Survey</t>
        </r>
      </text>
    </comment>
    <comment ref="AU44" authorId="1" shapeId="0" xr:uid="{6FE28E33-471C-4F4F-9D34-5FA469D5403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Ghana 2017 Maternal Health Survey</t>
        </r>
      </text>
    </comment>
    <comment ref="I45" authorId="1" shapeId="0" xr:uid="{5B95FC23-8E30-4D35-B12A-C66083A2197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Guatemala 2008-2009 Encuesta Nacional de Salud Materno Infantil</t>
        </r>
      </text>
    </comment>
    <comment ref="AU45" authorId="1" shapeId="0" xr:uid="{B8472E43-FF70-495F-925F-E7A6068C6EC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Guatemala 2008-2009 Encuesta Nacional de Salud Materno Infantil</t>
        </r>
      </text>
    </comment>
    <comment ref="I46" authorId="1" shapeId="0" xr:uid="{E91B4AA5-3A09-4536-BDE2-840F543D27E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Guinea 2018 Demographic and Health Survey (DHS)</t>
        </r>
      </text>
    </comment>
    <comment ref="AU46" authorId="1" shapeId="0" xr:uid="{5C454E62-7818-4B6D-85A8-2829C48AED6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Guinea 2018 Demographic and Health Survey (DHS)</t>
        </r>
      </text>
    </comment>
    <comment ref="I47" authorId="1" shapeId="0" xr:uid="{8DFA8B5F-44CB-45D0-A135-6EADD5587CA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Guinea-Bissau 2014 Multiple Indicator Cluster Survey</t>
        </r>
      </text>
    </comment>
    <comment ref="AU47" authorId="1" shapeId="0" xr:uid="{F83CC534-01AD-40D8-8E43-EDEF71B9842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Guinea-Bissau 2014 Multiple Indicator Cluster Survey</t>
        </r>
      </text>
    </comment>
    <comment ref="I48" authorId="1" shapeId="0" xr:uid="{61C6E7B2-6246-4353-93D2-B0D696BAEB2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Guyana 2014 Multiple Indicator Cluster Survey</t>
        </r>
      </text>
    </comment>
    <comment ref="AU48" authorId="1" shapeId="0" xr:uid="{9B54E609-ACCF-4495-8E8D-AC7BCEFA84D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Guyana 2014 Multiple Indicator Cluster Survey</t>
        </r>
      </text>
    </comment>
    <comment ref="I49" authorId="1" shapeId="0" xr:uid="{2CD09586-944A-4DAB-8A70-C4BC71F41DC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Haiti 2016 Demographic and Health Survey (DHS)</t>
        </r>
      </text>
    </comment>
    <comment ref="AU49" authorId="1" shapeId="0" xr:uid="{C2F31392-ABE5-49E5-A9EE-A1AD55D419F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Haiti 2016 Demographic and Health Survey (DHS)</t>
        </r>
      </text>
    </comment>
    <comment ref="I50" authorId="1" shapeId="0" xr:uid="{851AC92E-22FB-4D2E-9122-7A40CAA664F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Estadisticas de Nacimientos 2015 2016 Table 6</t>
        </r>
      </text>
    </comment>
    <comment ref="AU50" authorId="1" shapeId="0" xr:uid="{A034FD82-536E-4010-A1CF-257C8DB679F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Estadisticas de Nacimientos 2015 2016 Table 6</t>
        </r>
      </text>
    </comment>
    <comment ref="I51" authorId="1" shapeId="0" xr:uid="{8D9B1F5D-BCCE-4319-819A-06936CAC89C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SRS 2016 Statistical Report, Chapter Estimates of Fertility Indicators</t>
        </r>
      </text>
    </comment>
    <comment ref="AU51" authorId="1" shapeId="0" xr:uid="{832719C1-A4FF-4993-ADD0-D41C5B3EF8A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SRS 2016 Statistical Report, Chapter Estimates of Fertility Indicators</t>
        </r>
      </text>
    </comment>
    <comment ref="I52" authorId="1" shapeId="0" xr:uid="{32750520-D646-407C-9DB9-BBC5F09B39C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Indonesia 2015 Intercensal Population Survey</t>
        </r>
      </text>
    </comment>
    <comment ref="AU52" authorId="1" shapeId="0" xr:uid="{15720568-84CE-4933-BA91-B00DD46E8CA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Indonesia 2015 Intercensal Population Survey</t>
        </r>
      </text>
    </comment>
    <comment ref="I53" authorId="1" shapeId="0" xr:uid="{E95A355E-A658-4795-943C-1FDB67CCFBD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Iraq 2006-2007 Family Health Survey</t>
        </r>
      </text>
    </comment>
    <comment ref="AU53" authorId="1" shapeId="0" xr:uid="{E4055FA5-265E-4E51-B276-721B0ABAA6F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Iraq 2006-2007 Family Health Survey</t>
        </r>
      </text>
    </comment>
    <comment ref="I54" authorId="1" shapeId="0" xr:uid="{7CB3B2A0-27F6-43DE-AE19-CB73BF0845A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Statistics Report 2017</t>
        </r>
      </text>
    </comment>
    <comment ref="AU54" authorId="1" shapeId="0" xr:uid="{BCF6F0B9-B4A6-49EF-B37E-3E53BC06A11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Statistics Report 2017</t>
        </r>
      </text>
    </comment>
    <comment ref="I55" authorId="1" shapeId="0" xr:uid="{43464CD7-AFB9-41C5-B2D3-0D2630FAAEA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Jordan 2017 Demographic and Health Survey (DHS)</t>
        </r>
      </text>
    </comment>
    <comment ref="AU55" authorId="1" shapeId="0" xr:uid="{0F51CF68-2AB2-4AEB-9FA4-D53B33F7986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Jordan 2017 Demographic and Health Survey (DHS)</t>
        </r>
      </text>
    </comment>
    <comment ref="I56" authorId="1" shapeId="0" xr:uid="{895964F9-AA6E-43D5-B8B3-05669C20B5E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statistics 2019</t>
        </r>
      </text>
    </comment>
    <comment ref="AU56" authorId="1" shapeId="0" xr:uid="{E8B6C01F-8717-491D-B2D9-420D3DE208F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statistics 2019</t>
        </r>
      </text>
    </comment>
    <comment ref="I57" authorId="1" shapeId="0" xr:uid="{3DFE3982-315D-4AE5-A3E0-492E529A7C2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Kenya 2015 Malaria Indicators Survey</t>
        </r>
      </text>
    </comment>
    <comment ref="AU57" authorId="1" shapeId="0" xr:uid="{A13FB35A-5E89-4F11-AF35-CBE9835B42A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Kenya 2015 Malaria Indicators Survey</t>
        </r>
      </text>
    </comment>
    <comment ref="I58" authorId="1" shapeId="0" xr:uid="{AAA35A0F-FF46-488A-8CF7-85AD2EC3F26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Kiribati 2010 Census</t>
        </r>
      </text>
    </comment>
    <comment ref="AU58" authorId="1" shapeId="0" xr:uid="{70A81AB9-F822-4FE5-8C60-40AD62C4662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Kiribati 2010 Census</t>
        </r>
      </text>
    </comment>
    <comment ref="I59" authorId="1" shapeId="0" xr:uid="{9FF0CCA7-BE4C-43E8-BF0C-13C1F3F33D7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2018</t>
        </r>
      </text>
    </comment>
    <comment ref="AU59" authorId="1" shapeId="0" xr:uid="{96251773-F501-409B-8744-FE005D31CAE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2018</t>
        </r>
      </text>
    </comment>
    <comment ref="I60" authorId="1" shapeId="0" xr:uid="{A1F5A304-E90B-4DA2-BEFC-3A15013E061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Lao People's Democratic Republic 2017 Social Indicator Survey (MICS/DHS)</t>
        </r>
      </text>
    </comment>
    <comment ref="AU60" authorId="1" shapeId="0" xr:uid="{AE0DEFEC-04C7-470C-91A2-61834DEA659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Lao People's Democratic Republic 2017 Social Indicator Survey (MICS/DHS)</t>
        </r>
      </text>
    </comment>
    <comment ref="I61" authorId="1" shapeId="0" xr:uid="{22A1E818-2190-4E22-9AF0-59F957FCE83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Lesotho 2016 Census</t>
        </r>
      </text>
    </comment>
    <comment ref="AU61" authorId="1" shapeId="0" xr:uid="{ED11950F-B3CA-4ACC-8FC0-A843CC4B4DC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Lesotho 2016 Census</t>
        </r>
      </text>
    </comment>
    <comment ref="I62" authorId="1" shapeId="0" xr:uid="{AAFF5F21-4C0F-43FA-A47A-9C0D10C9FF4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Liberia 2016 Malaria Indicators Survey (MIS)</t>
        </r>
      </text>
    </comment>
    <comment ref="AU62" authorId="1" shapeId="0" xr:uid="{C2F9AC25-5ABD-437B-91E9-EE1E82AC032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Liberia 2016 Malaria Indicators Survey (MIS)</t>
        </r>
      </text>
    </comment>
    <comment ref="I63" authorId="1" shapeId="0" xr:uid="{FD8CD230-B38E-4B71-AD13-21417F62DFF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Madagascar 2017 Enquete menage sur la contraception </t>
        </r>
      </text>
    </comment>
    <comment ref="AU63" authorId="1" shapeId="0" xr:uid="{EF3F42C3-F3E1-42DD-B1A6-E2C577ECE8E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Madagascar 2017 Enquete menage sur la contraception </t>
        </r>
      </text>
    </comment>
    <comment ref="I64" authorId="1" shapeId="0" xr:uid="{498D87B6-7050-4895-A635-7F2E7153130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Malawi 2017 Malaria Indicators Survey</t>
        </r>
      </text>
    </comment>
    <comment ref="AU64" authorId="1" shapeId="0" xr:uid="{C4808981-5708-4BF6-96DA-43E77308530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Malawi 2017 Malaria Indicators Survey</t>
        </r>
      </text>
    </comment>
    <comment ref="I65" authorId="1" shapeId="0" xr:uid="{5E7112BA-C10D-458E-9407-636B1E3ABFB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</t>
        </r>
      </text>
    </comment>
    <comment ref="AU65" authorId="1" shapeId="0" xr:uid="{0E8A328F-83AD-42D7-8D76-AC74AC78F47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</t>
        </r>
      </text>
    </comment>
    <comment ref="I66" authorId="1" shapeId="0" xr:uid="{FECCFA7E-1C80-46E7-9F03-3E0FFE5C439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Mali 2018 Demographic and Health Survey (DHS)</t>
        </r>
      </text>
    </comment>
    <comment ref="AU66" authorId="1" shapeId="0" xr:uid="{AB9ABA65-849D-4562-BCC4-46DEC0780E8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Mali 2018 Demographic and Health Survey (DHS)</t>
        </r>
      </text>
    </comment>
    <comment ref="I67" authorId="1" shapeId="0" xr:uid="{2C84521A-D3E1-4B4E-A0B4-9994307203E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Mauritania 2015 Multiple Indicator Cluster Survey</t>
        </r>
      </text>
    </comment>
    <comment ref="AU67" authorId="1" shapeId="0" xr:uid="{1462AC41-A6A4-4435-B84C-AD2D4DC8498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Mauritania 2015 Multiple Indicator Cluster Survey</t>
        </r>
      </text>
    </comment>
    <comment ref="I68" authorId="1" shapeId="0" xr:uid="{A4133D6E-9BE5-469F-9229-F3403A10705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CONAPO (2018)</t>
        </r>
      </text>
    </comment>
    <comment ref="AU68" authorId="1" shapeId="0" xr:uid="{44015D5A-76BD-4DE2-A84A-C7FBDE30CD8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CONAPO (2018)</t>
        </r>
      </text>
    </comment>
    <comment ref="I69" authorId="1" shapeId="0" xr:uid="{80560D75-E3B9-4C2C-926C-29E2C3C3EEB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NSO Report 2014</t>
        </r>
      </text>
    </comment>
    <comment ref="AU69" authorId="1" shapeId="0" xr:uid="{A41885B2-2F8C-4092-B547-A93EB9B7BED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NSO Report 2014</t>
        </r>
      </text>
    </comment>
    <comment ref="I70" authorId="1" shapeId="0" xr:uid="{3E428E6B-0FAF-49B0-AEE8-3B1D894A776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Eurostat Statistics, Fertility rates by age [demo_frate] 2017
</t>
        </r>
      </text>
    </comment>
    <comment ref="AU70" authorId="1" shapeId="0" xr:uid="{BA7AB3BA-DB57-4431-A379-47C3155F7F7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Eurostat Statistics, Fertility rates by age [demo_frate] 2017
</t>
        </r>
      </text>
    </comment>
    <comment ref="I71" authorId="1" shapeId="0" xr:uid="{C240B485-AC49-446D-9D56-FD5AFFEF5D5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Fertility rates from full birth histories analysis from survey microdata 2018</t>
        </r>
      </text>
    </comment>
    <comment ref="AU71" authorId="1" shapeId="0" xr:uid="{54C0F476-F5E2-441A-8796-BFA08DDDC47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Fertility rates from full birth histories analysis from survey microdata 2018</t>
        </r>
      </text>
    </comment>
    <comment ref="I72" authorId="1" shapeId="0" xr:uid="{E64A12F4-5004-4603-B9F2-76B32281F66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Mozambique 2017 Census</t>
        </r>
      </text>
    </comment>
    <comment ref="AU72" authorId="1" shapeId="0" xr:uid="{FFDFEF0F-029B-4D2F-A772-75910E04DD7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Mozambique 2017 Census</t>
        </r>
      </text>
    </comment>
    <comment ref="I73" authorId="1" shapeId="0" xr:uid="{EA41408F-23D1-4710-BF92-D6429471F22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Statistical Database 2019</t>
        </r>
      </text>
    </comment>
    <comment ref="AU73" authorId="1" shapeId="0" xr:uid="{C1D1E7F7-EFEE-4469-89DE-A8C5B887CC0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Statistical Database 2019</t>
        </r>
      </text>
    </comment>
    <comment ref="I74" authorId="1" shapeId="0" xr:uid="{8D32DC76-A1DB-4F63-A632-9DE0D5676FE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Namibia 2016 Inter-censal Demographic Survey</t>
        </r>
      </text>
    </comment>
    <comment ref="AU74" authorId="1" shapeId="0" xr:uid="{E81E35D2-952A-4A94-B41E-03DD17E2B3D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Namibia 2016 Inter-censal Demographic Survey</t>
        </r>
      </text>
    </comment>
    <comment ref="I75" authorId="1" shapeId="0" xr:uid="{2C3C3322-DA10-4625-B53D-30B5BB6DA4F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Nepal 2016 Demographic and Health Survey (DHS)</t>
        </r>
      </text>
    </comment>
    <comment ref="AU75" authorId="1" shapeId="0" xr:uid="{C8C530F3-BD9A-491D-A0E8-253492673B5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Nepal 2016 Demographic and Health Survey (DHS)</t>
        </r>
      </text>
    </comment>
    <comment ref="I76" authorId="1" shapeId="0" xr:uid="{6A8126B0-833A-41BC-AD64-55AB2E87678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Nicaragua 2011-2012 Demographic and Health Survey</t>
        </r>
      </text>
    </comment>
    <comment ref="AU76" authorId="1" shapeId="0" xr:uid="{095EF9C8-84EF-48C2-A962-0BEB5349722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Nicaragua 2011-2012 Demographic and Health Survey</t>
        </r>
      </text>
    </comment>
    <comment ref="I77" authorId="1" shapeId="0" xr:uid="{FB6EEFE9-0140-481D-8D3A-511B3BA9CC7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Niger 2017 Enquête Démographique et de Santé du Niger</t>
        </r>
      </text>
    </comment>
    <comment ref="AU77" authorId="1" shapeId="0" xr:uid="{0BC40F52-76AC-4A89-A5E0-7C8503A34F0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Niger 2017 Enquête Démographique et de Santé du Niger</t>
        </r>
      </text>
    </comment>
    <comment ref="I78" authorId="1" shapeId="0" xr:uid="{4E729A95-95F4-4BC5-8E70-72264345F41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Nigeria 2016-2017 Multiple Indicator Cluster Survey</t>
        </r>
      </text>
    </comment>
    <comment ref="AU78" authorId="1" shapeId="0" xr:uid="{560F18D1-7CFF-440D-A349-049011AFF34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Nigeria 2016-2017 Multiple Indicator Cluster Survey</t>
        </r>
      </text>
    </comment>
    <comment ref="I79" authorId="1" shapeId="0" xr:uid="{43B18138-D56D-4215-80A2-D50FB078541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Vital Statistics - Statistical Abstract of Israel 2018 - No.69, T. 3.13</t>
        </r>
      </text>
    </comment>
    <comment ref="AU79" authorId="1" shapeId="0" xr:uid="{F71C33BC-3013-4996-9767-DB4BB81A2F0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Vital Statistics - Statistical Abstract of Israel 2018 - No.69, T. 3.13</t>
        </r>
      </text>
    </comment>
    <comment ref="I80" authorId="1" shapeId="0" xr:uid="{C731DB9F-2E99-42D0-AFB1-0DA1A5FDE05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Pakistan 2017 Demographic and Health Survey</t>
        </r>
      </text>
    </comment>
    <comment ref="AU80" authorId="1" shapeId="0" xr:uid="{6DFF57A2-8458-4B50-959F-A86494F4189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Pakistan 2017 Demographic and Health Survey</t>
        </r>
      </text>
    </comment>
    <comment ref="I81" authorId="1" shapeId="0" xr:uid="{42DC16D5-4A1D-428A-947A-37B7C7E730B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81" authorId="1" shapeId="0" xr:uid="{0DA21328-2AAB-4204-A1C6-8F02ACC988C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2" authorId="1" shapeId="0" xr:uid="{D6AD1C27-9FC8-4F8B-B17B-48C47DD01F7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82" authorId="1" shapeId="0" xr:uid="{09F333F6-7FCF-445A-A945-E30C814E288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3" authorId="1" shapeId="0" xr:uid="{F932285A-A890-486D-80C6-CBA1B0DDA6F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Paraguay 2016 Multiple Indicator Cluster Survey</t>
        </r>
      </text>
    </comment>
    <comment ref="AU83" authorId="1" shapeId="0" xr:uid="{8B1C5E56-0395-4E21-9AB2-F31BE5BE92F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Paraguay 2016 Multiple Indicator Cluster Survey</t>
        </r>
      </text>
    </comment>
    <comment ref="I84" authorId="1" shapeId="0" xr:uid="{6A75B1D8-C39E-4FEF-9D2D-64D885E7B2D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Peru 2017 Census</t>
        </r>
      </text>
    </comment>
    <comment ref="AU84" authorId="1" shapeId="0" xr:uid="{AFB33DD1-6C4C-438B-B477-BC94DC24968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Peru 2017 Census</t>
        </r>
      </text>
    </comment>
    <comment ref="I85" authorId="1" shapeId="0" xr:uid="{DCBA73DD-8C5F-40AB-B224-6CE898E478C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85" authorId="1" shapeId="0" xr:uid="{B63E8046-3E46-4136-B833-D0C9D3D9F5B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1" shapeId="0" xr:uid="{E3A71D1A-9B33-43E5-BB52-1FD7F240386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
</t>
        </r>
      </text>
    </comment>
    <comment ref="AU86" authorId="1" shapeId="0" xr:uid="{B44C1D7E-D604-4A6D-9D00-264F37B4E9C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
</t>
        </r>
      </text>
    </comment>
    <comment ref="I87" authorId="1" shapeId="0" xr:uid="{4E442808-6B47-4052-9A52-9C93680A253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Rwanda 2017 Malaria Indicators Surveys (MIS)</t>
        </r>
      </text>
    </comment>
    <comment ref="AU87" authorId="1" shapeId="0" xr:uid="{DA41E3E1-3B77-44FD-B6F8-11D6229D61E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Rwanda 2017 Malaria Indicators Surveys (MIS)</t>
        </r>
      </text>
    </comment>
    <comment ref="I88" authorId="1" shapeId="0" xr:uid="{621154CF-2566-48C9-87AC-E5A8CBDB38D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2008
</t>
        </r>
      </text>
    </comment>
    <comment ref="AU88" authorId="1" shapeId="0" xr:uid="{0D8AFCDF-28E2-4153-B8C1-765E831227E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2008
</t>
        </r>
      </text>
    </comment>
    <comment ref="I89" authorId="1" shapeId="0" xr:uid="{FFD8CA52-AF86-45E4-81F6-74394E05633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Samoa 2011 Census</t>
        </r>
      </text>
    </comment>
    <comment ref="AU89" authorId="1" shapeId="0" xr:uid="{C419F2CE-9311-449F-ABCB-941DCA174CC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Samoa 2011 Census</t>
        </r>
      </text>
    </comment>
    <comment ref="I90" authorId="1" shapeId="0" xr:uid="{A71D162F-9503-4D9C-9D53-4ABE0E6541E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Sao Tome and Principe 2014 Multiple Indicator Cluster Survey</t>
        </r>
      </text>
    </comment>
    <comment ref="AU90" authorId="1" shapeId="0" xr:uid="{1B3D5F56-0839-4D12-BA83-3F19CA16453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Sao Tome and Principe 2014 Multiple Indicator Cluster Survey</t>
        </r>
      </text>
    </comment>
    <comment ref="I91" authorId="1" shapeId="0" xr:uid="{280A9DEC-E64B-45CC-9D4D-4ECA200D891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Senegal 2017 Demographic and Health Survey</t>
        </r>
      </text>
    </comment>
    <comment ref="AU91" authorId="1" shapeId="0" xr:uid="{553A0B88-045E-4D67-BF91-02FAB14E8C8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Senegal 2017 Demographic and Health Survey</t>
        </r>
      </text>
    </comment>
    <comment ref="I93" authorId="1" shapeId="0" xr:uid="{0E5BA67C-2FA1-465E-9E5B-F593E853C11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Sierra Leone 2017 Multiple Indicator Cluster Survey</t>
        </r>
      </text>
    </comment>
    <comment ref="AU93" authorId="1" shapeId="0" xr:uid="{8403D5B4-29C9-430F-B529-F018ACFAFEB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Sierra Leone 2017 Multiple Indicator Cluster Survey</t>
        </r>
      </text>
    </comment>
    <comment ref="I94" authorId="1" shapeId="0" xr:uid="{EA9ABAAB-AD39-478D-8D17-A7FFE8A7C4B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2015 DHS.Apr2018</t>
        </r>
      </text>
    </comment>
    <comment ref="AU94" authorId="1" shapeId="0" xr:uid="{FEAEE842-E8D6-4AAD-9356-3B5D2AADDCF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2015 DHS.Apr2018</t>
        </r>
      </text>
    </comment>
    <comment ref="I95" authorId="1" shapeId="0" xr:uid="{ADB6D2CF-6641-48C4-9334-DB97043A808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Somalia 2011 Multiple Indicator Cluster Survey (Northeast)</t>
        </r>
      </text>
    </comment>
    <comment ref="AU95" authorId="1" shapeId="0" xr:uid="{7BEA0AA7-B23D-4B6D-9B4D-39D716F9DEA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Somalia 2011 Multiple Indicator Cluster Survey (Northeast)</t>
        </r>
      </text>
    </comment>
    <comment ref="I96" authorId="1" shapeId="0" xr:uid="{B56CF96C-98C7-497B-B35F-69801E1341A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South Africa 2016 Demographic and Health Survey (DHS)</t>
        </r>
      </text>
    </comment>
    <comment ref="AU96" authorId="1" shapeId="0" xr:uid="{DBD761F4-49F2-49B0-AC15-AD8D6BDC7E8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South Africa 2016 Demographic and Health Survey (DHS)</t>
        </r>
      </text>
    </comment>
    <comment ref="I97" authorId="1" shapeId="0" xr:uid="{7C2CA37A-90D9-4A8D-883C-93E95A1C6F7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South Sudan 2010 Household Health Survey Second Round</t>
        </r>
      </text>
    </comment>
    <comment ref="AU97" authorId="1" shapeId="0" xr:uid="{BADF1626-8546-447D-9EDE-48D9AEF7C91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South Sudan 2010 Household Health Survey Second Round</t>
        </r>
      </text>
    </comment>
    <comment ref="I98" authorId="1" shapeId="0" xr:uid="{FFE6FE7D-EADD-436C-BB2C-CA2112FF5B9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Sri Lanka NSO (Escap country monograph) 2008</t>
        </r>
      </text>
    </comment>
    <comment ref="AU98" authorId="1" shapeId="0" xr:uid="{B0D15169-053A-46F5-B6BD-11B343DFB85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Sri Lanka NSO (Escap country monograph) 2008</t>
        </r>
      </text>
    </comment>
    <comment ref="I99" authorId="1" shapeId="0" xr:uid="{B0949174-3296-4CD0-A264-B98EEF22D15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Sudan 2008 Census</t>
        </r>
      </text>
    </comment>
    <comment ref="AU99" authorId="1" shapeId="0" xr:uid="{AE951C44-F464-46DF-AB1F-D4CBB877606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Sudan 2008 Census</t>
        </r>
      </text>
    </comment>
    <comment ref="I100" authorId="1" shapeId="0" xr:uid="{606663F0-E809-45ED-AA09-BE797676B95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Data 2013-2016, Table 2.4</t>
        </r>
      </text>
    </comment>
    <comment ref="O100" authorId="1" shapeId="0" xr:uid="{BE4278E5-D26A-49DB-BBF4-CADB85FFC3D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2008</t>
        </r>
      </text>
    </comment>
    <comment ref="AU100" authorId="1" shapeId="0" xr:uid="{5ABCE6DA-8E4C-4C28-9550-152390E2EC6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Data 2013-2016, Table 2.4</t>
        </r>
      </text>
    </comment>
    <comment ref="BA100" authorId="1" shapeId="0" xr:uid="{41CB80EF-222B-4F21-81A9-B4241C8EC78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2008</t>
        </r>
      </text>
    </comment>
    <comment ref="I101" authorId="1" shapeId="0" xr:uid="{0ECB9DC2-D6FE-45C2-B401-4F28F1358B3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Swaziland 2014 Multiple Indicator Cluster Survey</t>
        </r>
      </text>
    </comment>
    <comment ref="AU101" authorId="1" shapeId="0" xr:uid="{D1B95CE4-B174-439E-AB07-BD21760CE77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Swaziland 2014 Multiple Indicator Cluster Survey</t>
        </r>
      </text>
    </comment>
    <comment ref="I102" authorId="1" shapeId="0" xr:uid="{395B1F0D-7DE6-46AE-904F-DD8A64068E3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Syrian Arab Republic 2009 Family Health Survey </t>
        </r>
      </text>
    </comment>
    <comment ref="AU102" authorId="1" shapeId="0" xr:uid="{08DEE1AC-BE32-4885-8432-516CA67A0B3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Syrian Arab Republic 2009 Family Health Survey </t>
        </r>
      </text>
    </comment>
    <comment ref="I103" authorId="1" shapeId="0" xr:uid="{D98F9212-75DC-422A-90AB-EF1123EC4C0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Tajikistan 2017 Demographic and Health Survey (DHS)</t>
        </r>
      </text>
    </comment>
    <comment ref="O103" authorId="1" shapeId="0" xr:uid="{557C7AC4-5F59-4E41-AFB6-509210B6CAD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Tajikistan 2017 Demographic and Health Survey (DHS)</t>
        </r>
      </text>
    </comment>
    <comment ref="AU103" authorId="1" shapeId="0" xr:uid="{D3FDFB97-5AF2-40DF-A6D6-012BA8002BA3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Tajikistan 2017 Demographic and Health Survey (DHS)</t>
        </r>
      </text>
    </comment>
    <comment ref="BA103" authorId="1" shapeId="0" xr:uid="{D8E95766-6A71-455A-962D-98AAC85003E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Tajikistan 2017 Demographic and Health Survey (DHS)</t>
        </r>
      </text>
    </comment>
    <comment ref="I104" authorId="1" shapeId="0" xr:uid="{7D816AB6-4819-47DE-A295-BD947AC7370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Thailand 2015-2016 Survey of Population Change</t>
        </r>
      </text>
    </comment>
    <comment ref="AU104" authorId="1" shapeId="0" xr:uid="{AE7238B6-CD60-4BB2-9CB8-25DAF54395F0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Thailand 2015-2016 Survey of Population Change</t>
        </r>
      </text>
    </comment>
    <comment ref="I105" authorId="1" shapeId="0" xr:uid="{02D7D8E2-2333-42B5-ABE7-5DA38D91CBD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Timor-Leste 2016 Demographic and Health Survey</t>
        </r>
      </text>
    </comment>
    <comment ref="AU105" authorId="1" shapeId="0" xr:uid="{22544191-CCE6-4CAD-8CA5-5D95154E40A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Timor-Leste 2016 Demographic and Health Survey</t>
        </r>
      </text>
    </comment>
    <comment ref="I106" authorId="1" shapeId="0" xr:uid="{E4A15B5D-4032-4686-83EC-357F16ECCD9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Togo 2017 Malaria Indicator Survey</t>
        </r>
      </text>
    </comment>
    <comment ref="AU106" authorId="1" shapeId="0" xr:uid="{112BFBD3-D283-4AA0-A1EE-96E6705C2E2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Togo 2017 Malaria Indicator Survey</t>
        </r>
      </text>
    </comment>
    <comment ref="I107" authorId="1" shapeId="0" xr:uid="{CD4A31E5-7666-4FFD-A2BF-EE417D20FD8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Tonga 2011 Census of Population and Housing</t>
        </r>
      </text>
    </comment>
    <comment ref="AU107" authorId="1" shapeId="0" xr:uid="{1B31859A-F690-4757-9D88-D1BD6D5D3BF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Tonga 2011 Census of Population and Housing</t>
        </r>
      </text>
    </comment>
    <comment ref="I108" authorId="1" shapeId="0" xr:uid="{30DFF954-EAF7-4F19-9B74-CF0D4C05EA8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TTO 2011 Census Demographic-Report.pdf, Appendix 2: Fertility Rates 2000-20</t>
        </r>
      </text>
    </comment>
    <comment ref="AU108" authorId="1" shapeId="0" xr:uid="{616B0D18-959F-4F06-8325-DADC5B694D97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TTO 2011 Census Demographic-Report.pdf, Appendix 2: Fertility Rates 2000-20</t>
        </r>
      </text>
    </comment>
    <comment ref="I109" authorId="1" shapeId="0" xr:uid="{5D8AE99B-5AEB-41A1-8BEA-83F4AFA5ACE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Annuaire Statistique de la Tunisie 2005</t>
        </r>
      </text>
    </comment>
    <comment ref="AU109" authorId="1" shapeId="0" xr:uid="{4EABE538-5EA8-47E0-BD1B-5A697C43751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Annuaire Statistique de la Tunisie 2005</t>
        </r>
      </text>
    </comment>
    <comment ref="I110" authorId="1" shapeId="0" xr:uid="{3BCA1AFB-09FB-4CC2-87BC-B4ED1D394B5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 Statistical Tables and Dynamic Search 2017</t>
        </r>
      </text>
    </comment>
    <comment ref="AU110" authorId="1" shapeId="0" xr:uid="{2AB17D3F-0458-4EBE-A566-FC4375DBB24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 Statistical Tables and Dynamic Search 2017</t>
        </r>
      </text>
    </comment>
    <comment ref="I111" authorId="1" shapeId="0" xr:uid="{D4723F22-60D4-4AA9-BAE9-2F112DA76001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Turkmenistan 2015 Multiple Indicator Cluster Survey</t>
        </r>
      </text>
    </comment>
    <comment ref="AU111" authorId="1" shapeId="0" xr:uid="{365A861F-F85E-4053-9024-88294C13ED7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Turkmenistan 2015 Multiple Indicator Cluster Survey</t>
        </r>
      </text>
    </comment>
    <comment ref="I112" authorId="1" shapeId="0" xr:uid="{FB60C87E-B3FF-4AC0-B138-F39435322A4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National Population and Housing Census 2014, Analytical Report</t>
        </r>
      </text>
    </comment>
    <comment ref="AU112" authorId="1" shapeId="0" xr:uid="{DCBA3385-52FF-4755-8B75-53BFC9B644BA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National Population and Housing Census 2014, Analytical Report</t>
        </r>
      </text>
    </comment>
    <comment ref="I113" authorId="1" shapeId="0" xr:uid="{3EA0F7C5-3DFB-4947-B114-DEEB038EA5E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Eurostat Statistics, Fertility rates by age [demo_frate] 2017</t>
        </r>
      </text>
    </comment>
    <comment ref="AU113" authorId="1" shapeId="0" xr:uid="{07AABAB0-5423-4958-8AC2-AE3182128A5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Eurostat Statistics, Fertility rates by age [demo_frate] 2017</t>
        </r>
      </text>
    </comment>
    <comment ref="I114" authorId="1" shapeId="0" xr:uid="{107E0646-2B77-405B-83E4-F80563A832EE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United Republic of Tanzania 2015-2016 Demographic and Health Survey</t>
        </r>
      </text>
    </comment>
    <comment ref="AU114" authorId="1" shapeId="0" xr:uid="{21855D3C-94CD-45AD-98DC-C6134AA137F8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United Republic of Tanzania 2015-2016 Demographic and Health Survey</t>
        </r>
      </text>
    </comment>
    <comment ref="I115" authorId="1" shapeId="0" xr:uid="{95502687-F07B-41F1-B969-13D4B58B8E8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VR (DGEC)/ INE 1998&amp;2014 2019
</t>
        </r>
      </text>
    </comment>
    <comment ref="AU115" authorId="1" shapeId="0" xr:uid="{B1E9AFC4-59F9-458F-9E25-58DB9F007E9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VR (DGEC)/ INE 1998&amp;2014 2019
</t>
        </r>
      </text>
    </comment>
    <comment ref="I116" authorId="1" shapeId="0" xr:uid="{4B81114D-0690-4920-8EDF-24CF7CF236C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</t>
        </r>
      </text>
    </comment>
    <comment ref="AU116" authorId="1" shapeId="0" xr:uid="{9FBAFDD7-55E8-4ABE-BF1C-1C6DC5ED5CFF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Demographic Yearbook 2017</t>
        </r>
      </text>
    </comment>
    <comment ref="I117" authorId="1" shapeId="0" xr:uid="{7C9965C1-A91B-43F0-975D-B33B431701B2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Vital Statistics Report 2012-2014, Table 3.5, p.9</t>
        </r>
      </text>
    </comment>
    <comment ref="AU117" authorId="1" shapeId="0" xr:uid="{50DDBA05-791A-4A69-B0E3-42C159BAE2BC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Vital Statistics Report 2012-2014, Table 3.5, p.9</t>
        </r>
      </text>
    </comment>
    <comment ref="I118" authorId="1" shapeId="0" xr:uid="{CABC69B6-BECF-4FF9-BB1F-15025F63300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Viet Nam 2014 Intercensal Population and Housing Survey</t>
        </r>
      </text>
    </comment>
    <comment ref="AU118" authorId="1" shapeId="0" xr:uid="{279188A2-EB4D-4D0C-97E4-44EB5EB5833B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Viet Nam 2014 Intercensal Population and Housing Survey</t>
        </r>
      </text>
    </comment>
    <comment ref="I119" authorId="1" shapeId="0" xr:uid="{1F9E4CB5-03D9-4C53-BE59-6956F488CDE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Yemen 2013 Demographic and Health Survey</t>
        </r>
      </text>
    </comment>
    <comment ref="AU119" authorId="1" shapeId="0" xr:uid="{773DCEF3-48C9-44AA-B918-9F28EE408016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Yemen 2013 Demographic and Health Survey</t>
        </r>
      </text>
    </comment>
    <comment ref="I120" authorId="1" shapeId="0" xr:uid="{4B65C86F-8874-4D07-B606-C043E274D509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Zambia 2013-2014 Demographic and Health Survey</t>
        </r>
      </text>
    </comment>
    <comment ref="AU120" authorId="1" shapeId="0" xr:uid="{DAD754DD-434E-4336-A9C8-51B80BF07164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Zambia 2013-2014 Demographic and Health Survey</t>
        </r>
      </text>
    </comment>
    <comment ref="I121" authorId="1" shapeId="0" xr:uid="{274AF70B-9F0B-4EA2-86D2-787F501A092D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Zimbabwe 2017 Inter-Censal Demographic Survey</t>
        </r>
      </text>
    </comment>
    <comment ref="AU121" authorId="1" shapeId="0" xr:uid="{F9B478F4-D20B-41D8-82BE-81B8363BF535}">
      <text>
        <r>
          <rPr>
            <b/>
            <sz val="9"/>
            <color indexed="81"/>
            <rFont val="Tahoma"/>
            <family val="2"/>
          </rPr>
          <t>Tom Walsh:</t>
        </r>
        <r>
          <rPr>
            <sz val="9"/>
            <color indexed="81"/>
            <rFont val="Tahoma"/>
            <family val="2"/>
          </rPr>
          <t xml:space="preserve">
Zimbabwe 2017 Inter-Censal Demographic Survey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<sst xmlns="http://schemas.openxmlformats.org/spreadsheetml/2006/main" count="5314" uniqueCount="457">
  <si>
    <t>Country</t>
  </si>
  <si>
    <t>Afghanistan</t>
  </si>
  <si>
    <t>AFG</t>
  </si>
  <si>
    <t>Maternal lives saved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</si>
  <si>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</si>
  <si>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</si>
  <si>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</si>
  <si>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</si>
  <si>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</si>
  <si>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</si>
  <si>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</si>
  <si>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</si>
  <si>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</si>
  <si>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</si>
  <si>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</si>
  <si>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</si>
  <si>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</si>
  <si>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</si>
  <si>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</si>
  <si>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</si>
  <si>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</si>
  <si>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</si>
  <si>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</si>
  <si>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</si>
  <si>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</si>
  <si>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</si>
  <si>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</si>
  <si>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</si>
  <si>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</si>
  <si>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</si>
  <si>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</si>
  <si>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</si>
  <si>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</si>
  <si>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</si>
  <si>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</si>
  <si>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</si>
  <si>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</si>
  <si>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</si>
  <si>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</si>
  <si>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</si>
  <si>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</si>
  <si>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</si>
  <si>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</si>
  <si>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</si>
  <si>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</si>
  <si>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</si>
  <si>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</si>
  <si>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</si>
  <si>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</si>
  <si>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</si>
  <si>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</si>
  <si>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</si>
  <si>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</si>
  <si>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</si>
  <si>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</si>
  <si>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</si>
  <si>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</si>
  <si>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</si>
  <si>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</si>
  <si>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</si>
  <si>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Cuba</t>
  </si>
  <si>
    <t>CUB</t>
  </si>
  <si>
    <t>Democratic Republic of the Congo</t>
  </si>
  <si>
    <t>COD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</si>
  <si>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</si>
  <si>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</si>
  <si>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</si>
  <si>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</si>
  <si>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</si>
  <si>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</si>
  <si>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</si>
  <si>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</si>
  <si>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</si>
  <si>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</si>
  <si>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</si>
  <si>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</si>
  <si>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</si>
  <si>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</si>
  <si>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</si>
  <si>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</si>
  <si>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</si>
  <si>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</si>
  <si>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</si>
  <si>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</si>
  <si>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</si>
  <si>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</si>
  <si>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</si>
  <si>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</si>
  <si>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</si>
  <si>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</si>
  <si>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</si>
  <si>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</si>
  <si>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</si>
  <si>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</si>
  <si>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</si>
  <si>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</si>
  <si>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</si>
  <si>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</si>
  <si>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</si>
  <si>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</si>
  <si>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</si>
  <si>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</si>
  <si>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</si>
  <si>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</si>
  <si>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</si>
  <si>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</si>
  <si>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</si>
  <si>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</si>
  <si>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</si>
  <si>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</si>
  <si>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</si>
  <si>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</si>
  <si>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</si>
  <si>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</si>
  <si>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</si>
  <si>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</si>
  <si>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</si>
  <si>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</si>
  <si>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</si>
  <si>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</si>
  <si>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</si>
  <si>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</si>
  <si>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</si>
  <si>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</si>
  <si>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</si>
  <si>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</si>
  <si>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</si>
  <si>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</si>
  <si>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</si>
  <si>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</si>
  <si>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</si>
  <si>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</si>
  <si>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</si>
  <si>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</si>
  <si>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</si>
  <si>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</si>
  <si>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</si>
  <si>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</si>
  <si>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</si>
  <si>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</si>
  <si>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</si>
  <si>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</si>
  <si>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</si>
  <si>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</si>
  <si>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</si>
  <si>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</si>
  <si>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</si>
  <si>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</si>
  <si>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</si>
  <si>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</si>
  <si>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</si>
  <si>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</si>
  <si>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</si>
  <si>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</si>
  <si>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</si>
  <si>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</si>
  <si>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Occupied Palestinian Territory</t>
  </si>
  <si>
    <t>PSE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</si>
  <si>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</si>
  <si>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</si>
  <si>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</si>
  <si>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</si>
  <si>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</si>
  <si>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</si>
  <si>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</si>
  <si>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</si>
  <si>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</si>
  <si>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</si>
  <si>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</si>
  <si>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</si>
  <si>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Qatar</t>
  </si>
  <si>
    <t>QAT</t>
  </si>
  <si>
    <t>Rwanda</t>
  </si>
  <si>
    <t>RWA</t>
  </si>
  <si>
    <t>Saint Lucia</t>
  </si>
  <si>
    <t>LCA</t>
  </si>
  <si>
    <t>Samoa</t>
  </si>
  <si>
    <t>WSM</t>
  </si>
  <si>
    <t>São Tomé and Príncipe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</si>
  <si>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</si>
  <si>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</si>
  <si>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</si>
  <si>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</si>
  <si>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</si>
  <si>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</si>
  <si>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</si>
  <si>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</si>
  <si>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</si>
  <si>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</si>
  <si>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</si>
  <si>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</si>
  <si>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</si>
  <si>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</si>
  <si>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</si>
  <si>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</si>
  <si>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</si>
  <si>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</si>
  <si>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</si>
  <si>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</si>
  <si>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</si>
  <si>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</si>
  <si>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</si>
  <si>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</si>
  <si>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</si>
  <si>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</si>
  <si>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</si>
  <si>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</si>
  <si>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</si>
  <si>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</si>
  <si>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</si>
  <si>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</si>
  <si>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</si>
  <si>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</si>
  <si>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</si>
  <si>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</si>
  <si>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</si>
  <si>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</si>
  <si>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</si>
  <si>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</si>
  <si>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</si>
  <si>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</si>
  <si>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</si>
  <si>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</si>
  <si>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</si>
  <si>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</si>
  <si>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</si>
  <si>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Republic of Tanzania</t>
  </si>
  <si>
    <t>TZA</t>
  </si>
  <si>
    <t>Uruguay</t>
  </si>
  <si>
    <t>URY</t>
  </si>
  <si>
    <t>Uzbekistan</t>
  </si>
  <si>
    <t>UZB</t>
  </si>
  <si>
    <t>Vanuatu</t>
  </si>
  <si>
    <t>VUT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</si>
  <si>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</si>
  <si>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</si>
  <si>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</si>
  <si>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</si>
  <si>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</si>
  <si>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</si>
  <si>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</si>
  <si>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</si>
  <si>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Neonatal lives saved</t>
  </si>
  <si>
    <t>Total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</si>
  <si>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</si>
  <si>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</si>
  <si>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</si>
  <si>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</si>
  <si>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</si>
  <si>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</si>
  <si>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Sub-Saharan Africa</t>
  </si>
  <si>
    <t>AFRICA</t>
  </si>
  <si>
    <t>Eastern Africa</t>
  </si>
  <si>
    <t>Mauritius</t>
  </si>
  <si>
    <t>Mayotte</t>
  </si>
  <si>
    <t>Réunion</t>
  </si>
  <si>
    <t>Tanzania</t>
  </si>
  <si>
    <t>Middle Africa</t>
  </si>
  <si>
    <t>DRC</t>
  </si>
  <si>
    <t>Sao Tome &amp; Principe</t>
  </si>
  <si>
    <t>Northern Africa</t>
  </si>
  <si>
    <t>Libya</t>
  </si>
  <si>
    <t>Western Sahara</t>
  </si>
  <si>
    <t>Southern Africa</t>
  </si>
  <si>
    <t>Western Africa</t>
  </si>
  <si>
    <t>ASIA</t>
  </si>
  <si>
    <t>Eastern Asia</t>
  </si>
  <si>
    <t>China</t>
  </si>
  <si>
    <t>China, Hong Kong SAR</t>
  </si>
  <si>
    <t>China, Macao SAR</t>
  </si>
  <si>
    <t>Korea, Dem, People's Rebublic</t>
  </si>
  <si>
    <t>Japan</t>
  </si>
  <si>
    <t>Republic of Korea</t>
  </si>
  <si>
    <t>South-Central Asia</t>
  </si>
  <si>
    <t>Central Asia</t>
  </si>
  <si>
    <t>Southern Asia</t>
  </si>
  <si>
    <t>Iran</t>
  </si>
  <si>
    <t>South-Eastern Asia</t>
  </si>
  <si>
    <t>Brunei Darussalam</t>
  </si>
  <si>
    <t>Laos</t>
  </si>
  <si>
    <t>Malaysia</t>
  </si>
  <si>
    <t>Singapore</t>
  </si>
  <si>
    <t>Western Asia</t>
  </si>
  <si>
    <t>Bahrain</t>
  </si>
  <si>
    <t>Cyprus</t>
  </si>
  <si>
    <t>Israel</t>
  </si>
  <si>
    <t>Kuwait</t>
  </si>
  <si>
    <t>Lebanon</t>
  </si>
  <si>
    <t>Oman</t>
  </si>
  <si>
    <t>Saudi Arabia</t>
  </si>
  <si>
    <t>Syria</t>
  </si>
  <si>
    <t>UAE</t>
  </si>
  <si>
    <t>EUROPE</t>
  </si>
  <si>
    <t>Eastern Europe</t>
  </si>
  <si>
    <t>Bulgaria</t>
  </si>
  <si>
    <t>Czech Republic</t>
  </si>
  <si>
    <t>Hungary</t>
  </si>
  <si>
    <t>Poland</t>
  </si>
  <si>
    <t>Moldova</t>
  </si>
  <si>
    <t>Romania</t>
  </si>
  <si>
    <t>Russia</t>
  </si>
  <si>
    <t>Slovakia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</si>
  <si>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</si>
  <si>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</si>
  <si>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</si>
  <si>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</si>
  <si>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</si>
  <si>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</si>
  <si>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</si>
  <si>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</si>
  <si>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</si>
  <si>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</si>
  <si>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</si>
  <si>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</si>
  <si>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</si>
  <si>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Bosnia &amp; Herzegovina</t>
  </si>
  <si>
    <t>Croatia</t>
  </si>
  <si>
    <t>Greece</t>
  </si>
  <si>
    <t>Italy</t>
  </si>
  <si>
    <t>Malta</t>
  </si>
  <si>
    <t>Portugal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</si>
  <si>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</si>
  <si>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</si>
  <si>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</si>
  <si>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</si>
  <si>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</si>
  <si>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</si>
  <si>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</si>
  <si>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</si>
  <si>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</si>
  <si>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</si>
  <si>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</si>
  <si>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</si>
  <si>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</si>
  <si>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Aruba</t>
  </si>
  <si>
    <t>Bahamas</t>
  </si>
  <si>
    <t>Grenada</t>
  </si>
  <si>
    <t>Guadeloupe</t>
  </si>
  <si>
    <t>Martinique</t>
  </si>
  <si>
    <t>Netherlands Antilles</t>
  </si>
  <si>
    <t>Puerto Rico</t>
  </si>
  <si>
    <t>Saint Vincent &amp; the Grenadines</t>
  </si>
  <si>
    <t>Trinidad &amp; Tobago</t>
  </si>
  <si>
    <t>United States Virgin Islands</t>
  </si>
  <si>
    <t>Central America</t>
  </si>
  <si>
    <t>South America</t>
  </si>
  <si>
    <t>Chile</t>
  </si>
  <si>
    <t>French Guiana</t>
  </si>
  <si>
    <t>Venezuela</t>
  </si>
  <si>
    <t>NORTHERN AMERICA</t>
  </si>
  <si>
    <t>Canada</t>
  </si>
  <si>
    <t>USA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</si>
  <si>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</si>
  <si>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</si>
  <si>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</si>
  <si>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</si>
  <si>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</si>
  <si>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</si>
  <si>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</si>
  <si>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Micronesia</t>
  </si>
  <si>
    <t>Guam</t>
  </si>
  <si>
    <t>Polynesia</t>
  </si>
  <si>
    <t>French Polynesia</t>
  </si>
  <si>
    <t>Stillbirths prevented</t>
  </si>
  <si>
    <t>GDP per capita</t>
  </si>
  <si>
    <t>Education gain due to teenage pregnancy averted</t>
  </si>
  <si>
    <t>Average annual salary</t>
  </si>
  <si>
    <t>Proportion of women who participate in workforce</t>
  </si>
  <si>
    <t>Proportion of PW 25-29 yo</t>
  </si>
  <si>
    <t>Average age of pregnancy</t>
  </si>
  <si>
    <t>Expectation of life for women aged 25-29 years</t>
  </si>
  <si>
    <t>All cause mortality 65+ yo</t>
  </si>
  <si>
    <t>Total expenditure</t>
  </si>
  <si>
    <t>Maternal mortality rate</t>
  </si>
  <si>
    <t>Neonatal mortality rate</t>
  </si>
  <si>
    <t>Stillbirth rate</t>
  </si>
  <si>
    <t>FP expenditure</t>
  </si>
  <si>
    <t>Total for 120 Included Countries</t>
  </si>
  <si>
    <t>Antigua and Barbuda</t>
  </si>
  <si>
    <t>China, Hong Kong Special Administrative Region</t>
  </si>
  <si>
    <t>Iran (Islamic Republic of)</t>
  </si>
  <si>
    <t>Libyan Arab Jamahiriya</t>
  </si>
  <si>
    <t>RΘunion</t>
  </si>
  <si>
    <t>Saint Vincent &amp; Grenadines</t>
  </si>
  <si>
    <t>Macedonia</t>
  </si>
  <si>
    <t>United Arab Emirates</t>
  </si>
  <si>
    <t>Social_value</t>
  </si>
  <si>
    <t>Education benefit</t>
  </si>
  <si>
    <t>Maternal time out of workforce</t>
  </si>
  <si>
    <t>Intrapartum stillbirth proportion</t>
  </si>
  <si>
    <t>Life expectancy</t>
  </si>
  <si>
    <t>Discounting</t>
  </si>
  <si>
    <t>Workforce participation</t>
  </si>
  <si>
    <t>Proportion of PW 15-19 yo</t>
  </si>
  <si>
    <t>Proportion of PW 20-24 yo</t>
  </si>
  <si>
    <t>Proportion of PW 30-34 yo</t>
  </si>
  <si>
    <t>Proportion of PW 40-44 yo</t>
  </si>
  <si>
    <t>Proportion of PW 45-49 yo</t>
  </si>
  <si>
    <t>Proportion of PW 35-39 yo</t>
  </si>
  <si>
    <t>Pregnancies per 1000 15-19 yo</t>
  </si>
  <si>
    <t>Pregnancies per 1000 20-24 yo</t>
  </si>
  <si>
    <t>Pregnancies per 1000 25-29 yo</t>
  </si>
  <si>
    <t>Pregnancies per 1000 30-34 yo</t>
  </si>
  <si>
    <t>Pregnancies per 1000 35-39 yo</t>
  </si>
  <si>
    <t>Pregnancies per 1000 40-44 yo</t>
  </si>
  <si>
    <t>Pregnancies per 1000 45-49 yo</t>
  </si>
  <si>
    <t>Population</t>
  </si>
  <si>
    <t>All cause mortality &lt;1 year</t>
  </si>
  <si>
    <t>All cause mortality 1-4 year</t>
  </si>
  <si>
    <t>All cause mortality 5-9 year</t>
  </si>
  <si>
    <t>All cause mortality 10-14 year</t>
  </si>
  <si>
    <t>All cause mortality 15-19 year</t>
  </si>
  <si>
    <t>All cause mortality 20-24 year</t>
  </si>
  <si>
    <t>All cause mortality 25-29 year</t>
  </si>
  <si>
    <t>All cause mortality 30-34 year</t>
  </si>
  <si>
    <t>All cause mortality 35-39 year</t>
  </si>
  <si>
    <t>All cause mortality 40-44 year</t>
  </si>
  <si>
    <t>All cause mortality 45-49 year</t>
  </si>
  <si>
    <t>All cause mortality 50-54 year</t>
  </si>
  <si>
    <t>All cause mortality 55-59 year</t>
  </si>
  <si>
    <t>All cause mortality 60-64 year</t>
  </si>
  <si>
    <t>MH expenditure</t>
  </si>
  <si>
    <t>GDP per capita weighted</t>
  </si>
  <si>
    <t>Use this one</t>
  </si>
  <si>
    <t>Country or area</t>
  </si>
  <si>
    <t>Total for 120 included countries</t>
  </si>
  <si>
    <t>FP, YLD averted</t>
  </si>
  <si>
    <t>FP, mat deaths averted</t>
  </si>
  <si>
    <t>Among 120 included countries:</t>
  </si>
  <si>
    <t>Low income</t>
  </si>
  <si>
    <t>Lower middle income</t>
  </si>
  <si>
    <t>Upper middle income</t>
  </si>
  <si>
    <t>High income</t>
  </si>
  <si>
    <t>Other Totals</t>
  </si>
  <si>
    <t>FP2020</t>
  </si>
  <si>
    <t>UNFPA Prioirty</t>
  </si>
  <si>
    <t>Total for all LMIC</t>
  </si>
  <si>
    <t>Total for LMIC ex China and Ven</t>
  </si>
  <si>
    <t>Asia and Pacific</t>
  </si>
  <si>
    <t>East and Southern Africa</t>
  </si>
  <si>
    <t>Eastern Europe and Central Asia</t>
  </si>
  <si>
    <t>Latin America and the Caribbean</t>
  </si>
  <si>
    <t>North Africa and Middle East</t>
  </si>
  <si>
    <t>West and Central Africa</t>
  </si>
  <si>
    <t>ISO 3166-1 alpha-3</t>
  </si>
  <si>
    <t>Indicator</t>
  </si>
  <si>
    <t>Total costs</t>
  </si>
  <si>
    <t>Scenario</t>
  </si>
  <si>
    <t>BASELINE</t>
  </si>
  <si>
    <t>SCALEUP 95</t>
  </si>
  <si>
    <t>Annual GDP growth</t>
  </si>
  <si>
    <t>Percent wasting severe</t>
  </si>
  <si>
    <t>undiscouted_costs</t>
  </si>
  <si>
    <t>region</t>
  </si>
  <si>
    <t>income</t>
  </si>
  <si>
    <t>Proportion of women who participate in workforce_0</t>
  </si>
  <si>
    <t>Workforce participation_0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</si>
</sst>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??_);_(@_)"/>
    <numFmt numFmtId="165" formatCode="0.00000"/>
    <numFmt numFmtId="166" formatCode="0.0%"/>
    <numFmt numFmtId="167" formatCode="0.0"/>
    <numFmt numFmtId="168" formatCode="_-* #,##0_-;\-* #,##0_-;_-* &quot;-&quot;??_-;_-@_-"/>
    <numFmt numFmtId="169" formatCode="_(&quot;$&quot;* #,##0_);_(&quot;$&quot;* \(#,##0\);_(&quot;$&quot;* &quot;-&quot;??_);_(@_)"/>
    <numFmt numFmtId="170" formatCode="#,##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3" fillId="0" borderId="1" xfId="0" applyFont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3" applyFont="1"/>
    <xf numFmtId="165" fontId="0" fillId="0" borderId="0" xfId="0" applyNumberFormat="1"/>
    <xf numFmtId="0" fontId="7" fillId="0" borderId="0" xfId="3" applyFont="1" applyAlignment="1">
      <alignment horizontal="left"/>
    </xf>
    <xf numFmtId="0" fontId="6" fillId="0" borderId="0" xfId="3" applyFont="1" applyAlignment="1">
      <alignment horizontal="left"/>
    </xf>
    <xf numFmtId="0" fontId="7" fillId="4" borderId="0" xfId="3" applyFont="1" applyFill="1" applyAlignment="1">
      <alignment horizontal="left"/>
    </xf>
    <xf numFmtId="0" fontId="7" fillId="5" borderId="0" xfId="3" applyFont="1" applyFill="1" applyAlignment="1">
      <alignment horizontal="left"/>
    </xf>
    <xf numFmtId="166" fontId="0" fillId="0" borderId="0" xfId="0" applyNumberFormat="1"/>
    <xf numFmtId="0" fontId="0" fillId="2" borderId="3" xfId="0" applyFill="1" applyBorder="1"/>
    <xf numFmtId="0" fontId="10" fillId="0" borderId="0" xfId="0" applyFont="1" applyAlignment="1">
      <alignment horizontal="left" vertical="center" indent="1"/>
    </xf>
    <xf numFmtId="1" fontId="2" fillId="0" borderId="0" xfId="0" applyNumberFormat="1" applyFont="1"/>
    <xf numFmtId="1" fontId="0" fillId="0" borderId="0" xfId="0" applyNumberFormat="1"/>
    <xf numFmtId="1" fontId="0" fillId="0" borderId="0" xfId="1" applyNumberFormat="1" applyFont="1"/>
    <xf numFmtId="0" fontId="0" fillId="0" borderId="0" xfId="0" applyFill="1"/>
    <xf numFmtId="167" fontId="0" fillId="0" borderId="0" xfId="0" applyNumberFormat="1" applyAlignment="1">
      <alignment horizontal="left"/>
    </xf>
    <xf numFmtId="2" fontId="11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Fill="1"/>
    <xf numFmtId="166" fontId="11" fillId="0" borderId="0" xfId="0" applyNumberFormat="1" applyFont="1"/>
    <xf numFmtId="44" fontId="11" fillId="0" borderId="0" xfId="2" applyFont="1"/>
    <xf numFmtId="167" fontId="11" fillId="0" borderId="0" xfId="0" applyNumberFormat="1" applyFont="1"/>
    <xf numFmtId="4" fontId="11" fillId="0" borderId="0" xfId="0" applyNumberFormat="1" applyFont="1"/>
    <xf numFmtId="168" fontId="0" fillId="0" borderId="0" xfId="1" applyNumberFormat="1" applyFont="1" applyAlignment="1">
      <alignment horizontal="left"/>
    </xf>
    <xf numFmtId="1" fontId="4" fillId="0" borderId="0" xfId="0" applyNumberFormat="1" applyFont="1" applyAlignment="1">
      <alignment horizontal="left" vertical="center"/>
    </xf>
    <xf numFmtId="1" fontId="0" fillId="0" borderId="0" xfId="1" applyNumberFormat="1" applyFont="1" applyAlignment="1">
      <alignment horizontal="left"/>
    </xf>
    <xf numFmtId="169" fontId="0" fillId="0" borderId="0" xfId="0" applyNumberFormat="1"/>
    <xf numFmtId="169" fontId="0" fillId="6" borderId="0" xfId="0" applyNumberFormat="1" applyFill="1"/>
    <xf numFmtId="0" fontId="10" fillId="7" borderId="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indent="1"/>
    </xf>
    <xf numFmtId="0" fontId="3" fillId="8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0" fillId="9" borderId="0" xfId="0" applyFont="1" applyFill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center" indent="1"/>
    </xf>
    <xf numFmtId="164" fontId="0" fillId="0" borderId="0" xfId="1" applyNumberFormat="1" applyFont="1" applyFill="1"/>
    <xf numFmtId="0" fontId="0" fillId="3" borderId="0" xfId="0" applyFill="1" applyBorder="1"/>
    <xf numFmtId="164" fontId="0" fillId="0" borderId="0" xfId="0" applyNumberFormat="1" applyBorder="1"/>
    <xf numFmtId="0" fontId="0" fillId="0" borderId="0" xfId="0" applyBorder="1"/>
    <xf numFmtId="3" fontId="2" fillId="0" borderId="0" xfId="0" applyNumberFormat="1" applyFont="1" applyBorder="1"/>
    <xf numFmtId="170" fontId="11" fillId="0" borderId="0" xfId="0" applyNumberFormat="1" applyFont="1"/>
    <xf numFmtId="9" fontId="11" fillId="0" borderId="0" xfId="4" applyFont="1"/>
    <xf numFmtId="168" fontId="0" fillId="0" borderId="0" xfId="1" applyNumberFormat="1" applyFont="1"/>
    <xf numFmtId="168" fontId="0" fillId="0" borderId="0" xfId="0" applyNumberFormat="1"/>
    <xf numFmtId="166" fontId="11" fillId="5" borderId="0" xfId="0" applyNumberFormat="1" applyFont="1" applyFill="1"/>
    <xf numFmtId="1" fontId="11" fillId="0" borderId="0" xfId="2" applyNumberFormat="1" applyFont="1"/>
    <xf numFmtId="168" fontId="11" fillId="0" borderId="0" xfId="1" applyNumberFormat="1" applyFont="1"/>
    <xf numFmtId="164" fontId="0" fillId="0" borderId="0" xfId="1" applyNumberFormat="1" applyFont="1" applyFill="1"/>
    <xf numFmtId="0" fontId="11" fillId="0" borderId="0" xfId="0" applyNumberFormat="1" applyFont="1" applyAlignment="1">
      <alignment horizontal="left"/>
    </xf>
    <xf numFmtId="0" fontId="11" fillId="0" borderId="0" xfId="1" applyNumberFormat="1" applyFont="1" applyAlignment="1">
      <alignment horizontal="left"/>
    </xf>
    <xf numFmtId="0" fontId="11" fillId="5" borderId="0" xfId="1" applyNumberFormat="1" applyFont="1" applyFill="1" applyAlignment="1">
      <alignment horizontal="left"/>
    </xf>
    <xf numFmtId="0" fontId="16" fillId="0" borderId="0" xfId="0" applyNumberFormat="1" applyFont="1" applyAlignment="1">
      <alignment horizontal="left"/>
    </xf>
    <xf numFmtId="0" fontId="11" fillId="0" borderId="0" xfId="2" applyNumberFormat="1" applyFont="1" applyAlignment="1">
      <alignment horizontal="left"/>
    </xf>
  </cellXfs>
  <cellStyles count="5">
    <cellStyle name="Comma" xfId="1" builtinId="3"/>
    <cellStyle name="Currency" xfId="2" builtinId="4"/>
    <cellStyle name="Normal" xfId="0" builtinId="0"/>
    <cellStyle name="Normal 2 7" xfId="3" xr:uid="{04FB8922-53E5-4894-8166-4E5F7E5B1EE4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372FFD01-3D32-4856-9B5E-C2B0F71050BE}">
          <cx:tx>
            <cx:txData>
              <cx:f>_xlchart.v1.1</cx:f>
              <cx:v>Proportion of women who participate in workforce_0</cx:v>
            </cx:txData>
          </cx:tx>
          <cx:dataId val="0"/>
          <cx:layoutPr>
            <cx:statistics quartileMethod="exclusive"/>
          </cx:layoutPr>
        </cx:series>
        <cx:series layoutId="boxWhisker" uniqueId="{919F367D-27F2-4E5E-B807-5FAB05F7E7F4}">
          <cx:tx>
            <cx:txData>
              <cx:f>_xlchart.v1.3</cx:f>
              <cx:v>Workforce participation_0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AU" sz="800">
              <a:solidFill>
                <a:sysClr val="windowText" lastClr="000000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AU">
              <a:solidFill>
                <a:sysClr val="windowText" lastClr="000000"/>
              </a:solidFill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13</xdr:row>
      <xdr:rowOff>15240</xdr:rowOff>
    </xdr:from>
    <xdr:to>
      <xdr:col>66</xdr:col>
      <xdr:colOff>396240</xdr:colOff>
      <xdr:row>37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7057EF-CE55-4422-93DE-9B5E4F4DB7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1775" y="2367915"/>
              <a:ext cx="5368290" cy="434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B53C-40AA-4989-8127-C066401F67D7}">
  <sheetPr>
    <tabColor theme="4" tint="0.79998168889431442"/>
  </sheetPr>
  <dimension ref="A1:P121"/>
  <sheetViews>
    <sheetView workbookViewId="0">
      <selection activeCell="E12" sqref="E12"/>
    </sheetView>
  </sheetViews>
  <sheetFormatPr defaultRowHeight="14.4" x14ac:dyDescent="0.3"/>
  <cols>
    <col min="15" max="15" width="14.88671875" bestFit="1" customWidth="1"/>
    <col min="16" max="16" width="10.21875" bestFit="1" customWidth="1"/>
  </cols>
  <sheetData>
    <row r="1" spans="1:16" x14ac:dyDescent="0.3">
      <c r="A1" s="1" t="s">
        <v>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6" x14ac:dyDescent="0.3">
      <c r="A2" t="s">
        <v>1</v>
      </c>
      <c r="B2" t="s">
        <v>2</v>
      </c>
      <c r="C2" t="s">
        <v>3</v>
      </c>
      <c r="D2" s="2">
        <v>0</v>
      </c>
      <c r="E2" s="2">
        <v>958.49559175206741</v>
      </c>
      <c r="F2" s="2">
        <v>1473.0675180329004</v>
      </c>
      <c r="G2" s="2">
        <v>1896.2000398225327</v>
      </c>
      <c r="H2" s="2">
        <v>2235.6973909378848</v>
      </c>
      <c r="I2" s="2">
        <v>2496.2137944600454</v>
      </c>
      <c r="J2" s="2">
        <v>2678.7351747372322</v>
      </c>
      <c r="K2" s="2">
        <v>2797.1310335053122</v>
      </c>
      <c r="L2" s="2">
        <v>2848.7853412939744</v>
      </c>
      <c r="M2" s="2">
        <v>2841.9967426262192</v>
      </c>
      <c r="O2" s="59"/>
    </row>
    <row r="3" spans="1:16" x14ac:dyDescent="0.3">
      <c r="A3" t="s">
        <v>4</v>
      </c>
      <c r="B3" t="s">
        <v>5</v>
      </c>
      <c r="C3" t="s">
        <v>3</v>
      </c>
      <c r="D3" s="2">
        <v>0</v>
      </c>
      <c r="E3" s="2">
        <v>0.62765174372544941</v>
      </c>
      <c r="F3" s="2">
        <v>-0.1319072948739759</v>
      </c>
      <c r="G3" s="2">
        <v>1.204532459315093</v>
      </c>
      <c r="H3" s="2">
        <v>1.4744637261999571</v>
      </c>
      <c r="I3" s="2">
        <v>1.6781670995702465</v>
      </c>
      <c r="J3" s="2">
        <v>1.7776466914991751</v>
      </c>
      <c r="K3" s="2">
        <v>1.8929499180362175</v>
      </c>
      <c r="L3" s="2">
        <v>1.9653018908721913</v>
      </c>
      <c r="M3" s="2">
        <v>1.9999938886045392</v>
      </c>
      <c r="O3" s="59"/>
      <c r="P3" s="60"/>
    </row>
    <row r="4" spans="1:16" x14ac:dyDescent="0.3">
      <c r="A4" t="s">
        <v>6</v>
      </c>
      <c r="B4" t="s">
        <v>7</v>
      </c>
      <c r="C4" t="s">
        <v>3</v>
      </c>
      <c r="D4" s="2">
        <v>0</v>
      </c>
      <c r="E4" s="2">
        <v>49.292971676049092</v>
      </c>
      <c r="F4" s="2">
        <v>134.7252688026548</v>
      </c>
      <c r="G4" s="2">
        <v>203.18039984524728</v>
      </c>
      <c r="H4" s="2">
        <v>256.21297099712842</v>
      </c>
      <c r="I4" s="2">
        <v>295.25595480559321</v>
      </c>
      <c r="J4" s="2">
        <v>325.29595753730473</v>
      </c>
      <c r="K4" s="2">
        <v>345.8158641397988</v>
      </c>
      <c r="L4" s="2">
        <v>359.35577424854313</v>
      </c>
      <c r="M4" s="2">
        <v>365.99862799171905</v>
      </c>
      <c r="O4" s="59"/>
    </row>
    <row r="5" spans="1:16" x14ac:dyDescent="0.3">
      <c r="A5" t="s">
        <v>8</v>
      </c>
      <c r="B5" t="s">
        <v>9</v>
      </c>
      <c r="C5" t="s">
        <v>3</v>
      </c>
      <c r="D5" s="2">
        <v>0</v>
      </c>
      <c r="E5" s="2">
        <v>750.97546535514812</v>
      </c>
      <c r="F5" s="2">
        <v>1360.4391783594083</v>
      </c>
      <c r="G5" s="2">
        <v>1879.4472829772349</v>
      </c>
      <c r="H5" s="2">
        <v>2307.8825259103751</v>
      </c>
      <c r="I5" s="2">
        <v>2636.769477404614</v>
      </c>
      <c r="J5" s="2">
        <v>2867.2802595971266</v>
      </c>
      <c r="K5" s="2">
        <v>2993.8090977890706</v>
      </c>
      <c r="L5" s="2">
        <v>3012.1961728452861</v>
      </c>
      <c r="M5" s="2">
        <v>2915.9941269489623</v>
      </c>
      <c r="O5" s="59"/>
    </row>
    <row r="6" spans="1:16" x14ac:dyDescent="0.3">
      <c r="A6" t="s">
        <v>10</v>
      </c>
      <c r="B6" t="s">
        <v>11</v>
      </c>
      <c r="C6" t="s">
        <v>3</v>
      </c>
      <c r="D6" s="2">
        <v>0</v>
      </c>
      <c r="E6" s="2">
        <v>39.48244162649371</v>
      </c>
      <c r="F6" s="2">
        <v>72.335339094484482</v>
      </c>
      <c r="G6" s="2">
        <v>100.34050623876789</v>
      </c>
      <c r="H6" s="2">
        <v>123.27042861736533</v>
      </c>
      <c r="I6" s="2">
        <v>140.18641454556027</v>
      </c>
      <c r="J6" s="2">
        <v>152.41834206837561</v>
      </c>
      <c r="K6" s="2">
        <v>162.54763485666803</v>
      </c>
      <c r="L6" s="2">
        <v>167.69303788951919</v>
      </c>
      <c r="M6" s="2">
        <v>170.99969748592468</v>
      </c>
      <c r="O6" s="59"/>
    </row>
    <row r="7" spans="1:16" x14ac:dyDescent="0.3">
      <c r="A7" t="s">
        <v>12</v>
      </c>
      <c r="B7" t="s">
        <v>13</v>
      </c>
      <c r="C7" t="s">
        <v>3</v>
      </c>
      <c r="D7" s="2">
        <v>0</v>
      </c>
      <c r="E7" s="2">
        <v>-0.20080472424023199</v>
      </c>
      <c r="F7" s="2">
        <v>0.15106952884451808</v>
      </c>
      <c r="G7" s="2">
        <v>1.4318088995107807</v>
      </c>
      <c r="H7" s="2">
        <v>1.6496424841333051</v>
      </c>
      <c r="I7" s="2">
        <v>1.742533679656197</v>
      </c>
      <c r="J7" s="2">
        <v>1.8665880148995053</v>
      </c>
      <c r="K7" s="2">
        <v>1.9197124385271631</v>
      </c>
      <c r="L7" s="2">
        <v>0.96530189087219131</v>
      </c>
      <c r="M7" s="2">
        <v>1.9999938886045392</v>
      </c>
    </row>
    <row r="8" spans="1:16" x14ac:dyDescent="0.3">
      <c r="A8" t="s">
        <v>14</v>
      </c>
      <c r="B8" t="s">
        <v>15</v>
      </c>
      <c r="C8" t="s">
        <v>3</v>
      </c>
      <c r="D8" s="2">
        <v>0</v>
      </c>
      <c r="E8" s="2">
        <v>2.5237571004751658E-2</v>
      </c>
      <c r="F8" s="2">
        <v>2.3213012916595801</v>
      </c>
      <c r="G8" s="2">
        <v>4.3863209377495913</v>
      </c>
      <c r="H8" s="2">
        <v>5.16062304169985</v>
      </c>
      <c r="I8" s="2">
        <v>5.7770349783669346</v>
      </c>
      <c r="J8" s="2">
        <v>6.199528089397031</v>
      </c>
      <c r="K8" s="2">
        <v>6.5717996721448699</v>
      </c>
      <c r="L8" s="2">
        <v>6.8265094543609557</v>
      </c>
      <c r="M8" s="2">
        <v>6.9999602759295048</v>
      </c>
    </row>
    <row r="9" spans="1:16" x14ac:dyDescent="0.3">
      <c r="A9" t="s">
        <v>16</v>
      </c>
      <c r="B9" t="s">
        <v>17</v>
      </c>
      <c r="C9" t="s">
        <v>3</v>
      </c>
      <c r="D9" s="2">
        <v>0</v>
      </c>
      <c r="E9" s="2">
        <v>491</v>
      </c>
      <c r="F9" s="2">
        <v>865.00000000000045</v>
      </c>
      <c r="G9" s="2">
        <v>1143</v>
      </c>
      <c r="H9" s="2">
        <v>1340.9999999999995</v>
      </c>
      <c r="I9" s="2">
        <v>1474</v>
      </c>
      <c r="J9" s="2">
        <v>1549</v>
      </c>
      <c r="K9" s="2">
        <v>1585</v>
      </c>
      <c r="L9" s="2">
        <v>1581</v>
      </c>
      <c r="M9" s="2">
        <v>1545.974286303599</v>
      </c>
    </row>
    <row r="10" spans="1:16" x14ac:dyDescent="0.3">
      <c r="A10" t="s">
        <v>18</v>
      </c>
      <c r="B10" t="s">
        <v>19</v>
      </c>
      <c r="C10" t="s">
        <v>3</v>
      </c>
      <c r="D10" s="2">
        <v>0</v>
      </c>
      <c r="E10" s="2">
        <v>9.2738225549169995E-2</v>
      </c>
      <c r="F10" s="2">
        <v>0.16458136098505749</v>
      </c>
      <c r="G10" s="2">
        <v>0.21899399335321224</v>
      </c>
      <c r="H10" s="2">
        <v>0.25894863834062298</v>
      </c>
      <c r="I10" s="2">
        <v>0.285497445651129</v>
      </c>
      <c r="J10" s="2">
        <v>0.30130176332763686</v>
      </c>
      <c r="K10" s="2">
        <v>0.3086489563562051</v>
      </c>
      <c r="L10" s="2">
        <v>0.3089877803582175</v>
      </c>
      <c r="M10" s="2">
        <v>0.30218942152280698</v>
      </c>
    </row>
    <row r="11" spans="1:16" x14ac:dyDescent="0.3">
      <c r="A11" t="s">
        <v>20</v>
      </c>
      <c r="B11" t="s">
        <v>21</v>
      </c>
      <c r="C11" t="s">
        <v>3</v>
      </c>
      <c r="D11" s="2">
        <v>0</v>
      </c>
      <c r="E11" s="2">
        <v>0.48536940389704331</v>
      </c>
      <c r="F11" s="2">
        <v>-0.42446523557774096</v>
      </c>
      <c r="G11" s="2">
        <v>0.77272355980431229</v>
      </c>
      <c r="H11" s="2">
        <v>0.82482124206665253</v>
      </c>
      <c r="I11" s="2">
        <v>0.87126683982809849</v>
      </c>
      <c r="J11" s="2">
        <v>0.91105867659967021</v>
      </c>
      <c r="K11" s="2">
        <v>-5.3525040981891259E-2</v>
      </c>
      <c r="L11" s="2">
        <v>0.98843396362406377</v>
      </c>
      <c r="M11" s="2">
        <v>0.9999969443022696</v>
      </c>
    </row>
    <row r="12" spans="1:16" x14ac:dyDescent="0.3">
      <c r="A12" t="s">
        <v>22</v>
      </c>
      <c r="B12" t="s">
        <v>23</v>
      </c>
      <c r="C12" t="s">
        <v>3</v>
      </c>
      <c r="D12" s="2">
        <v>0</v>
      </c>
      <c r="E12" s="2">
        <v>-0.34308706406863765</v>
      </c>
      <c r="F12" s="2">
        <v>0.85851158814075301</v>
      </c>
      <c r="G12" s="2">
        <v>0.88636177990215614</v>
      </c>
      <c r="H12" s="2">
        <v>0.91241062103332626</v>
      </c>
      <c r="I12" s="2">
        <v>0.93563341991404925</v>
      </c>
      <c r="J12" s="2">
        <v>1.0823823891046436</v>
      </c>
      <c r="K12" s="2">
        <v>1.2177404385135633</v>
      </c>
      <c r="L12" s="2">
        <v>1.3333405540849121</v>
      </c>
      <c r="M12" s="2">
        <v>0.43144926268611106</v>
      </c>
    </row>
    <row r="13" spans="1:16" x14ac:dyDescent="0.3">
      <c r="A13" t="s">
        <v>24</v>
      </c>
      <c r="B13" t="s">
        <v>25</v>
      </c>
      <c r="C13" t="s">
        <v>3</v>
      </c>
      <c r="D13" s="2">
        <v>0</v>
      </c>
      <c r="E13" s="2">
        <v>55.579728043301657</v>
      </c>
      <c r="F13" s="2">
        <v>192.10338905091999</v>
      </c>
      <c r="G13" s="2">
        <v>310.20224529877146</v>
      </c>
      <c r="H13" s="2">
        <v>411.18462480935864</v>
      </c>
      <c r="I13" s="2">
        <v>490.51395878854851</v>
      </c>
      <c r="J13" s="2">
        <v>550.64110484233925</v>
      </c>
      <c r="K13" s="2">
        <v>590.20811928354931</v>
      </c>
      <c r="L13" s="2">
        <v>608.72403882649917</v>
      </c>
      <c r="M13" s="2">
        <v>604.9978151761228</v>
      </c>
    </row>
    <row r="14" spans="1:16" x14ac:dyDescent="0.3">
      <c r="A14" t="s">
        <v>26</v>
      </c>
      <c r="B14" t="s">
        <v>27</v>
      </c>
      <c r="C14" t="s">
        <v>3</v>
      </c>
      <c r="D14" s="2">
        <v>0</v>
      </c>
      <c r="E14" s="2">
        <v>1.4268470194852192</v>
      </c>
      <c r="F14" s="2">
        <v>4.1606506458297901</v>
      </c>
      <c r="G14" s="2">
        <v>5.7499795789237176</v>
      </c>
      <c r="H14" s="2">
        <v>6.1241062103332631</v>
      </c>
      <c r="I14" s="2">
        <v>6.4207007792264434</v>
      </c>
      <c r="J14" s="2">
        <v>6.6442347063986809</v>
      </c>
      <c r="K14" s="2">
        <v>6.812662356563381</v>
      </c>
      <c r="L14" s="2">
        <v>7.9306037817443826</v>
      </c>
      <c r="M14" s="2">
        <v>7.999984721511348</v>
      </c>
    </row>
    <row r="15" spans="1:16" x14ac:dyDescent="0.3">
      <c r="A15" t="s">
        <v>28</v>
      </c>
      <c r="B15" t="s">
        <v>29</v>
      </c>
      <c r="C15" t="s">
        <v>3</v>
      </c>
      <c r="D15" s="2">
        <v>0</v>
      </c>
      <c r="E15" s="2">
        <v>72.846742640365903</v>
      </c>
      <c r="F15" s="2">
        <v>116.10984897267764</v>
      </c>
      <c r="G15" s="2">
        <v>145.04499785593043</v>
      </c>
      <c r="H15" s="2">
        <v>163.86899855389854</v>
      </c>
      <c r="I15" s="2">
        <v>173.86458164513053</v>
      </c>
      <c r="J15" s="2">
        <v>174.59622471517625</v>
      </c>
      <c r="K15" s="2">
        <v>169.81526006157748</v>
      </c>
      <c r="L15" s="2">
        <v>157.88966050791012</v>
      </c>
      <c r="M15" s="2">
        <v>141.9997677669725</v>
      </c>
    </row>
    <row r="16" spans="1:16" x14ac:dyDescent="0.3">
      <c r="A16" t="s">
        <v>30</v>
      </c>
      <c r="B16" t="s">
        <v>31</v>
      </c>
      <c r="C16" t="s">
        <v>3</v>
      </c>
      <c r="D16" s="2">
        <v>0</v>
      </c>
      <c r="E16" s="2">
        <v>-0.51463059610295669</v>
      </c>
      <c r="F16" s="2">
        <v>-0.42446523557774096</v>
      </c>
      <c r="G16" s="2">
        <v>0.77272355980431229</v>
      </c>
      <c r="H16" s="2">
        <v>0.82482124206665253</v>
      </c>
      <c r="I16" s="2">
        <v>0.87126683982809849</v>
      </c>
      <c r="J16" s="2">
        <v>0.91105867659967021</v>
      </c>
      <c r="K16" s="2">
        <v>-5.3525040981891259E-2</v>
      </c>
      <c r="L16" s="2">
        <v>0.98843396362406377</v>
      </c>
      <c r="M16" s="2">
        <v>0.9999969443022696</v>
      </c>
    </row>
    <row r="17" spans="1:13" x14ac:dyDescent="0.3">
      <c r="A17" t="s">
        <v>32</v>
      </c>
      <c r="B17" t="s">
        <v>33</v>
      </c>
      <c r="C17" t="s">
        <v>3</v>
      </c>
      <c r="D17" s="2">
        <v>0</v>
      </c>
      <c r="E17" s="2">
        <v>-0.26335072985321517</v>
      </c>
      <c r="F17" s="2">
        <v>4.9255794070376524</v>
      </c>
      <c r="G17" s="2">
        <v>8.7726418754991826</v>
      </c>
      <c r="H17" s="2">
        <v>11.233656704433031</v>
      </c>
      <c r="I17" s="2">
        <v>13.425336796561972</v>
      </c>
      <c r="J17" s="2">
        <v>15.354585517093902</v>
      </c>
      <c r="K17" s="2">
        <v>17.090074303307851</v>
      </c>
      <c r="L17" s="2">
        <v>17.641452872345976</v>
      </c>
      <c r="M17" s="2">
        <v>17.999911384765817</v>
      </c>
    </row>
    <row r="18" spans="1:13" x14ac:dyDescent="0.3">
      <c r="A18" t="s">
        <v>34</v>
      </c>
      <c r="B18" t="s">
        <v>35</v>
      </c>
      <c r="C18" t="s">
        <v>3</v>
      </c>
      <c r="D18" s="2">
        <v>0</v>
      </c>
      <c r="E18" s="2">
        <v>78.614844790314237</v>
      </c>
      <c r="F18" s="2">
        <v>167.18583016325374</v>
      </c>
      <c r="G18" s="2">
        <v>234.31694541483603</v>
      </c>
      <c r="H18" s="2">
        <v>283.76021330449589</v>
      </c>
      <c r="I18" s="2">
        <v>318.9155778358213</v>
      </c>
      <c r="J18" s="2">
        <v>339.12161422002629</v>
      </c>
      <c r="K18" s="2">
        <v>348.64290457000402</v>
      </c>
      <c r="L18" s="2">
        <v>351.1022457413095</v>
      </c>
      <c r="M18" s="2">
        <v>343.99911384765818</v>
      </c>
    </row>
    <row r="19" spans="1:13" x14ac:dyDescent="0.3">
      <c r="A19" t="s">
        <v>36</v>
      </c>
      <c r="B19" t="s">
        <v>37</v>
      </c>
      <c r="C19" t="s">
        <v>3</v>
      </c>
      <c r="D19" s="2">
        <v>0</v>
      </c>
      <c r="E19" s="2">
        <v>284.55375438248893</v>
      </c>
      <c r="F19" s="2">
        <v>539.82420116773528</v>
      </c>
      <c r="G19" s="2">
        <v>753.7012242449573</v>
      </c>
      <c r="H19" s="2">
        <v>926.87895476845506</v>
      </c>
      <c r="I19" s="2">
        <v>1062.2225288321054</v>
      </c>
      <c r="J19" s="2">
        <v>1159.7422533962765</v>
      </c>
      <c r="K19" s="2">
        <v>1227.028574755155</v>
      </c>
      <c r="L19" s="2">
        <v>1259.0923034044552</v>
      </c>
      <c r="M19" s="2">
        <v>1257.9969259680834</v>
      </c>
    </row>
    <row r="20" spans="1:13" x14ac:dyDescent="0.3">
      <c r="A20" t="s">
        <v>38</v>
      </c>
      <c r="B20" t="s">
        <v>39</v>
      </c>
      <c r="C20" t="s">
        <v>3</v>
      </c>
      <c r="D20" s="2">
        <v>0</v>
      </c>
      <c r="E20" s="2">
        <v>309.41768735145752</v>
      </c>
      <c r="F20" s="2">
        <v>604.20009307308055</v>
      </c>
      <c r="G20" s="2">
        <v>844.10971737345153</v>
      </c>
      <c r="H20" s="2">
        <v>1031.58017996332</v>
      </c>
      <c r="I20" s="2">
        <v>1170.1906143733679</v>
      </c>
      <c r="J20" s="2">
        <v>1258.2711822306489</v>
      </c>
      <c r="K20" s="2">
        <v>1304.7635472552597</v>
      </c>
      <c r="L20" s="2">
        <v>1304.1901525671321</v>
      </c>
      <c r="M20" s="2">
        <v>1261.996815962965</v>
      </c>
    </row>
    <row r="21" spans="1:13" x14ac:dyDescent="0.3">
      <c r="A21" t="s">
        <v>40</v>
      </c>
      <c r="B21" t="s">
        <v>41</v>
      </c>
      <c r="C21" t="s">
        <v>3</v>
      </c>
      <c r="D21" s="2">
        <v>0</v>
      </c>
      <c r="E21" s="2">
        <v>34.863932968968356</v>
      </c>
      <c r="F21" s="2">
        <v>79.253565727456703</v>
      </c>
      <c r="G21" s="2">
        <v>113.77207008536328</v>
      </c>
      <c r="H21" s="2">
        <v>141.05898810963106</v>
      </c>
      <c r="I21" s="2">
        <v>161.46242493524619</v>
      </c>
      <c r="J21" s="2">
        <v>176.43762795795715</v>
      </c>
      <c r="K21" s="2">
        <v>185.68404516413682</v>
      </c>
      <c r="L21" s="2">
        <v>192.52486821554965</v>
      </c>
      <c r="M21" s="2">
        <v>193.9994071946403</v>
      </c>
    </row>
    <row r="22" spans="1:13" x14ac:dyDescent="0.3">
      <c r="A22" t="s">
        <v>42</v>
      </c>
      <c r="B22" t="s">
        <v>43</v>
      </c>
      <c r="C22" t="s">
        <v>3</v>
      </c>
      <c r="D22" s="2">
        <v>0</v>
      </c>
      <c r="E22" s="2">
        <v>493.49083204105864</v>
      </c>
      <c r="F22" s="2">
        <v>964.21725207113286</v>
      </c>
      <c r="G22" s="2">
        <v>1362.8802354570175</v>
      </c>
      <c r="H22" s="2">
        <v>1701.8669498678787</v>
      </c>
      <c r="I22" s="2">
        <v>1980.3183736814008</v>
      </c>
      <c r="J22" s="2">
        <v>2195.000048619881</v>
      </c>
      <c r="K22" s="2">
        <v>2366.563039694624</v>
      </c>
      <c r="L22" s="2">
        <v>2485.2833802646242</v>
      </c>
      <c r="M22" s="2">
        <v>2554.9940230552393</v>
      </c>
    </row>
    <row r="23" spans="1:13" x14ac:dyDescent="0.3">
      <c r="A23" t="s">
        <v>44</v>
      </c>
      <c r="B23" t="s">
        <v>45</v>
      </c>
      <c r="C23" t="s">
        <v>3</v>
      </c>
      <c r="D23" s="2">
        <v>0</v>
      </c>
      <c r="E23" s="2">
        <v>0.48536940389704331</v>
      </c>
      <c r="F23" s="2">
        <v>0.57553476442225904</v>
      </c>
      <c r="G23" s="2">
        <v>0.65908533970646843</v>
      </c>
      <c r="H23" s="2">
        <v>1.8248212420666525</v>
      </c>
      <c r="I23" s="2">
        <v>1.8712668398280985</v>
      </c>
      <c r="J23" s="2">
        <v>0.91105867659967021</v>
      </c>
      <c r="K23" s="2">
        <v>0.94647495901810874</v>
      </c>
      <c r="L23" s="2">
        <v>1.9884339636240638</v>
      </c>
      <c r="M23" s="2">
        <v>1.9999969443022696</v>
      </c>
    </row>
    <row r="24" spans="1:13" x14ac:dyDescent="0.3">
      <c r="A24" t="s">
        <v>46</v>
      </c>
      <c r="B24" t="s">
        <v>47</v>
      </c>
      <c r="C24" t="s">
        <v>3</v>
      </c>
      <c r="D24" s="2">
        <v>0</v>
      </c>
      <c r="E24" s="2">
        <v>172.46963467308251</v>
      </c>
      <c r="F24" s="2">
        <v>317.86163278336835</v>
      </c>
      <c r="G24" s="2">
        <v>441.99820294528718</v>
      </c>
      <c r="H24" s="2">
        <v>547.78268458276034</v>
      </c>
      <c r="I24" s="2">
        <v>633.83320484900469</v>
      </c>
      <c r="J24" s="2">
        <v>701.15782644617457</v>
      </c>
      <c r="K24" s="2">
        <v>751.18594809486524</v>
      </c>
      <c r="L24" s="2">
        <v>785.51677446476924</v>
      </c>
      <c r="M24" s="2">
        <v>800.99818491554811</v>
      </c>
    </row>
    <row r="25" spans="1:13" x14ac:dyDescent="0.3">
      <c r="A25" t="s">
        <v>48</v>
      </c>
      <c r="B25" t="s">
        <v>49</v>
      </c>
      <c r="C25" t="s">
        <v>3</v>
      </c>
      <c r="D25" s="2">
        <v>0</v>
      </c>
      <c r="E25" s="2">
        <v>805.96632226894781</v>
      </c>
      <c r="F25" s="2">
        <v>1442.0412281318668</v>
      </c>
      <c r="G25" s="2">
        <v>2015.4472829772349</v>
      </c>
      <c r="H25" s="2">
        <v>2525.5250180771741</v>
      </c>
      <c r="I25" s="2">
        <v>2970.7627922099164</v>
      </c>
      <c r="J25" s="2">
        <v>3349.118123510385</v>
      </c>
      <c r="K25" s="2">
        <v>3659.9239409860766</v>
      </c>
      <c r="L25" s="2">
        <v>3892.4540979311523</v>
      </c>
      <c r="M25" s="2">
        <v>4038.992644935563</v>
      </c>
    </row>
    <row r="26" spans="1:13" x14ac:dyDescent="0.3">
      <c r="A26" t="s">
        <v>50</v>
      </c>
      <c r="B26" t="s">
        <v>51</v>
      </c>
      <c r="C26" t="s">
        <v>3</v>
      </c>
      <c r="D26" s="2">
        <v>0</v>
      </c>
      <c r="E26" s="2">
        <v>33.963787409189592</v>
      </c>
      <c r="F26" s="2">
        <v>66.23217515056632</v>
      </c>
      <c r="G26" s="2">
        <v>89.954103616713155</v>
      </c>
      <c r="H26" s="2">
        <v>106.9565879328652</v>
      </c>
      <c r="I26" s="2">
        <v>117.54274874470076</v>
      </c>
      <c r="J26" s="2">
        <v>122.19598875987478</v>
      </c>
      <c r="K26" s="2">
        <v>122.54763485666803</v>
      </c>
      <c r="L26" s="2">
        <v>120.73930203502294</v>
      </c>
      <c r="M26" s="2">
        <v>114.99971887580881</v>
      </c>
    </row>
    <row r="27" spans="1:13" x14ac:dyDescent="0.3">
      <c r="A27" t="s">
        <v>52</v>
      </c>
      <c r="B27" t="s">
        <v>53</v>
      </c>
      <c r="C27" t="s">
        <v>3</v>
      </c>
      <c r="D27" s="2">
        <v>0</v>
      </c>
      <c r="E27" s="2">
        <v>8.5065833537006341</v>
      </c>
      <c r="F27" s="2">
        <v>17.510695288445177</v>
      </c>
      <c r="G27" s="2">
        <v>23.863536114716432</v>
      </c>
      <c r="H27" s="2">
        <v>27.708120430632988</v>
      </c>
      <c r="I27" s="2">
        <v>32.16787047621817</v>
      </c>
      <c r="J27" s="2">
        <v>34.265644193693568</v>
      </c>
      <c r="K27" s="2">
        <v>36.090074303307851</v>
      </c>
      <c r="L27" s="2">
        <v>36.653018908721911</v>
      </c>
      <c r="M27" s="2">
        <v>34.999920551859006</v>
      </c>
    </row>
    <row r="28" spans="1:13" x14ac:dyDescent="0.3">
      <c r="A28" t="s">
        <v>54</v>
      </c>
      <c r="B28" t="s">
        <v>55</v>
      </c>
      <c r="C28" t="s">
        <v>3</v>
      </c>
      <c r="D28" s="2">
        <v>0</v>
      </c>
      <c r="E28" s="2">
        <v>59.584487754310544</v>
      </c>
      <c r="F28" s="2">
        <v>130.22927906234054</v>
      </c>
      <c r="G28" s="2">
        <v>191.40808470696868</v>
      </c>
      <c r="H28" s="2">
        <v>243.94254237976315</v>
      </c>
      <c r="I28" s="2">
        <v>286.94080709986099</v>
      </c>
      <c r="J28" s="2">
        <v>322.69973282212845</v>
      </c>
      <c r="K28" s="2">
        <v>350.21470424214891</v>
      </c>
      <c r="L28" s="2">
        <v>369.67430239539988</v>
      </c>
      <c r="M28" s="2">
        <v>382.99893967288756</v>
      </c>
    </row>
    <row r="29" spans="1:13" x14ac:dyDescent="0.3">
      <c r="A29" t="s">
        <v>56</v>
      </c>
      <c r="B29" t="s">
        <v>57</v>
      </c>
      <c r="C29" t="s">
        <v>3</v>
      </c>
      <c r="D29" s="2">
        <v>0</v>
      </c>
      <c r="E29" s="2">
        <v>-0.23006591644614538</v>
      </c>
      <c r="F29" s="2">
        <v>1.4436274695482822</v>
      </c>
      <c r="G29" s="2">
        <v>2.8636177990215614</v>
      </c>
      <c r="H29" s="2">
        <v>3.2116955892999357</v>
      </c>
      <c r="I29" s="2">
        <v>3.485067359312394</v>
      </c>
      <c r="J29" s="2">
        <v>3.6887053680988462</v>
      </c>
      <c r="K29" s="2">
        <v>3.812662356563381</v>
      </c>
      <c r="L29" s="2">
        <v>3.9306037817443826</v>
      </c>
      <c r="M29" s="2">
        <v>3.999984721511348</v>
      </c>
    </row>
    <row r="30" spans="1:13" x14ac:dyDescent="0.3">
      <c r="A30" t="s">
        <v>58</v>
      </c>
      <c r="B30" t="s">
        <v>59</v>
      </c>
      <c r="C30" t="s">
        <v>3</v>
      </c>
      <c r="D30" s="2">
        <v>0</v>
      </c>
      <c r="E30" s="2">
        <v>541.58080730527217</v>
      </c>
      <c r="F30" s="2">
        <v>1059.9431886190941</v>
      </c>
      <c r="G30" s="2">
        <v>1497.902244279152</v>
      </c>
      <c r="H30" s="2">
        <v>1860.473435366443</v>
      </c>
      <c r="I30" s="2">
        <v>2144.0083996556154</v>
      </c>
      <c r="J30" s="2">
        <v>2356.4376765778379</v>
      </c>
      <c r="K30" s="2">
        <v>2498.0231979529981</v>
      </c>
      <c r="L30" s="2">
        <v>2573.4675125536023</v>
      </c>
      <c r="M30" s="2">
        <v>2583.993696095582</v>
      </c>
    </row>
    <row r="31" spans="1:13" x14ac:dyDescent="0.3">
      <c r="A31" t="s">
        <v>60</v>
      </c>
      <c r="B31" t="s">
        <v>61</v>
      </c>
      <c r="C31" t="s">
        <v>3</v>
      </c>
      <c r="D31" s="2">
        <v>0</v>
      </c>
      <c r="E31" s="2">
        <v>2.1675199108331569</v>
      </c>
      <c r="F31" s="2">
        <v>5.7553476442225886</v>
      </c>
      <c r="G31" s="2">
        <v>7.9317680573582159</v>
      </c>
      <c r="H31" s="2">
        <v>10.985444283766505</v>
      </c>
      <c r="I31" s="2">
        <v>11.648301818195034</v>
      </c>
      <c r="J31" s="2">
        <v>12.155057427696867</v>
      </c>
      <c r="K31" s="2">
        <v>13.57179967214487</v>
      </c>
      <c r="L31" s="2">
        <v>12.826509454360956</v>
      </c>
      <c r="M31" s="2">
        <v>12.999960275929505</v>
      </c>
    </row>
    <row r="32" spans="1:13" x14ac:dyDescent="0.3">
      <c r="A32" t="s">
        <v>62</v>
      </c>
      <c r="B32" t="s">
        <v>63</v>
      </c>
      <c r="C32" t="s">
        <v>3</v>
      </c>
      <c r="D32" s="2">
        <v>0</v>
      </c>
      <c r="E32" s="2">
        <v>3047.8886947131905</v>
      </c>
      <c r="F32" s="2">
        <v>5469.2555992661728</v>
      </c>
      <c r="G32" s="2">
        <v>7536.7435622628727</v>
      </c>
      <c r="H32" s="2">
        <v>9268.9976721319308</v>
      </c>
      <c r="I32" s="2">
        <v>10662.593379921755</v>
      </c>
      <c r="J32" s="2">
        <v>11733.370165711096</v>
      </c>
      <c r="K32" s="2">
        <v>12495.811996689883</v>
      </c>
      <c r="L32" s="2">
        <v>12943.165221401961</v>
      </c>
      <c r="M32" s="2">
        <v>13044.971695071923</v>
      </c>
    </row>
    <row r="33" spans="1:13" x14ac:dyDescent="0.3">
      <c r="A33" t="s">
        <v>64</v>
      </c>
      <c r="B33" t="s">
        <v>65</v>
      </c>
      <c r="C33" t="s">
        <v>3</v>
      </c>
      <c r="D33" s="2">
        <v>0</v>
      </c>
      <c r="E33" s="2">
        <v>2.3098022506615692</v>
      </c>
      <c r="F33" s="2">
        <v>7.0479055849263545</v>
      </c>
      <c r="G33" s="2">
        <v>9.3635769568689966</v>
      </c>
      <c r="H33" s="2">
        <v>10.372318630999786</v>
      </c>
      <c r="I33" s="2">
        <v>13.26210233767933</v>
      </c>
      <c r="J33" s="2">
        <v>14.932704119196043</v>
      </c>
      <c r="K33" s="2">
        <v>14.411224549199197</v>
      </c>
      <c r="L33" s="2">
        <v>14.768679272481275</v>
      </c>
      <c r="M33" s="2">
        <v>14.999948053138581</v>
      </c>
    </row>
    <row r="34" spans="1:13" x14ac:dyDescent="0.3">
      <c r="A34" t="s">
        <v>66</v>
      </c>
      <c r="B34" t="s">
        <v>67</v>
      </c>
      <c r="C34" t="s">
        <v>3</v>
      </c>
      <c r="D34" s="2">
        <v>0</v>
      </c>
      <c r="E34" s="2">
        <v>11.469274919092413</v>
      </c>
      <c r="F34" s="2">
        <v>26.030971693875642</v>
      </c>
      <c r="G34" s="2">
        <v>37.158881128943648</v>
      </c>
      <c r="H34" s="2">
        <v>46.241062103332624</v>
      </c>
      <c r="I34" s="2">
        <v>52.335740952436339</v>
      </c>
      <c r="J34" s="2">
        <v>56.531288387387136</v>
      </c>
      <c r="K34" s="2">
        <v>59.180148606615703</v>
      </c>
      <c r="L34" s="2">
        <v>59.306037817443823</v>
      </c>
      <c r="M34" s="2">
        <v>58.999841103718019</v>
      </c>
    </row>
    <row r="35" spans="1:13" x14ac:dyDescent="0.3">
      <c r="A35" t="s">
        <v>68</v>
      </c>
      <c r="B35" t="s">
        <v>69</v>
      </c>
      <c r="C35" t="s">
        <v>3</v>
      </c>
      <c r="D35" s="2">
        <v>0</v>
      </c>
      <c r="E35" s="2">
        <v>25.155449047229695</v>
      </c>
      <c r="F35" s="2">
        <v>41.879902165031126</v>
      </c>
      <c r="G35" s="2">
        <v>55.067986889726399</v>
      </c>
      <c r="H35" s="2">
        <v>65.116955892999357</v>
      </c>
      <c r="I35" s="2">
        <v>70.979406753295848</v>
      </c>
      <c r="J35" s="2">
        <v>74.975995004388793</v>
      </c>
      <c r="K35" s="2">
        <v>76.447773811525153</v>
      </c>
      <c r="L35" s="2">
        <v>76.421698181203197</v>
      </c>
      <c r="M35" s="2">
        <v>73.99987166069532</v>
      </c>
    </row>
    <row r="36" spans="1:13" x14ac:dyDescent="0.3">
      <c r="A36" t="s">
        <v>70</v>
      </c>
      <c r="B36" t="s">
        <v>71</v>
      </c>
      <c r="C36" t="s">
        <v>3</v>
      </c>
      <c r="D36" s="2">
        <v>0</v>
      </c>
      <c r="E36" s="2">
        <v>94</v>
      </c>
      <c r="F36" s="2">
        <v>170</v>
      </c>
      <c r="G36" s="2">
        <v>230.00000000000006</v>
      </c>
      <c r="H36" s="2">
        <v>277</v>
      </c>
      <c r="I36" s="2">
        <v>314</v>
      </c>
      <c r="J36" s="2">
        <v>341</v>
      </c>
      <c r="K36" s="2">
        <v>360</v>
      </c>
      <c r="L36" s="2">
        <v>374</v>
      </c>
      <c r="M36" s="2">
        <v>381</v>
      </c>
    </row>
    <row r="37" spans="1:13" x14ac:dyDescent="0.3">
      <c r="A37" t="s">
        <v>72</v>
      </c>
      <c r="B37" t="s">
        <v>73</v>
      </c>
      <c r="C37" t="s">
        <v>3</v>
      </c>
      <c r="D37" s="2">
        <v>0</v>
      </c>
      <c r="E37" s="2">
        <v>5.280541058455654</v>
      </c>
      <c r="F37" s="2">
        <v>10.48195193748937</v>
      </c>
      <c r="G37" s="2">
        <v>13.022662296575461</v>
      </c>
      <c r="H37" s="2">
        <v>16.372318630999786</v>
      </c>
      <c r="I37" s="2">
        <v>18.326468917765279</v>
      </c>
      <c r="J37" s="2">
        <v>17.977174780896206</v>
      </c>
      <c r="K37" s="2">
        <v>18.464749590181086</v>
      </c>
      <c r="L37" s="2">
        <v>18.803377381609085</v>
      </c>
      <c r="M37" s="2">
        <v>17.999954164534046</v>
      </c>
    </row>
    <row r="38" spans="1:13" x14ac:dyDescent="0.3">
      <c r="A38" t="s">
        <v>74</v>
      </c>
      <c r="B38" t="s">
        <v>75</v>
      </c>
      <c r="C38" t="s">
        <v>3</v>
      </c>
      <c r="D38" s="2">
        <v>0</v>
      </c>
      <c r="E38" s="2">
        <v>15.586319687916074</v>
      </c>
      <c r="F38" s="2">
        <v>29.436274695482837</v>
      </c>
      <c r="G38" s="2">
        <v>42.522539770117774</v>
      </c>
      <c r="H38" s="2">
        <v>53.941777135066019</v>
      </c>
      <c r="I38" s="2">
        <v>62.593207272780134</v>
      </c>
      <c r="J38" s="2">
        <v>68.62022971078747</v>
      </c>
      <c r="K38" s="2">
        <v>71.153386086124755</v>
      </c>
      <c r="L38" s="2">
        <v>73.294471781067898</v>
      </c>
      <c r="M38" s="2">
        <v>71.999834992322562</v>
      </c>
    </row>
    <row r="39" spans="1:13" x14ac:dyDescent="0.3">
      <c r="A39" t="s">
        <v>76</v>
      </c>
      <c r="B39" t="s">
        <v>77</v>
      </c>
      <c r="C39" t="s">
        <v>3</v>
      </c>
      <c r="D39" s="2">
        <v>0</v>
      </c>
      <c r="E39" s="2">
        <v>106.09911835041351</v>
      </c>
      <c r="F39" s="2">
        <v>188.92714000465151</v>
      </c>
      <c r="G39" s="2">
        <v>258.79448732902335</v>
      </c>
      <c r="H39" s="2">
        <v>316.57022374876328</v>
      </c>
      <c r="I39" s="2">
        <v>362.45110372321307</v>
      </c>
      <c r="J39" s="2">
        <v>394.83432458373636</v>
      </c>
      <c r="K39" s="2">
        <v>416.71340538964188</v>
      </c>
      <c r="L39" s="2">
        <v>426.42609475983568</v>
      </c>
      <c r="M39" s="2">
        <v>421.99916579451963</v>
      </c>
    </row>
    <row r="40" spans="1:13" x14ac:dyDescent="0.3">
      <c r="A40" t="s">
        <v>78</v>
      </c>
      <c r="B40" t="s">
        <v>79</v>
      </c>
      <c r="C40" t="s">
        <v>3</v>
      </c>
      <c r="D40" s="2">
        <v>0</v>
      </c>
      <c r="E40" s="2">
        <v>1483.6126033572364</v>
      </c>
      <c r="F40" s="2">
        <v>2567.059505089228</v>
      </c>
      <c r="G40" s="2">
        <v>3450.6687598317667</v>
      </c>
      <c r="H40" s="2">
        <v>4149.1432453612551</v>
      </c>
      <c r="I40" s="2">
        <v>4669.9266658044935</v>
      </c>
      <c r="J40" s="2">
        <v>5025.0854992336399</v>
      </c>
      <c r="K40" s="2">
        <v>5231.8147158851916</v>
      </c>
      <c r="L40" s="2">
        <v>5303.7518171112633</v>
      </c>
      <c r="M40" s="2">
        <v>5247.9882752878084</v>
      </c>
    </row>
    <row r="41" spans="1:13" x14ac:dyDescent="0.3">
      <c r="A41" t="s">
        <v>80</v>
      </c>
      <c r="B41" t="s">
        <v>81</v>
      </c>
      <c r="C41" t="s">
        <v>3</v>
      </c>
      <c r="D41" s="2">
        <v>0</v>
      </c>
      <c r="E41" s="2">
        <v>22.243232623847433</v>
      </c>
      <c r="F41" s="2">
        <v>38.860739931060579</v>
      </c>
      <c r="G41" s="2">
        <v>52.20436909070483</v>
      </c>
      <c r="H41" s="2">
        <v>62.6424921667994</v>
      </c>
      <c r="I41" s="2">
        <v>71.236873073639643</v>
      </c>
      <c r="J41" s="2">
        <v>76.064936327789113</v>
      </c>
      <c r="K41" s="2">
        <v>80.447773811525153</v>
      </c>
      <c r="L41" s="2">
        <v>82.410132144827259</v>
      </c>
      <c r="M41" s="2">
        <v>82.999865549299869</v>
      </c>
    </row>
    <row r="42" spans="1:13" x14ac:dyDescent="0.3">
      <c r="A42" t="s">
        <v>82</v>
      </c>
      <c r="B42" t="s">
        <v>83</v>
      </c>
      <c r="C42" t="s">
        <v>3</v>
      </c>
      <c r="D42" s="2">
        <v>0</v>
      </c>
      <c r="E42" s="2">
        <v>66.688365815732823</v>
      </c>
      <c r="F42" s="2">
        <v>127.88658719379055</v>
      </c>
      <c r="G42" s="2">
        <v>181.86288264027542</v>
      </c>
      <c r="H42" s="2">
        <v>229.15398288749736</v>
      </c>
      <c r="I42" s="2">
        <v>268.79352987034702</v>
      </c>
      <c r="J42" s="2">
        <v>300.90280024104771</v>
      </c>
      <c r="K42" s="2">
        <v>325.23886905762578</v>
      </c>
      <c r="L42" s="2">
        <v>342.95813243312875</v>
      </c>
      <c r="M42" s="2">
        <v>350.99927579963787</v>
      </c>
    </row>
    <row r="43" spans="1:13" x14ac:dyDescent="0.3">
      <c r="A43" t="s">
        <v>84</v>
      </c>
      <c r="B43" t="s">
        <v>85</v>
      </c>
      <c r="C43" t="s">
        <v>3</v>
      </c>
      <c r="D43" s="2">
        <v>0</v>
      </c>
      <c r="E43" s="2">
        <v>-0.40160944848046398</v>
      </c>
      <c r="F43" s="2">
        <v>0.16065064582979005</v>
      </c>
      <c r="G43" s="2">
        <v>1.7499795789237176</v>
      </c>
      <c r="H43" s="2">
        <v>2.1241062103332631</v>
      </c>
      <c r="I43" s="2">
        <v>2.4207007792264434</v>
      </c>
      <c r="J43" s="2">
        <v>2.6442347063986809</v>
      </c>
      <c r="K43" s="2">
        <v>3.812662356563381</v>
      </c>
      <c r="L43" s="2">
        <v>2.9190377453684464</v>
      </c>
      <c r="M43" s="2">
        <v>2.9999816658136176</v>
      </c>
    </row>
    <row r="44" spans="1:13" x14ac:dyDescent="0.3">
      <c r="A44" t="s">
        <v>86</v>
      </c>
      <c r="B44" t="s">
        <v>87</v>
      </c>
      <c r="C44" t="s">
        <v>3</v>
      </c>
      <c r="D44" s="2">
        <v>0</v>
      </c>
      <c r="E44" s="2">
        <v>178.38221085045461</v>
      </c>
      <c r="F44" s="2">
        <v>404.80503893376454</v>
      </c>
      <c r="G44" s="2">
        <v>588.9967326277947</v>
      </c>
      <c r="H44" s="2">
        <v>735.17083433782204</v>
      </c>
      <c r="I44" s="2">
        <v>846.21325679743427</v>
      </c>
      <c r="J44" s="2">
        <v>919.34437699398995</v>
      </c>
      <c r="K44" s="2">
        <v>959.65130176326761</v>
      </c>
      <c r="L44" s="2">
        <v>971.38769947856008</v>
      </c>
      <c r="M44" s="2">
        <v>949.99731709739274</v>
      </c>
    </row>
    <row r="45" spans="1:13" x14ac:dyDescent="0.3">
      <c r="A45" t="s">
        <v>88</v>
      </c>
      <c r="B45" t="s">
        <v>89</v>
      </c>
      <c r="C45" t="s">
        <v>3</v>
      </c>
      <c r="D45" s="2">
        <v>0</v>
      </c>
      <c r="E45" s="2">
        <v>72.314921715660546</v>
      </c>
      <c r="F45" s="2">
        <v>110.57041033327664</v>
      </c>
      <c r="G45" s="2">
        <v>138.88603504268164</v>
      </c>
      <c r="H45" s="2">
        <v>159.86159315499893</v>
      </c>
      <c r="I45" s="2">
        <v>174.82544432908426</v>
      </c>
      <c r="J45" s="2">
        <v>184.24163919808234</v>
      </c>
      <c r="K45" s="2">
        <v>187.59137315581489</v>
      </c>
      <c r="L45" s="2">
        <v>188.13254727180478</v>
      </c>
      <c r="M45" s="2">
        <v>183.99980749104299</v>
      </c>
    </row>
    <row r="46" spans="1:13" x14ac:dyDescent="0.3">
      <c r="A46" t="s">
        <v>90</v>
      </c>
      <c r="B46" t="s">
        <v>91</v>
      </c>
      <c r="C46" t="s">
        <v>3</v>
      </c>
      <c r="D46" s="2">
        <v>0</v>
      </c>
      <c r="E46" s="2">
        <v>368.02412514537946</v>
      </c>
      <c r="F46" s="2">
        <v>697.62455830865838</v>
      </c>
      <c r="G46" s="2">
        <v>987.6550828087552</v>
      </c>
      <c r="H46" s="2">
        <v>1242.6095464773525</v>
      </c>
      <c r="I46" s="2">
        <v>1461.2735250227961</v>
      </c>
      <c r="J46" s="2">
        <v>1639.6005829756241</v>
      </c>
      <c r="K46" s="2">
        <v>1779.2942063332716</v>
      </c>
      <c r="L46" s="2">
        <v>1876.1198320558397</v>
      </c>
      <c r="M46" s="2">
        <v>1928.9962414917916</v>
      </c>
    </row>
    <row r="47" spans="1:13" x14ac:dyDescent="0.3">
      <c r="A47" t="s">
        <v>92</v>
      </c>
      <c r="B47" t="s">
        <v>93</v>
      </c>
      <c r="C47" t="s">
        <v>3</v>
      </c>
      <c r="D47" s="2">
        <v>0</v>
      </c>
      <c r="E47" s="2">
        <v>46.110093370219147</v>
      </c>
      <c r="F47" s="2">
        <v>83.071524504736544</v>
      </c>
      <c r="G47" s="2">
        <v>113.72682717651747</v>
      </c>
      <c r="H47" s="2">
        <v>140.73033662733178</v>
      </c>
      <c r="I47" s="2">
        <v>162.99795082263796</v>
      </c>
      <c r="J47" s="2">
        <v>180.72845692376933</v>
      </c>
      <c r="K47" s="2">
        <v>194.39684647555734</v>
      </c>
      <c r="L47" s="2">
        <v>206.17256625260208</v>
      </c>
      <c r="M47" s="2">
        <v>212.99955386813136</v>
      </c>
    </row>
    <row r="48" spans="1:13" x14ac:dyDescent="0.3">
      <c r="A48" t="s">
        <v>94</v>
      </c>
      <c r="B48" t="s">
        <v>95</v>
      </c>
      <c r="C48" t="s">
        <v>3</v>
      </c>
      <c r="D48" s="2">
        <v>0</v>
      </c>
      <c r="E48" s="2">
        <v>2.7114116991420296</v>
      </c>
      <c r="F48" s="2">
        <v>4.8872549390965645</v>
      </c>
      <c r="G48" s="2">
        <v>6.8408738181409667</v>
      </c>
      <c r="H48" s="2">
        <v>9.5985699365332202</v>
      </c>
      <c r="I48" s="2">
        <v>10.098867878796689</v>
      </c>
      <c r="J48" s="2">
        <v>10.466352059598021</v>
      </c>
      <c r="K48" s="2">
        <v>10.732374795090543</v>
      </c>
      <c r="L48" s="2">
        <v>9.8959056726165748</v>
      </c>
      <c r="M48" s="2">
        <v>9.9999786101158872</v>
      </c>
    </row>
    <row r="49" spans="1:13" x14ac:dyDescent="0.3">
      <c r="A49" t="s">
        <v>96</v>
      </c>
      <c r="B49" t="s">
        <v>97</v>
      </c>
      <c r="C49" t="s">
        <v>3</v>
      </c>
      <c r="D49" s="2">
        <v>0</v>
      </c>
      <c r="E49" s="2">
        <v>120.5299889910998</v>
      </c>
      <c r="F49" s="2">
        <v>195.70900265691012</v>
      </c>
      <c r="G49" s="2">
        <v>249.34009781724222</v>
      </c>
      <c r="H49" s="2">
        <v>282.11746605613075</v>
      </c>
      <c r="I49" s="2">
        <v>296.69002597421479</v>
      </c>
      <c r="J49" s="2">
        <v>295.14915854515976</v>
      </c>
      <c r="K49" s="2">
        <v>279.80807102475654</v>
      </c>
      <c r="L49" s="2">
        <v>250.26509454360956</v>
      </c>
      <c r="M49" s="2">
        <v>209.99966387324966</v>
      </c>
    </row>
    <row r="50" spans="1:13" x14ac:dyDescent="0.3">
      <c r="A50" t="s">
        <v>98</v>
      </c>
      <c r="B50" t="s">
        <v>99</v>
      </c>
      <c r="C50" t="s">
        <v>3</v>
      </c>
      <c r="D50" s="2">
        <v>0</v>
      </c>
      <c r="E50" s="2">
        <v>37.009143086200112</v>
      </c>
      <c r="F50" s="2">
        <v>58.342691868549934</v>
      </c>
      <c r="G50" s="2">
        <v>74.681584267671667</v>
      </c>
      <c r="H50" s="2">
        <v>87.540347071599243</v>
      </c>
      <c r="I50" s="2">
        <v>94.07827463209253</v>
      </c>
      <c r="J50" s="2">
        <v>99.531288387387136</v>
      </c>
      <c r="K50" s="2">
        <v>100.23367364759758</v>
      </c>
      <c r="L50" s="2">
        <v>98.352301962947564</v>
      </c>
      <c r="M50" s="2">
        <v>94.999859437904405</v>
      </c>
    </row>
    <row r="51" spans="1:13" x14ac:dyDescent="0.3">
      <c r="A51" t="s">
        <v>100</v>
      </c>
      <c r="B51" t="s">
        <v>101</v>
      </c>
      <c r="C51" t="s">
        <v>3</v>
      </c>
      <c r="D51" s="2">
        <v>0</v>
      </c>
      <c r="E51" s="2">
        <v>3972</v>
      </c>
      <c r="F51" s="2">
        <v>7117</v>
      </c>
      <c r="G51" s="2">
        <v>9543</v>
      </c>
      <c r="H51" s="2">
        <v>11345.999999999996</v>
      </c>
      <c r="I51" s="2">
        <v>12572</v>
      </c>
      <c r="J51" s="2">
        <v>13323</v>
      </c>
      <c r="K51" s="2">
        <v>13622</v>
      </c>
      <c r="L51" s="2">
        <v>13568.999999999998</v>
      </c>
      <c r="M51" s="2">
        <v>13221</v>
      </c>
    </row>
    <row r="52" spans="1:13" x14ac:dyDescent="0.3">
      <c r="A52" t="s">
        <v>102</v>
      </c>
      <c r="B52" t="s">
        <v>103</v>
      </c>
      <c r="C52" t="s">
        <v>3</v>
      </c>
      <c r="D52" s="2">
        <v>0</v>
      </c>
      <c r="E52" s="2">
        <v>577</v>
      </c>
      <c r="F52" s="2">
        <v>1026</v>
      </c>
      <c r="G52" s="2">
        <v>1371</v>
      </c>
      <c r="H52" s="2">
        <v>1620</v>
      </c>
      <c r="I52" s="2">
        <v>1792</v>
      </c>
      <c r="J52" s="2">
        <v>1899</v>
      </c>
      <c r="K52" s="2">
        <v>1954</v>
      </c>
      <c r="L52" s="2">
        <v>1965</v>
      </c>
      <c r="M52" s="2">
        <v>1927</v>
      </c>
    </row>
    <row r="53" spans="1:13" x14ac:dyDescent="0.3">
      <c r="A53" t="s">
        <v>104</v>
      </c>
      <c r="B53" t="s">
        <v>105</v>
      </c>
      <c r="C53" t="s">
        <v>3</v>
      </c>
      <c r="D53" s="2">
        <v>0</v>
      </c>
      <c r="E53" s="2">
        <v>46.914408110977888</v>
      </c>
      <c r="F53" s="2">
        <v>100.05681895660564</v>
      </c>
      <c r="G53" s="2">
        <v>142.47648001822068</v>
      </c>
      <c r="H53" s="2">
        <v>179.22701655023053</v>
      </c>
      <c r="I53" s="2">
        <v>209.1843653681982</v>
      </c>
      <c r="J53" s="2">
        <v>231.65762171344312</v>
      </c>
      <c r="K53" s="2">
        <v>248.32894336093364</v>
      </c>
      <c r="L53" s="2">
        <v>261.49549097809131</v>
      </c>
      <c r="M53" s="2">
        <v>267.99912912614684</v>
      </c>
    </row>
    <row r="54" spans="1:13" x14ac:dyDescent="0.3">
      <c r="A54" t="s">
        <v>106</v>
      </c>
      <c r="B54" t="s">
        <v>107</v>
      </c>
      <c r="C54" t="s">
        <v>3</v>
      </c>
      <c r="D54" s="2">
        <v>0</v>
      </c>
      <c r="E54" s="2">
        <v>-0.66093655713252275</v>
      </c>
      <c r="F54" s="2">
        <v>1.7553476442225886</v>
      </c>
      <c r="G54" s="2">
        <v>3.9317680573582159</v>
      </c>
      <c r="H54" s="2">
        <v>6.8978549047998285</v>
      </c>
      <c r="I54" s="2">
        <v>7.5839352381090848</v>
      </c>
      <c r="J54" s="2">
        <v>8.1105867659967004</v>
      </c>
      <c r="K54" s="2">
        <v>8.5182746311629778</v>
      </c>
      <c r="L54" s="2">
        <v>8.8149434179850203</v>
      </c>
      <c r="M54" s="2">
        <v>9.9999572202317744</v>
      </c>
    </row>
    <row r="55" spans="1:13" x14ac:dyDescent="0.3">
      <c r="A55" t="s">
        <v>108</v>
      </c>
      <c r="B55" t="s">
        <v>109</v>
      </c>
      <c r="C55" t="s">
        <v>3</v>
      </c>
      <c r="D55" s="2">
        <v>0</v>
      </c>
      <c r="E55" s="2">
        <v>-6.9283109081868872</v>
      </c>
      <c r="F55" s="2">
        <v>1.8703210480458381</v>
      </c>
      <c r="G55" s="2">
        <v>8.8407104495307038</v>
      </c>
      <c r="H55" s="2">
        <v>14.241062103332624</v>
      </c>
      <c r="I55" s="2">
        <v>20.013908052006585</v>
      </c>
      <c r="J55" s="2">
        <v>22.086581770385493</v>
      </c>
      <c r="K55" s="2">
        <v>24.805473319742461</v>
      </c>
      <c r="L55" s="2">
        <v>26.109415199052904</v>
      </c>
      <c r="M55" s="2">
        <v>26.999779989763411</v>
      </c>
    </row>
    <row r="56" spans="1:13" x14ac:dyDescent="0.3">
      <c r="A56" t="s">
        <v>110</v>
      </c>
      <c r="B56" t="s">
        <v>111</v>
      </c>
      <c r="C56" t="s">
        <v>3</v>
      </c>
      <c r="D56" s="2">
        <v>0</v>
      </c>
      <c r="E56" s="2">
        <v>2.5106069749017976</v>
      </c>
      <c r="F56" s="2">
        <v>5.8968360560818383</v>
      </c>
      <c r="G56" s="2">
        <v>8.0454062774560597</v>
      </c>
      <c r="H56" s="2">
        <v>10.985444283766505</v>
      </c>
      <c r="I56" s="2">
        <v>11.648301818195034</v>
      </c>
      <c r="J56" s="2">
        <v>13.155057427696867</v>
      </c>
      <c r="K56" s="2">
        <v>13.545037151653926</v>
      </c>
      <c r="L56" s="2">
        <v>13.81494341798502</v>
      </c>
      <c r="M56" s="2">
        <v>14.999957220231774</v>
      </c>
    </row>
    <row r="57" spans="1:13" x14ac:dyDescent="0.3">
      <c r="A57" t="s">
        <v>112</v>
      </c>
      <c r="B57" t="s">
        <v>113</v>
      </c>
      <c r="C57" t="s">
        <v>3</v>
      </c>
      <c r="D57" s="2">
        <v>0</v>
      </c>
      <c r="E57" s="2">
        <v>626.28269958239616</v>
      </c>
      <c r="F57" s="2">
        <v>1282.0871304808752</v>
      </c>
      <c r="G57" s="2">
        <v>1819.0815822284321</v>
      </c>
      <c r="H57" s="2">
        <v>2255.8260886164007</v>
      </c>
      <c r="I57" s="2">
        <v>2596.0511991368585</v>
      </c>
      <c r="J57" s="2">
        <v>2850.2759499565595</v>
      </c>
      <c r="K57" s="2">
        <v>3017.7254270522335</v>
      </c>
      <c r="L57" s="2">
        <v>3131.0402686141774</v>
      </c>
      <c r="M57" s="2">
        <v>3166.9907962384359</v>
      </c>
    </row>
    <row r="58" spans="1:13" x14ac:dyDescent="0.3">
      <c r="A58" t="s">
        <v>114</v>
      </c>
      <c r="B58" t="s">
        <v>115</v>
      </c>
      <c r="C58" t="s">
        <v>3</v>
      </c>
      <c r="D58" s="2">
        <v>0</v>
      </c>
      <c r="E58" s="2">
        <v>0.65691293593136235</v>
      </c>
      <c r="F58" s="2">
        <v>0.71702317628150603</v>
      </c>
      <c r="G58" s="2">
        <v>0.77272355980431229</v>
      </c>
      <c r="H58" s="2">
        <v>0.82482124206665253</v>
      </c>
      <c r="I58" s="2">
        <v>0.93563341991404925</v>
      </c>
      <c r="J58" s="2">
        <v>0.95552933829983511</v>
      </c>
      <c r="K58" s="2">
        <v>0.97323747950905437</v>
      </c>
      <c r="L58" s="2">
        <v>0.98843396362406377</v>
      </c>
      <c r="M58" s="2">
        <v>1.1055722669075574</v>
      </c>
    </row>
    <row r="59" spans="1:13" x14ac:dyDescent="0.3">
      <c r="A59" t="s">
        <v>116</v>
      </c>
      <c r="B59" t="s">
        <v>117</v>
      </c>
      <c r="C59" t="s">
        <v>3</v>
      </c>
      <c r="D59" s="2">
        <v>0</v>
      </c>
      <c r="E59" s="2">
        <v>4.5903433091172161</v>
      </c>
      <c r="F59" s="2">
        <v>12.246880698697225</v>
      </c>
      <c r="G59" s="2">
        <v>19.272601033346618</v>
      </c>
      <c r="H59" s="2">
        <v>23.569458504066233</v>
      </c>
      <c r="I59" s="2">
        <v>27.331104935100804</v>
      </c>
      <c r="J59" s="2">
        <v>29.687525591591424</v>
      </c>
      <c r="K59" s="2">
        <v>31.71539901643461</v>
      </c>
      <c r="L59" s="2">
        <v>33.491094399458802</v>
      </c>
      <c r="M59" s="2">
        <v>33.999877772090784</v>
      </c>
    </row>
    <row r="60" spans="1:13" x14ac:dyDescent="0.3">
      <c r="A60" t="s">
        <v>118</v>
      </c>
      <c r="B60" t="s">
        <v>119</v>
      </c>
      <c r="C60" t="s">
        <v>3</v>
      </c>
      <c r="D60" s="2">
        <v>0</v>
      </c>
      <c r="E60" s="2">
        <v>29.687269971935052</v>
      </c>
      <c r="F60" s="2">
        <v>55.428921921417384</v>
      </c>
      <c r="G60" s="2">
        <v>74.86329106180105</v>
      </c>
      <c r="H60" s="2">
        <v>89.547752470498835</v>
      </c>
      <c r="I60" s="2">
        <v>98.538112727365245</v>
      </c>
      <c r="J60" s="2">
        <v>105.21881397897857</v>
      </c>
      <c r="K60" s="2">
        <v>107.89554762305031</v>
      </c>
      <c r="L60" s="2">
        <v>108.80869825327856</v>
      </c>
      <c r="M60" s="2">
        <v>105.99972193150653</v>
      </c>
    </row>
    <row r="61" spans="1:13" x14ac:dyDescent="0.3">
      <c r="A61" t="s">
        <v>120</v>
      </c>
      <c r="B61" t="s">
        <v>121</v>
      </c>
      <c r="C61" t="s">
        <v>3</v>
      </c>
      <c r="D61" s="2">
        <v>0</v>
      </c>
      <c r="E61" s="2">
        <v>17.574248824312576</v>
      </c>
      <c r="F61" s="2">
        <v>39.560829216291353</v>
      </c>
      <c r="G61" s="2">
        <v>57.54512038238812</v>
      </c>
      <c r="H61" s="2">
        <v>70.89810998636554</v>
      </c>
      <c r="I61" s="2">
        <v>79.666845887537136</v>
      </c>
      <c r="J61" s="2">
        <v>86.263284640678734</v>
      </c>
      <c r="K61" s="2">
        <v>89.895547623050305</v>
      </c>
      <c r="L61" s="2">
        <v>90.808698253278564</v>
      </c>
      <c r="M61" s="2">
        <v>88.99971887580881</v>
      </c>
    </row>
    <row r="62" spans="1:13" x14ac:dyDescent="0.3">
      <c r="A62" t="s">
        <v>122</v>
      </c>
      <c r="B62" t="s">
        <v>123</v>
      </c>
      <c r="C62" t="s">
        <v>3</v>
      </c>
      <c r="D62" s="2">
        <v>0</v>
      </c>
      <c r="E62" s="2">
        <v>125.81162589335327</v>
      </c>
      <c r="F62" s="2">
        <v>233.39438639400998</v>
      </c>
      <c r="G62" s="2">
        <v>320.70318466828041</v>
      </c>
      <c r="H62" s="2">
        <v>389.01583112406195</v>
      </c>
      <c r="I62" s="2">
        <v>442.5731516886874</v>
      </c>
      <c r="J62" s="2">
        <v>477.16372532871162</v>
      </c>
      <c r="K62" s="2">
        <v>497.15399016434611</v>
      </c>
      <c r="L62" s="2">
        <v>502.04973643109929</v>
      </c>
      <c r="M62" s="2">
        <v>490.99884189056019</v>
      </c>
    </row>
    <row r="63" spans="1:13" x14ac:dyDescent="0.3">
      <c r="A63" t="s">
        <v>124</v>
      </c>
      <c r="B63" t="s">
        <v>125</v>
      </c>
      <c r="C63" t="s">
        <v>3</v>
      </c>
      <c r="D63" s="2">
        <v>0</v>
      </c>
      <c r="E63" s="2">
        <v>350.42463875006206</v>
      </c>
      <c r="F63" s="2">
        <v>622.67535998181029</v>
      </c>
      <c r="G63" s="2">
        <v>844.61016663712962</v>
      </c>
      <c r="H63" s="2">
        <v>1021.0104663776879</v>
      </c>
      <c r="I63" s="2">
        <v>1154.4249006070343</v>
      </c>
      <c r="J63" s="2">
        <v>1246.2518963410673</v>
      </c>
      <c r="K63" s="2">
        <v>1308.5031110871712</v>
      </c>
      <c r="L63" s="2">
        <v>1335.386775185523</v>
      </c>
      <c r="M63" s="2">
        <v>1330.9967273477307</v>
      </c>
    </row>
    <row r="64" spans="1:13" x14ac:dyDescent="0.3">
      <c r="A64" t="s">
        <v>126</v>
      </c>
      <c r="B64" t="s">
        <v>127</v>
      </c>
      <c r="C64" t="s">
        <v>3</v>
      </c>
      <c r="D64" s="2">
        <v>0</v>
      </c>
      <c r="E64" s="2">
        <v>180.56435306647745</v>
      </c>
      <c r="F64" s="2">
        <v>517.73819622186966</v>
      </c>
      <c r="G64" s="2">
        <v>795.78991300793587</v>
      </c>
      <c r="H64" s="2">
        <v>1013.3189423158142</v>
      </c>
      <c r="I64" s="2">
        <v>1177.3065148067562</v>
      </c>
      <c r="J64" s="2">
        <v>1288.7631285278285</v>
      </c>
      <c r="K64" s="2">
        <v>1357.4044581984708</v>
      </c>
      <c r="L64" s="2">
        <v>1376.8804175775404</v>
      </c>
      <c r="M64" s="2">
        <v>1355.9950375468859</v>
      </c>
    </row>
    <row r="65" spans="1:13" x14ac:dyDescent="0.3">
      <c r="A65" t="s">
        <v>128</v>
      </c>
      <c r="B65" t="s">
        <v>129</v>
      </c>
      <c r="C65" t="s">
        <v>3</v>
      </c>
      <c r="D65" s="2">
        <v>0</v>
      </c>
      <c r="E65" s="2">
        <v>-0.6861741281372753</v>
      </c>
      <c r="F65" s="2">
        <v>0.57553476442225904</v>
      </c>
      <c r="G65" s="2">
        <v>0.65908533970646843</v>
      </c>
      <c r="H65" s="2">
        <v>0.82482124206665253</v>
      </c>
      <c r="I65" s="2">
        <v>0.87126683982809849</v>
      </c>
      <c r="J65" s="2">
        <v>0.91105867659967021</v>
      </c>
      <c r="K65" s="2">
        <v>0.94647495901810874</v>
      </c>
      <c r="L65" s="2">
        <v>0.98843396362406377</v>
      </c>
      <c r="M65" s="2">
        <v>0.9999969443022696</v>
      </c>
    </row>
    <row r="66" spans="1:13" x14ac:dyDescent="0.3">
      <c r="A66" t="s">
        <v>130</v>
      </c>
      <c r="B66" t="s">
        <v>131</v>
      </c>
      <c r="C66" t="s">
        <v>3</v>
      </c>
      <c r="D66" s="2">
        <v>0</v>
      </c>
      <c r="E66" s="2">
        <v>590.77430087691755</v>
      </c>
      <c r="F66" s="2">
        <v>1080.4021893820791</v>
      </c>
      <c r="G66" s="2">
        <v>1506.448671610422</v>
      </c>
      <c r="H66" s="2">
        <v>1874.9762452804125</v>
      </c>
      <c r="I66" s="2">
        <v>2180.5320666683629</v>
      </c>
      <c r="J66" s="2">
        <v>2423.6682883218909</v>
      </c>
      <c r="K66" s="2">
        <v>2605.0885033626078</v>
      </c>
      <c r="L66" s="2">
        <v>2720.9426443380526</v>
      </c>
      <c r="M66" s="2">
        <v>2767.9942186198941</v>
      </c>
    </row>
    <row r="67" spans="1:13" x14ac:dyDescent="0.3">
      <c r="A67" t="s">
        <v>132</v>
      </c>
      <c r="B67" t="s">
        <v>133</v>
      </c>
      <c r="C67" t="s">
        <v>3</v>
      </c>
      <c r="D67" s="2">
        <v>0</v>
      </c>
      <c r="E67" s="2">
        <v>101.69348528073181</v>
      </c>
      <c r="F67" s="2">
        <v>187.70164988284466</v>
      </c>
      <c r="G67" s="2">
        <v>259.24895852510963</v>
      </c>
      <c r="H67" s="2">
        <v>318.41700610596308</v>
      </c>
      <c r="I67" s="2">
        <v>365.45573974054861</v>
      </c>
      <c r="J67" s="2">
        <v>399.6336167178319</v>
      </c>
      <c r="K67" s="2">
        <v>420.12462993884105</v>
      </c>
      <c r="L67" s="2">
        <v>429.21790610506883</v>
      </c>
      <c r="M67" s="2">
        <v>423.99912301475138</v>
      </c>
    </row>
    <row r="68" spans="1:13" x14ac:dyDescent="0.3">
      <c r="A68" t="s">
        <v>134</v>
      </c>
      <c r="B68" t="s">
        <v>135</v>
      </c>
      <c r="C68" t="s">
        <v>3</v>
      </c>
      <c r="D68" s="2">
        <v>0</v>
      </c>
      <c r="E68" s="2">
        <v>83.588511375511644</v>
      </c>
      <c r="F68" s="2">
        <v>150.14304900947309</v>
      </c>
      <c r="G68" s="2">
        <v>201.95369519518749</v>
      </c>
      <c r="H68" s="2">
        <v>237.96424841333049</v>
      </c>
      <c r="I68" s="2">
        <v>261.53606355000318</v>
      </c>
      <c r="J68" s="2">
        <v>275.48091884314988</v>
      </c>
      <c r="K68" s="2">
        <v>281.93469459039034</v>
      </c>
      <c r="L68" s="2">
        <v>278.3629437062865</v>
      </c>
      <c r="M68" s="2">
        <v>270.9993980275471</v>
      </c>
    </row>
    <row r="69" spans="1:13" x14ac:dyDescent="0.3">
      <c r="A69" t="s">
        <v>136</v>
      </c>
      <c r="B69" t="s">
        <v>137</v>
      </c>
      <c r="C69" t="s">
        <v>3</v>
      </c>
      <c r="D69" s="2">
        <v>0</v>
      </c>
      <c r="E69" s="2">
        <v>1.2260422952449872</v>
      </c>
      <c r="F69" s="2">
        <v>2.1702317628150603</v>
      </c>
      <c r="G69" s="2">
        <v>3.9545120382388106</v>
      </c>
      <c r="H69" s="2">
        <v>5.5985699365332202</v>
      </c>
      <c r="I69" s="2">
        <v>7.098867878796689</v>
      </c>
      <c r="J69" s="2">
        <v>7.4218813978978559</v>
      </c>
      <c r="K69" s="2">
        <v>7.7056122745995985</v>
      </c>
      <c r="L69" s="2">
        <v>7.8843396362406377</v>
      </c>
      <c r="M69" s="2">
        <v>7.9999724987204264</v>
      </c>
    </row>
    <row r="70" spans="1:13" x14ac:dyDescent="0.3">
      <c r="A70" t="s">
        <v>138</v>
      </c>
      <c r="B70" t="s">
        <v>139</v>
      </c>
      <c r="C70" t="s">
        <v>3</v>
      </c>
      <c r="D70" s="2">
        <v>0</v>
      </c>
      <c r="E70" s="2">
        <v>1.0708994274939931E-2</v>
      </c>
      <c r="F70" s="2">
        <v>4.737735134874671E-2</v>
      </c>
      <c r="G70" s="2">
        <v>7.9349251220367234E-2</v>
      </c>
      <c r="H70" s="2">
        <v>0.10735724267499042</v>
      </c>
      <c r="I70" s="2">
        <v>0.13156888004643252</v>
      </c>
      <c r="J70" s="2">
        <v>0.15229549214540622</v>
      </c>
      <c r="K70" s="2">
        <v>0.17028271379940307</v>
      </c>
      <c r="L70" s="2">
        <v>0.18578288380046687</v>
      </c>
      <c r="M70" s="2">
        <v>0.19883221651604627</v>
      </c>
    </row>
    <row r="71" spans="1:13" x14ac:dyDescent="0.3">
      <c r="A71" t="s">
        <v>140</v>
      </c>
      <c r="B71" t="s">
        <v>141</v>
      </c>
      <c r="C71" t="s">
        <v>3</v>
      </c>
      <c r="D71" s="2">
        <v>0</v>
      </c>
      <c r="E71" s="2">
        <v>79.391730272472614</v>
      </c>
      <c r="F71" s="2">
        <v>140.68984042293948</v>
      </c>
      <c r="G71" s="2">
        <v>189.20371561626382</v>
      </c>
      <c r="H71" s="2">
        <v>225.22701655023053</v>
      </c>
      <c r="I71" s="2">
        <v>249.34296380974536</v>
      </c>
      <c r="J71" s="2">
        <v>266.03621222614822</v>
      </c>
      <c r="K71" s="2">
        <v>274.50649426253523</v>
      </c>
      <c r="L71" s="2">
        <v>277.1200569423919</v>
      </c>
      <c r="M71" s="2">
        <v>274.99932163510385</v>
      </c>
    </row>
    <row r="72" spans="1:13" x14ac:dyDescent="0.3">
      <c r="A72" t="s">
        <v>142</v>
      </c>
      <c r="B72" t="s">
        <v>143</v>
      </c>
      <c r="C72" t="s">
        <v>3</v>
      </c>
      <c r="D72" s="2">
        <v>0</v>
      </c>
      <c r="E72" s="2">
        <v>36.294410692009478</v>
      </c>
      <c r="F72" s="2">
        <v>442.93739644264224</v>
      </c>
      <c r="G72" s="2">
        <v>793.80996140674779</v>
      </c>
      <c r="H72" s="2">
        <v>1093.1611251713366</v>
      </c>
      <c r="I72" s="2">
        <v>1336.791145976541</v>
      </c>
      <c r="J72" s="2">
        <v>1531.1004268627739</v>
      </c>
      <c r="K72" s="2">
        <v>1678.6549262325957</v>
      </c>
      <c r="L72" s="2">
        <v>1779.6754763218169</v>
      </c>
      <c r="M72" s="2">
        <v>1834.9902156558674</v>
      </c>
    </row>
    <row r="73" spans="1:13" x14ac:dyDescent="0.3">
      <c r="A73" t="s">
        <v>144</v>
      </c>
      <c r="B73" t="s">
        <v>145</v>
      </c>
      <c r="C73" t="s">
        <v>3</v>
      </c>
      <c r="D73" s="2">
        <v>0</v>
      </c>
      <c r="E73" s="2">
        <v>231.35258990425882</v>
      </c>
      <c r="F73" s="2">
        <v>379.53075037472354</v>
      </c>
      <c r="G73" s="2">
        <v>493.97562233301676</v>
      </c>
      <c r="H73" s="2">
        <v>580.59269502702784</v>
      </c>
      <c r="I73" s="2">
        <v>639.90889264112377</v>
      </c>
      <c r="J73" s="2">
        <v>678.27313231820085</v>
      </c>
      <c r="K73" s="2">
        <v>698.84262666028974</v>
      </c>
      <c r="L73" s="2">
        <v>701.62179308518967</v>
      </c>
      <c r="M73" s="2">
        <v>690.99875021962828</v>
      </c>
    </row>
    <row r="74" spans="1:13" x14ac:dyDescent="0.3">
      <c r="A74" t="s">
        <v>146</v>
      </c>
      <c r="B74" t="s">
        <v>147</v>
      </c>
      <c r="C74" t="s">
        <v>3</v>
      </c>
      <c r="D74" s="2">
        <v>0</v>
      </c>
      <c r="E74" s="2">
        <v>4.9253831307835299</v>
      </c>
      <c r="F74" s="2">
        <v>18.191622339705418</v>
      </c>
      <c r="G74" s="2">
        <v>30.454307827475986</v>
      </c>
      <c r="H74" s="2">
        <v>39.752042660899178</v>
      </c>
      <c r="I74" s="2">
        <v>47.112775930803267</v>
      </c>
      <c r="J74" s="2">
        <v>52.641875153383836</v>
      </c>
      <c r="K74" s="2">
        <v>55.591373155814892</v>
      </c>
      <c r="L74" s="2">
        <v>58.063151053549163</v>
      </c>
      <c r="M74" s="2">
        <v>58.999776934065679</v>
      </c>
    </row>
    <row r="75" spans="1:13" x14ac:dyDescent="0.3">
      <c r="A75" t="s">
        <v>148</v>
      </c>
      <c r="B75" t="s">
        <v>149</v>
      </c>
      <c r="C75" t="s">
        <v>3</v>
      </c>
      <c r="D75" s="2">
        <v>0</v>
      </c>
      <c r="E75" s="2">
        <v>94.565465492102476</v>
      </c>
      <c r="F75" s="2">
        <v>197.83066108949288</v>
      </c>
      <c r="G75" s="2">
        <v>273.63487104133355</v>
      </c>
      <c r="H75" s="2">
        <v>326.68743472332835</v>
      </c>
      <c r="I75" s="2">
        <v>358.05821904799984</v>
      </c>
      <c r="J75" s="2">
        <v>369.91972657761437</v>
      </c>
      <c r="K75" s="2">
        <v>366.14420342251111</v>
      </c>
      <c r="L75" s="2">
        <v>350.68586843177576</v>
      </c>
      <c r="M75" s="2">
        <v>322.99905578940133</v>
      </c>
    </row>
    <row r="76" spans="1:13" x14ac:dyDescent="0.3">
      <c r="A76" t="s">
        <v>150</v>
      </c>
      <c r="B76" t="s">
        <v>151</v>
      </c>
      <c r="C76" t="s">
        <v>3</v>
      </c>
      <c r="D76" s="2">
        <v>0</v>
      </c>
      <c r="E76" s="2">
        <v>22.071689091813113</v>
      </c>
      <c r="F76" s="2">
        <v>36.860739931060579</v>
      </c>
      <c r="G76" s="2">
        <v>49.31800731080267</v>
      </c>
      <c r="H76" s="2">
        <v>58.730081545766083</v>
      </c>
      <c r="I76" s="2">
        <v>65.236873073639643</v>
      </c>
      <c r="J76" s="2">
        <v>70.064936327789113</v>
      </c>
      <c r="K76" s="2">
        <v>73.447773811525153</v>
      </c>
      <c r="L76" s="2">
        <v>76.410132144827259</v>
      </c>
      <c r="M76" s="2">
        <v>76.999859437904405</v>
      </c>
    </row>
    <row r="77" spans="1:13" x14ac:dyDescent="0.3">
      <c r="A77" t="s">
        <v>152</v>
      </c>
      <c r="B77" t="s">
        <v>153</v>
      </c>
      <c r="C77" t="s">
        <v>3</v>
      </c>
      <c r="D77" s="2">
        <v>0</v>
      </c>
      <c r="E77" s="2">
        <v>818.59104623526946</v>
      </c>
      <c r="F77" s="2">
        <v>1479.5659612231366</v>
      </c>
      <c r="G77" s="2">
        <v>2068.4013049096429</v>
      </c>
      <c r="H77" s="2">
        <v>2595.4233831451056</v>
      </c>
      <c r="I77" s="2">
        <v>3055.1654865824121</v>
      </c>
      <c r="J77" s="2">
        <v>3452.3755092685265</v>
      </c>
      <c r="K77" s="2">
        <v>3789.1921702692075</v>
      </c>
      <c r="L77" s="2">
        <v>4063.1568532709734</v>
      </c>
      <c r="M77" s="2">
        <v>4273.9910315271609</v>
      </c>
    </row>
    <row r="78" spans="1:13" x14ac:dyDescent="0.3">
      <c r="A78" t="s">
        <v>154</v>
      </c>
      <c r="B78" t="s">
        <v>155</v>
      </c>
      <c r="C78" t="s">
        <v>3</v>
      </c>
      <c r="D78" s="2">
        <v>0</v>
      </c>
      <c r="E78" s="2">
        <v>6919.0000000000073</v>
      </c>
      <c r="F78" s="2">
        <v>12869</v>
      </c>
      <c r="G78" s="2">
        <v>17944</v>
      </c>
      <c r="H78" s="2">
        <v>22180</v>
      </c>
      <c r="I78" s="2">
        <v>25684</v>
      </c>
      <c r="J78" s="2">
        <v>28452</v>
      </c>
      <c r="K78" s="2">
        <v>30601.000000000004</v>
      </c>
      <c r="L78" s="2">
        <v>32093.999999999996</v>
      </c>
      <c r="M78" s="2">
        <v>33003</v>
      </c>
    </row>
    <row r="79" spans="1:13" x14ac:dyDescent="0.3">
      <c r="A79" t="s">
        <v>156</v>
      </c>
      <c r="B79" t="s">
        <v>157</v>
      </c>
      <c r="C79" t="s">
        <v>3</v>
      </c>
      <c r="D79" s="2">
        <v>0</v>
      </c>
      <c r="E79" s="2">
        <v>3.0504751420095033</v>
      </c>
      <c r="F79" s="2">
        <v>8.3596257596006609</v>
      </c>
      <c r="G79" s="2">
        <v>12.20445077500996</v>
      </c>
      <c r="H79" s="2">
        <v>15.883299188566333</v>
      </c>
      <c r="I79" s="2">
        <v>19.16787047621817</v>
      </c>
      <c r="J79" s="2">
        <v>21.176702870293241</v>
      </c>
      <c r="K79" s="2">
        <v>22.983024221344067</v>
      </c>
      <c r="L79" s="2">
        <v>24.595188726842231</v>
      </c>
      <c r="M79" s="2">
        <v>24.999899161974895</v>
      </c>
    </row>
    <row r="80" spans="1:13" x14ac:dyDescent="0.3">
      <c r="A80" t="s">
        <v>158</v>
      </c>
      <c r="B80" t="s">
        <v>159</v>
      </c>
      <c r="C80" t="s">
        <v>3</v>
      </c>
      <c r="D80" s="2">
        <v>0</v>
      </c>
      <c r="E80" s="2">
        <v>986.8320705896931</v>
      </c>
      <c r="F80" s="2">
        <v>1826.8529520943903</v>
      </c>
      <c r="G80" s="2">
        <v>2512.5800710687872</v>
      </c>
      <c r="H80" s="2">
        <v>3058.0170984983961</v>
      </c>
      <c r="I80" s="2">
        <v>3486.3576124705305</v>
      </c>
      <c r="J80" s="2">
        <v>3800.2425067488894</v>
      </c>
      <c r="K80" s="2">
        <v>4026.2247322779481</v>
      </c>
      <c r="L80" s="2">
        <v>4166.8827406835462</v>
      </c>
      <c r="M80" s="2">
        <v>4236.9901056507488</v>
      </c>
    </row>
    <row r="81" spans="1:13" x14ac:dyDescent="0.3">
      <c r="A81" t="s">
        <v>160</v>
      </c>
      <c r="B81" t="s">
        <v>161</v>
      </c>
      <c r="C81" t="s">
        <v>3</v>
      </c>
      <c r="D81" s="2">
        <v>0</v>
      </c>
      <c r="E81" s="2">
        <v>6.0797363342154185</v>
      </c>
      <c r="F81" s="2">
        <v>12.491533054474637</v>
      </c>
      <c r="G81" s="2">
        <v>17.454471196086246</v>
      </c>
      <c r="H81" s="2">
        <v>20.934371736166419</v>
      </c>
      <c r="I81" s="2">
        <v>23.004636017335528</v>
      </c>
      <c r="J81" s="2">
        <v>24.799292134095548</v>
      </c>
      <c r="K81" s="2">
        <v>25.357699508217305</v>
      </c>
      <c r="L81" s="2">
        <v>25.75711323610534</v>
      </c>
      <c r="M81" s="2">
        <v>24.999944997440853</v>
      </c>
    </row>
    <row r="82" spans="1:13" x14ac:dyDescent="0.3">
      <c r="A82" t="s">
        <v>162</v>
      </c>
      <c r="B82" t="s">
        <v>163</v>
      </c>
      <c r="C82" t="s">
        <v>3</v>
      </c>
      <c r="D82" s="2">
        <v>0</v>
      </c>
      <c r="E82" s="2">
        <v>48.901241403576591</v>
      </c>
      <c r="F82" s="2">
        <v>88.733289322026224</v>
      </c>
      <c r="G82" s="2">
        <v>121.59036329123393</v>
      </c>
      <c r="H82" s="2">
        <v>145.78881457383147</v>
      </c>
      <c r="I82" s="2">
        <v>164.61638735945778</v>
      </c>
      <c r="J82" s="2">
        <v>175.43880773446455</v>
      </c>
      <c r="K82" s="2">
        <v>181.83483354524751</v>
      </c>
      <c r="L82" s="2">
        <v>182.99907570696303</v>
      </c>
      <c r="M82" s="2">
        <v>178.99952942254953</v>
      </c>
    </row>
    <row r="83" spans="1:13" x14ac:dyDescent="0.3">
      <c r="A83" t="s">
        <v>164</v>
      </c>
      <c r="B83" t="s">
        <v>165</v>
      </c>
      <c r="C83" t="s">
        <v>3</v>
      </c>
      <c r="D83" s="2">
        <v>0</v>
      </c>
      <c r="E83" s="2">
        <v>25.69934083553855</v>
      </c>
      <c r="F83" s="2">
        <v>44.011809459905095</v>
      </c>
      <c r="G83" s="2">
        <v>56.749816210313455</v>
      </c>
      <c r="H83" s="2">
        <v>67.467313408866062</v>
      </c>
      <c r="I83" s="2">
        <v>76.236873073639643</v>
      </c>
      <c r="J83" s="2">
        <v>81.153877651189447</v>
      </c>
      <c r="K83" s="2">
        <v>84.501298852507048</v>
      </c>
      <c r="L83" s="2">
        <v>86.444830253955061</v>
      </c>
      <c r="M83" s="2">
        <v>86.99987166069532</v>
      </c>
    </row>
    <row r="84" spans="1:13" x14ac:dyDescent="0.3">
      <c r="A84" t="s">
        <v>166</v>
      </c>
      <c r="B84" t="s">
        <v>167</v>
      </c>
      <c r="C84" t="s">
        <v>3</v>
      </c>
      <c r="D84" s="2">
        <v>0</v>
      </c>
      <c r="E84" s="2">
        <v>36.080832178013225</v>
      </c>
      <c r="F84" s="2">
        <v>69.637478152173514</v>
      </c>
      <c r="G84" s="2">
        <v>96.317762257887296</v>
      </c>
      <c r="H84" s="2">
        <v>116.56971358563192</v>
      </c>
      <c r="I84" s="2">
        <v>131.73584848495861</v>
      </c>
      <c r="J84" s="2">
        <v>142.19598875987478</v>
      </c>
      <c r="K84" s="2">
        <v>147.41382225421327</v>
      </c>
      <c r="L84" s="2">
        <v>149.64677374401546</v>
      </c>
      <c r="M84" s="2">
        <v>149.99968831883149</v>
      </c>
    </row>
    <row r="85" spans="1:13" x14ac:dyDescent="0.3">
      <c r="A85" t="s">
        <v>168</v>
      </c>
      <c r="B85" t="s">
        <v>169</v>
      </c>
      <c r="C85" t="s">
        <v>3</v>
      </c>
      <c r="D85" s="2">
        <v>0</v>
      </c>
      <c r="E85" s="2">
        <v>326.07131275599522</v>
      </c>
      <c r="F85" s="2">
        <v>558.22281914058294</v>
      </c>
      <c r="G85" s="2">
        <v>737.54283322184438</v>
      </c>
      <c r="H85" s="2">
        <v>870.14095766065793</v>
      </c>
      <c r="I85" s="2">
        <v>957.60819065000965</v>
      </c>
      <c r="J85" s="2">
        <v>1006.1987577783524</v>
      </c>
      <c r="K85" s="2">
        <v>1020.7140094678632</v>
      </c>
      <c r="L85" s="2">
        <v>1006.6208687921527</v>
      </c>
      <c r="M85" s="2">
        <v>963.99838048020285</v>
      </c>
    </row>
    <row r="86" spans="1:13" x14ac:dyDescent="0.3">
      <c r="A86" t="s">
        <v>170</v>
      </c>
      <c r="B86" t="s">
        <v>171</v>
      </c>
      <c r="C86" t="s">
        <v>3</v>
      </c>
      <c r="D86" s="2">
        <v>0</v>
      </c>
      <c r="E86" s="2">
        <v>-0.51463059610295669</v>
      </c>
      <c r="F86" s="2">
        <v>-0.42446523557774096</v>
      </c>
      <c r="G86" s="2">
        <v>0.65908533970646843</v>
      </c>
      <c r="H86" s="2">
        <v>0.73723186309997857</v>
      </c>
      <c r="I86" s="2">
        <v>0.80690025974214752</v>
      </c>
      <c r="J86" s="2">
        <v>0.86658801489950532</v>
      </c>
      <c r="K86" s="2">
        <v>0.91971243852716311</v>
      </c>
      <c r="L86" s="2">
        <v>0.96530189087219131</v>
      </c>
      <c r="M86" s="2">
        <v>0.99999083290680879</v>
      </c>
    </row>
    <row r="87" spans="1:13" x14ac:dyDescent="0.3">
      <c r="A87" t="s">
        <v>172</v>
      </c>
      <c r="B87" t="s">
        <v>173</v>
      </c>
      <c r="C87" t="s">
        <v>3</v>
      </c>
      <c r="D87" s="2">
        <v>0</v>
      </c>
      <c r="E87" s="2">
        <v>114.48060969288815</v>
      </c>
      <c r="F87" s="2">
        <v>206.25066963923086</v>
      </c>
      <c r="G87" s="2">
        <v>278.18064489816265</v>
      </c>
      <c r="H87" s="2">
        <v>333.42441150486263</v>
      </c>
      <c r="I87" s="2">
        <v>375.30177731633705</v>
      </c>
      <c r="J87" s="2">
        <v>402.76584892642495</v>
      </c>
      <c r="K87" s="2">
        <v>418.05412911920325</v>
      </c>
      <c r="L87" s="2">
        <v>423.74369861365545</v>
      </c>
      <c r="M87" s="2">
        <v>417.99899467544668</v>
      </c>
    </row>
    <row r="88" spans="1:13" x14ac:dyDescent="0.3">
      <c r="A88" t="s">
        <v>174</v>
      </c>
      <c r="B88" t="s">
        <v>175</v>
      </c>
      <c r="C88" t="s">
        <v>3</v>
      </c>
      <c r="D88" s="2">
        <v>0</v>
      </c>
      <c r="E88" s="2">
        <v>7.2444860878309592E-2</v>
      </c>
      <c r="F88" s="2">
        <v>0.14999270119533736</v>
      </c>
      <c r="G88" s="2">
        <v>0.20956163720448628</v>
      </c>
      <c r="H88" s="2">
        <v>0.25319427016557472</v>
      </c>
      <c r="I88" s="2">
        <v>0.28387639005066545</v>
      </c>
      <c r="J88" s="2">
        <v>0.30215341460759643</v>
      </c>
      <c r="K88" s="2">
        <v>0.30998734944997458</v>
      </c>
      <c r="L88" s="2">
        <v>0.31090560421636171</v>
      </c>
      <c r="M88" s="2">
        <v>0.30433325529285038</v>
      </c>
    </row>
    <row r="89" spans="1:13" x14ac:dyDescent="0.3">
      <c r="A89" t="s">
        <v>176</v>
      </c>
      <c r="B89" t="s">
        <v>177</v>
      </c>
      <c r="C89" t="s">
        <v>3</v>
      </c>
      <c r="D89" s="2">
        <v>0</v>
      </c>
      <c r="E89" s="2">
        <v>0.65691293593136235</v>
      </c>
      <c r="F89" s="2">
        <v>-0.28297682371849397</v>
      </c>
      <c r="G89" s="2">
        <v>-0.22727644019568771</v>
      </c>
      <c r="H89" s="2">
        <v>0.91241062103332626</v>
      </c>
      <c r="I89" s="2">
        <v>0.93563341991404925</v>
      </c>
      <c r="J89" s="2">
        <v>0.96788020387443963</v>
      </c>
      <c r="K89" s="2">
        <v>1.1471104714915117</v>
      </c>
      <c r="L89" s="2">
        <v>0.31397513388453113</v>
      </c>
      <c r="M89" s="2">
        <v>0.46568336729486715</v>
      </c>
    </row>
    <row r="90" spans="1:13" x14ac:dyDescent="0.3">
      <c r="A90" t="s">
        <v>178</v>
      </c>
      <c r="B90" t="s">
        <v>179</v>
      </c>
      <c r="C90" t="s">
        <v>3</v>
      </c>
      <c r="D90" s="2">
        <v>0</v>
      </c>
      <c r="E90" s="2">
        <v>1.4561082116911308</v>
      </c>
      <c r="F90" s="2">
        <v>1.8680927051260241</v>
      </c>
      <c r="G90" s="2">
        <v>2.0908942392172492</v>
      </c>
      <c r="H90" s="2">
        <v>3.3868743472332836</v>
      </c>
      <c r="I90" s="2">
        <v>3.613800519484295</v>
      </c>
      <c r="J90" s="2">
        <v>4.7776466914991751</v>
      </c>
      <c r="K90" s="2">
        <v>3.8661873975452714</v>
      </c>
      <c r="L90" s="2">
        <v>3.9537358544962551</v>
      </c>
      <c r="M90" s="2">
        <v>3.9999908329068088</v>
      </c>
    </row>
    <row r="91" spans="1:13" x14ac:dyDescent="0.3">
      <c r="A91" t="s">
        <v>180</v>
      </c>
      <c r="B91" t="s">
        <v>181</v>
      </c>
      <c r="C91" t="s">
        <v>3</v>
      </c>
      <c r="D91" s="2">
        <v>0</v>
      </c>
      <c r="E91" s="2">
        <v>158.52925290129201</v>
      </c>
      <c r="F91" s="2">
        <v>315.70543882337824</v>
      </c>
      <c r="G91" s="2">
        <v>449.56606730855583</v>
      </c>
      <c r="H91" s="2">
        <v>560.81945649569275</v>
      </c>
      <c r="I91" s="2">
        <v>647.85174891834674</v>
      </c>
      <c r="J91" s="2">
        <v>715.44393630595698</v>
      </c>
      <c r="K91" s="2">
        <v>761.91113385313486</v>
      </c>
      <c r="L91" s="2">
        <v>789.73028399120562</v>
      </c>
      <c r="M91" s="2">
        <v>797.99801990787068</v>
      </c>
    </row>
    <row r="92" spans="1:13" x14ac:dyDescent="0.3">
      <c r="A92" t="s">
        <v>182</v>
      </c>
      <c r="B92" t="s">
        <v>183</v>
      </c>
      <c r="C92" t="s">
        <v>3</v>
      </c>
      <c r="D92" s="2">
        <v>0</v>
      </c>
      <c r="E92" s="2">
        <v>-5.8522384411826778E-2</v>
      </c>
      <c r="F92" s="2">
        <v>1.4436274695482822</v>
      </c>
      <c r="G92" s="2">
        <v>1.7499795789237176</v>
      </c>
      <c r="H92" s="2">
        <v>3.1241062103332631</v>
      </c>
      <c r="I92" s="2">
        <v>4.4207007792264434</v>
      </c>
      <c r="J92" s="2">
        <v>3.5997640446985155</v>
      </c>
      <c r="K92" s="2">
        <v>4.785899836072435</v>
      </c>
      <c r="L92" s="2">
        <v>4.9074717089925102</v>
      </c>
      <c r="M92" s="2">
        <v>4.9999755544181568</v>
      </c>
    </row>
    <row r="93" spans="1:13" x14ac:dyDescent="0.3">
      <c r="A93" t="s">
        <v>184</v>
      </c>
      <c r="B93" t="s">
        <v>185</v>
      </c>
      <c r="C93" t="s">
        <v>3</v>
      </c>
      <c r="D93" s="2">
        <v>0</v>
      </c>
      <c r="E93" s="2">
        <v>283.01717374677492</v>
      </c>
      <c r="F93" s="2">
        <v>604.43226822364704</v>
      </c>
      <c r="G93" s="2">
        <v>878.58644244458765</v>
      </c>
      <c r="H93" s="2">
        <v>1110.5150618626176</v>
      </c>
      <c r="I93" s="2">
        <v>1296.5933087458639</v>
      </c>
      <c r="J93" s="2">
        <v>1438.6403345312947</v>
      </c>
      <c r="K93" s="2">
        <v>1539.8516279317748</v>
      </c>
      <c r="L93" s="2">
        <v>1596.3386624539453</v>
      </c>
      <c r="M93" s="2">
        <v>1614.9957892485274</v>
      </c>
    </row>
    <row r="94" spans="1:13" x14ac:dyDescent="0.3">
      <c r="A94" t="s">
        <v>186</v>
      </c>
      <c r="B94" t="s">
        <v>187</v>
      </c>
      <c r="C94" t="s">
        <v>3</v>
      </c>
      <c r="D94" s="2">
        <v>0</v>
      </c>
      <c r="E94" s="2">
        <v>1.4268470194852192</v>
      </c>
      <c r="F94" s="2">
        <v>3.0191622339705422</v>
      </c>
      <c r="G94" s="2">
        <v>4.6363413588258737</v>
      </c>
      <c r="H94" s="2">
        <v>6.0365168313665887</v>
      </c>
      <c r="I94" s="2">
        <v>6.3563341991404929</v>
      </c>
      <c r="J94" s="2">
        <v>7.5997640446985155</v>
      </c>
      <c r="K94" s="2">
        <v>7.785899836072435</v>
      </c>
      <c r="L94" s="2">
        <v>6.9074717089925102</v>
      </c>
      <c r="M94" s="2">
        <v>6.9999786101158872</v>
      </c>
    </row>
    <row r="95" spans="1:13" x14ac:dyDescent="0.3">
      <c r="A95" t="s">
        <v>188</v>
      </c>
      <c r="B95" t="s">
        <v>189</v>
      </c>
      <c r="C95" t="s">
        <v>3</v>
      </c>
      <c r="D95" s="2">
        <v>0</v>
      </c>
      <c r="E95" s="2">
        <v>683.78234811931998</v>
      </c>
      <c r="F95" s="2">
        <v>1167.8148451577517</v>
      </c>
      <c r="G95" s="2">
        <v>1570.7216810652944</v>
      </c>
      <c r="H95" s="2">
        <v>1895.0926910102808</v>
      </c>
      <c r="I95" s="2">
        <v>2143.5984824258107</v>
      </c>
      <c r="J95" s="2">
        <v>2318.3184219108266</v>
      </c>
      <c r="K95" s="2">
        <v>2424.0565454320886</v>
      </c>
      <c r="L95" s="2">
        <v>2460.5334364862624</v>
      </c>
      <c r="M95" s="2">
        <v>2428.9948939290925</v>
      </c>
    </row>
    <row r="96" spans="1:13" x14ac:dyDescent="0.3">
      <c r="A96" t="s">
        <v>190</v>
      </c>
      <c r="B96" t="s">
        <v>191</v>
      </c>
      <c r="C96" t="s">
        <v>3</v>
      </c>
      <c r="D96" s="2">
        <v>0</v>
      </c>
      <c r="E96" s="2">
        <v>-1.8602856835848343</v>
      </c>
      <c r="F96" s="2">
        <v>99.600046536540276</v>
      </c>
      <c r="G96" s="2">
        <v>183.15708407423085</v>
      </c>
      <c r="H96" s="2">
        <v>248.49821041229302</v>
      </c>
      <c r="I96" s="2">
        <v>299.7183797408394</v>
      </c>
      <c r="J96" s="2">
        <v>338.06652556975939</v>
      </c>
      <c r="K96" s="2">
        <v>364.93789637362579</v>
      </c>
      <c r="L96" s="2">
        <v>379.62618966382217</v>
      </c>
      <c r="M96" s="2">
        <v>386.99795879391604</v>
      </c>
    </row>
    <row r="97" spans="1:13" x14ac:dyDescent="0.3">
      <c r="A97" t="s">
        <v>192</v>
      </c>
      <c r="B97" t="s">
        <v>193</v>
      </c>
      <c r="C97" t="s">
        <v>3</v>
      </c>
      <c r="D97" s="2">
        <v>0</v>
      </c>
      <c r="E97" s="2">
        <v>375.57825586368608</v>
      </c>
      <c r="F97" s="2">
        <v>717.8685429191296</v>
      </c>
      <c r="G97" s="2">
        <v>1007.1543884921616</v>
      </c>
      <c r="H97" s="2">
        <v>1248.9021912914168</v>
      </c>
      <c r="I97" s="2">
        <v>1440.8095885727994</v>
      </c>
      <c r="J97" s="2">
        <v>1583.7029113060689</v>
      </c>
      <c r="K97" s="2">
        <v>1677.837249858133</v>
      </c>
      <c r="L97" s="2">
        <v>1723.7541154704422</v>
      </c>
      <c r="M97" s="2">
        <v>1715.9954561774748</v>
      </c>
    </row>
    <row r="98" spans="1:13" x14ac:dyDescent="0.3">
      <c r="A98" t="s">
        <v>194</v>
      </c>
      <c r="B98" t="s">
        <v>195</v>
      </c>
      <c r="C98" t="s">
        <v>3</v>
      </c>
      <c r="D98" s="2">
        <v>0</v>
      </c>
      <c r="E98" s="2">
        <v>4.5065833537006341</v>
      </c>
      <c r="F98" s="2">
        <v>10.510695288445177</v>
      </c>
      <c r="G98" s="2">
        <v>14.749897894618584</v>
      </c>
      <c r="H98" s="2">
        <v>18.708120430632988</v>
      </c>
      <c r="I98" s="2">
        <v>21.103503896132217</v>
      </c>
      <c r="J98" s="2">
        <v>23.176702870293241</v>
      </c>
      <c r="K98" s="2">
        <v>25.009786741835015</v>
      </c>
      <c r="L98" s="2">
        <v>24.60675476321817</v>
      </c>
      <c r="M98" s="2">
        <v>24.999905273370359</v>
      </c>
    </row>
    <row r="99" spans="1:13" x14ac:dyDescent="0.3">
      <c r="A99" t="s">
        <v>196</v>
      </c>
      <c r="B99" t="s">
        <v>197</v>
      </c>
      <c r="C99" t="s">
        <v>3</v>
      </c>
      <c r="D99" s="2">
        <v>0</v>
      </c>
      <c r="E99" s="2">
        <v>364.22419377981169</v>
      </c>
      <c r="F99" s="2">
        <v>723.41243824437015</v>
      </c>
      <c r="G99" s="2">
        <v>1018.9721099078961</v>
      </c>
      <c r="H99" s="2">
        <v>1258.5084217084154</v>
      </c>
      <c r="I99" s="2">
        <v>1441.2879707374141</v>
      </c>
      <c r="J99" s="2">
        <v>1570.8099587425431</v>
      </c>
      <c r="K99" s="2">
        <v>1654.0904969894004</v>
      </c>
      <c r="L99" s="2">
        <v>1689.2158326324427</v>
      </c>
      <c r="M99" s="2">
        <v>1679.995046713979</v>
      </c>
    </row>
    <row r="100" spans="1:13" x14ac:dyDescent="0.3">
      <c r="A100" t="s">
        <v>198</v>
      </c>
      <c r="B100" t="s">
        <v>199</v>
      </c>
      <c r="C100" t="s">
        <v>3</v>
      </c>
      <c r="D100" s="2">
        <v>0</v>
      </c>
      <c r="E100" s="2">
        <v>2.1130211476224936</v>
      </c>
      <c r="F100" s="2">
        <v>2.5851158814075301</v>
      </c>
      <c r="G100" s="2">
        <v>3.9772560191194053</v>
      </c>
      <c r="H100" s="2">
        <v>4.2992849682666101</v>
      </c>
      <c r="I100" s="2">
        <v>4.5494339393983445</v>
      </c>
      <c r="J100" s="2">
        <v>5.7331760297990106</v>
      </c>
      <c r="K100" s="2">
        <v>4.8394248770543262</v>
      </c>
      <c r="L100" s="2">
        <v>4.9421698181203189</v>
      </c>
      <c r="M100" s="2">
        <v>5.9999877772090784</v>
      </c>
    </row>
    <row r="101" spans="1:13" x14ac:dyDescent="0.3">
      <c r="A101" t="s">
        <v>200</v>
      </c>
      <c r="B101" t="s">
        <v>201</v>
      </c>
      <c r="C101" t="s">
        <v>3</v>
      </c>
      <c r="D101" s="2">
        <v>0</v>
      </c>
      <c r="E101" s="2">
        <v>4.9294067519846863</v>
      </c>
      <c r="F101" s="2">
        <v>14.860739931060579</v>
      </c>
      <c r="G101" s="2">
        <v>23.97709265050915</v>
      </c>
      <c r="H101" s="2">
        <v>30.20454527196604</v>
      </c>
      <c r="I101" s="2">
        <v>35.786307013037984</v>
      </c>
      <c r="J101" s="2">
        <v>40.753641695887964</v>
      </c>
      <c r="K101" s="2">
        <v>42.206911127106636</v>
      </c>
      <c r="L101" s="2">
        <v>44.306037817443823</v>
      </c>
      <c r="M101" s="2">
        <v>42.99983193662483</v>
      </c>
    </row>
    <row r="102" spans="1:13" x14ac:dyDescent="0.3">
      <c r="A102" t="s">
        <v>202</v>
      </c>
      <c r="B102" t="s">
        <v>203</v>
      </c>
      <c r="C102" t="s">
        <v>3</v>
      </c>
      <c r="D102" s="2">
        <v>0</v>
      </c>
      <c r="E102" s="2">
        <v>34.373444100072334</v>
      </c>
      <c r="F102" s="2">
        <v>62.721479862121157</v>
      </c>
      <c r="G102" s="2">
        <v>86.499632420626909</v>
      </c>
      <c r="H102" s="2">
        <v>104.97114364909871</v>
      </c>
      <c r="I102" s="2">
        <v>119.18641454556027</v>
      </c>
      <c r="J102" s="2">
        <v>128.19598875987478</v>
      </c>
      <c r="K102" s="2">
        <v>134.28000965175855</v>
      </c>
      <c r="L102" s="2">
        <v>135.5311133802561</v>
      </c>
      <c r="M102" s="2">
        <v>133.999648594761</v>
      </c>
    </row>
    <row r="103" spans="1:13" x14ac:dyDescent="0.3">
      <c r="A103" t="s">
        <v>204</v>
      </c>
      <c r="B103" t="s">
        <v>205</v>
      </c>
      <c r="C103" t="s">
        <v>3</v>
      </c>
      <c r="D103" s="2">
        <v>0</v>
      </c>
      <c r="E103" s="2">
        <v>3.0212139498035953</v>
      </c>
      <c r="F103" s="2">
        <v>9.935160524022919</v>
      </c>
      <c r="G103" s="2">
        <v>14.20445077500996</v>
      </c>
      <c r="H103" s="2">
        <v>17.970888567533009</v>
      </c>
      <c r="I103" s="2">
        <v>20.360970216476019</v>
      </c>
      <c r="J103" s="2">
        <v>21.354585517093902</v>
      </c>
      <c r="K103" s="2">
        <v>23.14359934428974</v>
      </c>
      <c r="L103" s="2">
        <v>21.66458494509785</v>
      </c>
      <c r="M103" s="2">
        <v>21.999923607556738</v>
      </c>
    </row>
    <row r="104" spans="1:13" x14ac:dyDescent="0.3">
      <c r="A104" t="s">
        <v>206</v>
      </c>
      <c r="B104" t="s">
        <v>207</v>
      </c>
      <c r="C104" t="s">
        <v>3</v>
      </c>
      <c r="D104" s="2">
        <v>0</v>
      </c>
      <c r="E104" s="2">
        <v>12.389538584876988</v>
      </c>
      <c r="F104" s="2">
        <v>22.822415463119484</v>
      </c>
      <c r="G104" s="2">
        <v>30.045324593150923</v>
      </c>
      <c r="H104" s="2">
        <v>36.657047883032902</v>
      </c>
      <c r="I104" s="2">
        <v>40.588571255444613</v>
      </c>
      <c r="J104" s="2">
        <v>42.909878900092252</v>
      </c>
      <c r="K104" s="2">
        <v>43.875974139380283</v>
      </c>
      <c r="L104" s="2">
        <v>44.57205665409036</v>
      </c>
      <c r="M104" s="2">
        <v>43.999902217672627</v>
      </c>
    </row>
    <row r="105" spans="1:13" x14ac:dyDescent="0.3">
      <c r="A105" t="s">
        <v>208</v>
      </c>
      <c r="B105" t="s">
        <v>209</v>
      </c>
      <c r="C105" t="s">
        <v>3</v>
      </c>
      <c r="D105" s="2">
        <v>0</v>
      </c>
      <c r="E105" s="2">
        <v>11.134235097426085</v>
      </c>
      <c r="F105" s="2">
        <v>19.378787993571208</v>
      </c>
      <c r="G105" s="2">
        <v>26.068068574031528</v>
      </c>
      <c r="H105" s="2">
        <v>31.182584156832945</v>
      </c>
      <c r="I105" s="2">
        <v>34.846037575788415</v>
      </c>
      <c r="J105" s="2">
        <v>38.087761546892906</v>
      </c>
      <c r="K105" s="2">
        <v>38.983024221344067</v>
      </c>
      <c r="L105" s="2">
        <v>37.60675476321817</v>
      </c>
      <c r="M105" s="2">
        <v>35.999911384765817</v>
      </c>
    </row>
    <row r="106" spans="1:13" x14ac:dyDescent="0.3">
      <c r="A106" t="s">
        <v>210</v>
      </c>
      <c r="B106" t="s">
        <v>211</v>
      </c>
      <c r="C106" t="s">
        <v>3</v>
      </c>
      <c r="D106" s="2">
        <v>0</v>
      </c>
      <c r="E106" s="2">
        <v>102.60167808291294</v>
      </c>
      <c r="F106" s="2">
        <v>189.47615976103771</v>
      </c>
      <c r="G106" s="2">
        <v>261.15798260158726</v>
      </c>
      <c r="H106" s="2">
        <v>316.87691411592948</v>
      </c>
      <c r="I106" s="2">
        <v>357.91094181848575</v>
      </c>
      <c r="J106" s="2">
        <v>384.78867414552877</v>
      </c>
      <c r="K106" s="2">
        <v>397.74995465196781</v>
      </c>
      <c r="L106" s="2">
        <v>397.1022457413095</v>
      </c>
      <c r="M106" s="2">
        <v>383.99910162486725</v>
      </c>
    </row>
    <row r="107" spans="1:13" x14ac:dyDescent="0.3">
      <c r="A107" t="s">
        <v>212</v>
      </c>
      <c r="B107" t="s">
        <v>213</v>
      </c>
      <c r="C107" t="s">
        <v>3</v>
      </c>
      <c r="D107" s="2">
        <v>0</v>
      </c>
      <c r="E107" s="2">
        <v>0.65691293593136235</v>
      </c>
      <c r="F107" s="2">
        <v>0.71702317628150603</v>
      </c>
      <c r="G107" s="2">
        <v>0.77272355980431229</v>
      </c>
      <c r="H107" s="2">
        <v>0.82482124206665253</v>
      </c>
      <c r="I107" s="2">
        <v>0.87126683982809849</v>
      </c>
      <c r="J107" s="2">
        <v>1.9555293382998351</v>
      </c>
      <c r="K107" s="2">
        <v>0.97323747950905437</v>
      </c>
      <c r="L107" s="2">
        <v>0.98843396362406377</v>
      </c>
      <c r="M107" s="2">
        <v>0.9999969443022696</v>
      </c>
    </row>
    <row r="108" spans="1:13" x14ac:dyDescent="0.3">
      <c r="A108" t="s">
        <v>214</v>
      </c>
      <c r="B108" t="s">
        <v>215</v>
      </c>
      <c r="C108" t="s">
        <v>3</v>
      </c>
      <c r="D108" s="2">
        <v>0</v>
      </c>
      <c r="E108" s="2">
        <v>0.62765174372544941</v>
      </c>
      <c r="F108" s="2">
        <v>2.0095811169852711</v>
      </c>
      <c r="G108" s="2">
        <v>2.3181706794129369</v>
      </c>
      <c r="H108" s="2">
        <v>2.5620531051666315</v>
      </c>
      <c r="I108" s="2">
        <v>3.742533679656197</v>
      </c>
      <c r="J108" s="2">
        <v>2.8221173531993404</v>
      </c>
      <c r="K108" s="2">
        <v>3.9197124385271631</v>
      </c>
      <c r="L108" s="2">
        <v>3.9653018908721913</v>
      </c>
      <c r="M108" s="2">
        <v>3.9999938886045392</v>
      </c>
    </row>
    <row r="109" spans="1:13" x14ac:dyDescent="0.3">
      <c r="A109" t="s">
        <v>216</v>
      </c>
      <c r="B109" t="s">
        <v>217</v>
      </c>
      <c r="C109" t="s">
        <v>3</v>
      </c>
      <c r="D109" s="2">
        <v>0</v>
      </c>
      <c r="E109" s="2">
        <v>6.561082116911308</v>
      </c>
      <c r="F109" s="2">
        <v>15.680927051260241</v>
      </c>
      <c r="G109" s="2">
        <v>21.931686373053083</v>
      </c>
      <c r="H109" s="2">
        <v>26.394279746132881</v>
      </c>
      <c r="I109" s="2">
        <v>30.331104935100804</v>
      </c>
      <c r="J109" s="2">
        <v>31.687525591591424</v>
      </c>
      <c r="K109" s="2">
        <v>33.768924057416498</v>
      </c>
      <c r="L109" s="2">
        <v>33.51422647221068</v>
      </c>
      <c r="M109" s="2">
        <v>32.999883883486248</v>
      </c>
    </row>
    <row r="110" spans="1:13" x14ac:dyDescent="0.3">
      <c r="A110" t="s">
        <v>218</v>
      </c>
      <c r="B110" t="s">
        <v>219</v>
      </c>
      <c r="C110" t="s">
        <v>3</v>
      </c>
      <c r="D110" s="2">
        <v>0</v>
      </c>
      <c r="E110" s="2">
        <v>6.3814913424746749</v>
      </c>
      <c r="F110" s="2">
        <v>21.776738221112964</v>
      </c>
      <c r="G110" s="2">
        <v>33.977010966204006</v>
      </c>
      <c r="H110" s="2">
        <v>44.350612597432388</v>
      </c>
      <c r="I110" s="2">
        <v>53.889810909170194</v>
      </c>
      <c r="J110" s="2">
        <v>61.707991257680376</v>
      </c>
      <c r="K110" s="2">
        <v>66.949072664032201</v>
      </c>
      <c r="L110" s="2">
        <v>73.750868071398884</v>
      </c>
      <c r="M110" s="2">
        <v>76.999682207436038</v>
      </c>
    </row>
    <row r="111" spans="1:13" x14ac:dyDescent="0.3">
      <c r="A111" t="s">
        <v>220</v>
      </c>
      <c r="B111" t="s">
        <v>221</v>
      </c>
      <c r="C111" t="s">
        <v>3</v>
      </c>
      <c r="D111" s="2">
        <v>0</v>
      </c>
      <c r="E111" s="2">
        <v>1.280541058455654</v>
      </c>
      <c r="F111" s="2">
        <v>5.1989751137708708</v>
      </c>
      <c r="G111" s="2">
        <v>8.7953858563797809</v>
      </c>
      <c r="H111" s="2">
        <v>11.021961115133095</v>
      </c>
      <c r="I111" s="2">
        <v>13.004636017335528</v>
      </c>
      <c r="J111" s="2">
        <v>14.754821472395385</v>
      </c>
      <c r="K111" s="2">
        <v>15.330936987726361</v>
      </c>
      <c r="L111" s="2">
        <v>15.733981163353466</v>
      </c>
      <c r="M111" s="2">
        <v>15.99993583034766</v>
      </c>
    </row>
    <row r="112" spans="1:13" x14ac:dyDescent="0.3">
      <c r="A112" t="s">
        <v>222</v>
      </c>
      <c r="B112" t="s">
        <v>223</v>
      </c>
      <c r="C112" t="s">
        <v>3</v>
      </c>
      <c r="D112" s="2">
        <v>0</v>
      </c>
      <c r="E112" s="2">
        <v>558.38219426862725</v>
      </c>
      <c r="F112" s="2">
        <v>1104.0744281686621</v>
      </c>
      <c r="G112" s="2">
        <v>1544.9243347855918</v>
      </c>
      <c r="H112" s="2">
        <v>1886.9118924244076</v>
      </c>
      <c r="I112" s="2">
        <v>2136.2339515172221</v>
      </c>
      <c r="J112" s="2">
        <v>2291.8115479845137</v>
      </c>
      <c r="K112" s="2">
        <v>2362.6145711088129</v>
      </c>
      <c r="L112" s="2">
        <v>2345.2014937169556</v>
      </c>
      <c r="M112" s="2">
        <v>2250.9938427690731</v>
      </c>
    </row>
    <row r="113" spans="1:13" x14ac:dyDescent="0.3">
      <c r="A113" t="s">
        <v>224</v>
      </c>
      <c r="B113" t="s">
        <v>225</v>
      </c>
      <c r="C113" t="s">
        <v>3</v>
      </c>
      <c r="D113" s="2">
        <v>0</v>
      </c>
      <c r="E113" s="2">
        <v>1.0757127130142692</v>
      </c>
      <c r="F113" s="2">
        <v>7.5394386394009985</v>
      </c>
      <c r="G113" s="2">
        <v>13.477133492661707</v>
      </c>
      <c r="H113" s="2">
        <v>17.868743472332838</v>
      </c>
      <c r="I113" s="2">
        <v>21.816172294413207</v>
      </c>
      <c r="J113" s="2">
        <v>25.287289636289941</v>
      </c>
      <c r="K113" s="2">
        <v>28.4745363320161</v>
      </c>
      <c r="L113" s="2">
        <v>29.375434035699442</v>
      </c>
      <c r="M113" s="2">
        <v>30.999841103718019</v>
      </c>
    </row>
    <row r="114" spans="1:13" x14ac:dyDescent="0.3">
      <c r="A114" t="s">
        <v>226</v>
      </c>
      <c r="B114" t="s">
        <v>227</v>
      </c>
      <c r="C114" t="s">
        <v>3</v>
      </c>
      <c r="D114" s="2">
        <v>0</v>
      </c>
      <c r="E114" s="2">
        <v>647.06104066234184</v>
      </c>
      <c r="F114" s="2">
        <v>1389.3135134549893</v>
      </c>
      <c r="G114" s="2">
        <v>2006.5572454036019</v>
      </c>
      <c r="H114" s="2">
        <v>2515.0758315264611</v>
      </c>
      <c r="I114" s="2">
        <v>2908.0728677087855</v>
      </c>
      <c r="J114" s="2">
        <v>3209.6116590495349</v>
      </c>
      <c r="K114" s="2">
        <v>3410.5634623807164</v>
      </c>
      <c r="L114" s="2">
        <v>3520.5686091153225</v>
      </c>
      <c r="M114" s="2">
        <v>3549.9889872653798</v>
      </c>
    </row>
    <row r="115" spans="1:13" x14ac:dyDescent="0.3">
      <c r="A115" t="s">
        <v>228</v>
      </c>
      <c r="B115" t="s">
        <v>229</v>
      </c>
      <c r="C115" t="s">
        <v>3</v>
      </c>
      <c r="D115" s="2">
        <v>0</v>
      </c>
      <c r="E115" s="2">
        <v>1.1422823398284061</v>
      </c>
      <c r="F115" s="2">
        <v>0.29255794070376506</v>
      </c>
      <c r="G115" s="2">
        <v>1.5454471196086246</v>
      </c>
      <c r="H115" s="2">
        <v>1.6496424841333051</v>
      </c>
      <c r="I115" s="2">
        <v>2.8069002597421475</v>
      </c>
      <c r="J115" s="2">
        <v>2.8665880148995053</v>
      </c>
      <c r="K115" s="2">
        <v>1.9197124385271631</v>
      </c>
      <c r="L115" s="2">
        <v>1.9653018908721913</v>
      </c>
      <c r="M115" s="2">
        <v>2.9999938886045392</v>
      </c>
    </row>
    <row r="116" spans="1:13" x14ac:dyDescent="0.3">
      <c r="A116" t="s">
        <v>230</v>
      </c>
      <c r="B116" t="s">
        <v>231</v>
      </c>
      <c r="C116" t="s">
        <v>3</v>
      </c>
      <c r="D116" s="2">
        <v>0</v>
      </c>
      <c r="E116" s="2">
        <v>7.979881893994218</v>
      </c>
      <c r="F116" s="2">
        <v>23.644830926238967</v>
      </c>
      <c r="G116" s="2">
        <v>36.863372746106165</v>
      </c>
      <c r="H116" s="2">
        <v>45.788559492265762</v>
      </c>
      <c r="I116" s="2">
        <v>53.533476710029717</v>
      </c>
      <c r="J116" s="2">
        <v>58.330580521482688</v>
      </c>
      <c r="K116" s="2">
        <v>62.457560553360167</v>
      </c>
      <c r="L116" s="2">
        <v>65.016886908045421</v>
      </c>
      <c r="M116" s="2">
        <v>65.999764711274764</v>
      </c>
    </row>
    <row r="117" spans="1:13" x14ac:dyDescent="0.3">
      <c r="A117" t="s">
        <v>232</v>
      </c>
      <c r="B117" t="s">
        <v>233</v>
      </c>
      <c r="C117" t="s">
        <v>3</v>
      </c>
      <c r="D117" s="2">
        <v>0</v>
      </c>
      <c r="E117" s="2">
        <v>0.3138258718627247</v>
      </c>
      <c r="F117" s="2">
        <v>0.43404635256301205</v>
      </c>
      <c r="G117" s="2">
        <v>1.6590853397064684</v>
      </c>
      <c r="H117" s="2">
        <v>1.7372318630999786</v>
      </c>
      <c r="I117" s="2">
        <v>1.8069002597421475</v>
      </c>
      <c r="J117" s="2">
        <v>1.9110586765996702</v>
      </c>
      <c r="K117" s="2">
        <v>1.9464749590181087</v>
      </c>
      <c r="L117" s="2">
        <v>1.9768679272481275</v>
      </c>
      <c r="M117" s="2">
        <v>1.9999938886045392</v>
      </c>
    </row>
    <row r="118" spans="1:13" x14ac:dyDescent="0.3">
      <c r="A118" t="s">
        <v>234</v>
      </c>
      <c r="B118" t="s">
        <v>235</v>
      </c>
      <c r="C118" t="s">
        <v>3</v>
      </c>
      <c r="D118" s="2">
        <v>0</v>
      </c>
      <c r="E118" s="2">
        <v>69.647033759923488</v>
      </c>
      <c r="F118" s="2">
        <v>132.27495630434703</v>
      </c>
      <c r="G118" s="2">
        <v>176.86280095597027</v>
      </c>
      <c r="H118" s="2">
        <v>210.40219530816387</v>
      </c>
      <c r="I118" s="2">
        <v>230.79352987034702</v>
      </c>
      <c r="J118" s="2">
        <v>241.48091884314988</v>
      </c>
      <c r="K118" s="2">
        <v>245.88116954940847</v>
      </c>
      <c r="L118" s="2">
        <v>246.29354748803092</v>
      </c>
      <c r="M118" s="2">
        <v>239.99937052626754</v>
      </c>
    </row>
    <row r="119" spans="1:13" x14ac:dyDescent="0.3">
      <c r="A119" t="s">
        <v>236</v>
      </c>
      <c r="B119" t="s">
        <v>237</v>
      </c>
      <c r="C119" t="s">
        <v>3</v>
      </c>
      <c r="D119" s="2">
        <v>0</v>
      </c>
      <c r="E119" s="2">
        <v>284.0826475297913</v>
      </c>
      <c r="F119" s="2">
        <v>544.81172396252396</v>
      </c>
      <c r="G119" s="2">
        <v>745.51894566069222</v>
      </c>
      <c r="H119" s="2">
        <v>891.44866835408698</v>
      </c>
      <c r="I119" s="2">
        <v>988.31007549886885</v>
      </c>
      <c r="J119" s="2">
        <v>1043.5836566390574</v>
      </c>
      <c r="K119" s="2">
        <v>1059.0213857183342</v>
      </c>
      <c r="L119" s="2">
        <v>1036.7106242040493</v>
      </c>
      <c r="M119" s="2">
        <v>982.99695346936278</v>
      </c>
    </row>
    <row r="120" spans="1:13" x14ac:dyDescent="0.3">
      <c r="A120" t="s">
        <v>238</v>
      </c>
      <c r="B120" t="s">
        <v>239</v>
      </c>
      <c r="C120" t="s">
        <v>3</v>
      </c>
      <c r="D120" s="2">
        <v>0</v>
      </c>
      <c r="E120" s="2">
        <v>110.1810463722245</v>
      </c>
      <c r="F120" s="2">
        <v>235.45632978176127</v>
      </c>
      <c r="G120" s="2">
        <v>336.08909718450445</v>
      </c>
      <c r="H120" s="2">
        <v>418.60750582482706</v>
      </c>
      <c r="I120" s="2">
        <v>482.28377090960635</v>
      </c>
      <c r="J120" s="2">
        <v>526.6470037248763</v>
      </c>
      <c r="K120" s="2">
        <v>555.69443598419321</v>
      </c>
      <c r="L120" s="2">
        <v>570.79435933779178</v>
      </c>
      <c r="M120" s="2">
        <v>571.99826741938682</v>
      </c>
    </row>
    <row r="121" spans="1:13" x14ac:dyDescent="0.3">
      <c r="A121" t="s">
        <v>240</v>
      </c>
      <c r="B121" t="s">
        <v>241</v>
      </c>
      <c r="C121" t="s">
        <v>3</v>
      </c>
      <c r="D121" s="2">
        <v>0</v>
      </c>
      <c r="E121" s="2">
        <v>115.18835752481891</v>
      </c>
      <c r="F121" s="2">
        <v>298.60160713415416</v>
      </c>
      <c r="G121" s="2">
        <v>451.95165308755918</v>
      </c>
      <c r="H121" s="2">
        <v>581.13406242488986</v>
      </c>
      <c r="I121" s="2">
        <v>686.45681506577148</v>
      </c>
      <c r="J121" s="2">
        <v>771.21214478539696</v>
      </c>
      <c r="K121" s="2">
        <v>839.38367655835827</v>
      </c>
      <c r="L121" s="2">
        <v>886.7400014415075</v>
      </c>
      <c r="M121" s="2">
        <v>922.9969840263401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ADF4-DAF4-418F-9413-20125166CF0F}">
  <sheetPr>
    <tabColor theme="4" tint="0.79998168889431442"/>
  </sheetPr>
  <dimension ref="A1:M121"/>
  <sheetViews>
    <sheetView workbookViewId="0">
      <selection activeCell="F33" sqref="F33"/>
    </sheetView>
  </sheetViews>
  <sheetFormatPr defaultRowHeight="14.4" x14ac:dyDescent="0.3"/>
  <sheetData>
    <row r="1" spans="1:13" x14ac:dyDescent="0.3">
      <c r="A1" s="25" t="s">
        <v>0</v>
      </c>
      <c r="B1" s="26"/>
      <c r="C1" s="26"/>
      <c r="D1" s="25">
        <v>2021</v>
      </c>
      <c r="E1" s="25">
        <v>2022</v>
      </c>
      <c r="F1" s="25">
        <v>2023</v>
      </c>
      <c r="G1" s="25">
        <v>2024</v>
      </c>
      <c r="H1" s="25">
        <v>2025</v>
      </c>
      <c r="I1" s="25">
        <v>2026</v>
      </c>
      <c r="J1" s="25">
        <v>2027</v>
      </c>
      <c r="K1" s="25">
        <v>2028</v>
      </c>
      <c r="L1" s="25">
        <v>2029</v>
      </c>
      <c r="M1" s="25">
        <v>2030</v>
      </c>
    </row>
    <row r="2" spans="1:13" x14ac:dyDescent="0.3">
      <c r="A2" s="26" t="s">
        <v>1</v>
      </c>
      <c r="B2" s="26" t="s">
        <v>2</v>
      </c>
      <c r="C2" s="26" t="s">
        <v>3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</row>
    <row r="3" spans="1:13" x14ac:dyDescent="0.3">
      <c r="A3" s="26" t="s">
        <v>4</v>
      </c>
      <c r="B3" s="26" t="s">
        <v>5</v>
      </c>
      <c r="C3" s="26" t="s">
        <v>3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</row>
    <row r="4" spans="1:13" x14ac:dyDescent="0.3">
      <c r="A4" s="26" t="s">
        <v>6</v>
      </c>
      <c r="B4" s="26" t="s">
        <v>7</v>
      </c>
      <c r="C4" s="26" t="s">
        <v>3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</row>
    <row r="5" spans="1:13" x14ac:dyDescent="0.3">
      <c r="A5" s="26" t="s">
        <v>8</v>
      </c>
      <c r="B5" s="26" t="s">
        <v>9</v>
      </c>
      <c r="C5" s="26" t="s">
        <v>3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</row>
    <row r="6" spans="1:13" x14ac:dyDescent="0.3">
      <c r="A6" s="26" t="s">
        <v>10</v>
      </c>
      <c r="B6" s="26" t="s">
        <v>11</v>
      </c>
      <c r="C6" s="26" t="s">
        <v>3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</row>
    <row r="7" spans="1:13" x14ac:dyDescent="0.3">
      <c r="A7" s="26" t="s">
        <v>12</v>
      </c>
      <c r="B7" s="26" t="s">
        <v>13</v>
      </c>
      <c r="C7" s="26" t="s">
        <v>3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</row>
    <row r="8" spans="1:13" x14ac:dyDescent="0.3">
      <c r="A8" s="26" t="s">
        <v>14</v>
      </c>
      <c r="B8" s="26" t="s">
        <v>15</v>
      </c>
      <c r="C8" s="26" t="s">
        <v>3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</row>
    <row r="9" spans="1:13" x14ac:dyDescent="0.3">
      <c r="A9" s="26" t="s">
        <v>16</v>
      </c>
      <c r="B9" s="26" t="s">
        <v>17</v>
      </c>
      <c r="C9" s="26" t="s">
        <v>3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</row>
    <row r="10" spans="1:13" x14ac:dyDescent="0.3">
      <c r="A10" s="26" t="s">
        <v>18</v>
      </c>
      <c r="B10" s="26" t="s">
        <v>19</v>
      </c>
      <c r="C10" s="26" t="s">
        <v>3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</row>
    <row r="11" spans="1:13" x14ac:dyDescent="0.3">
      <c r="A11" s="26" t="s">
        <v>20</v>
      </c>
      <c r="B11" s="26" t="s">
        <v>21</v>
      </c>
      <c r="C11" s="26" t="s">
        <v>3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</row>
    <row r="12" spans="1:13" x14ac:dyDescent="0.3">
      <c r="A12" s="26" t="s">
        <v>22</v>
      </c>
      <c r="B12" s="26" t="s">
        <v>23</v>
      </c>
      <c r="C12" s="26" t="s">
        <v>3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</row>
    <row r="13" spans="1:13" x14ac:dyDescent="0.3">
      <c r="A13" s="26" t="s">
        <v>24</v>
      </c>
      <c r="B13" s="26" t="s">
        <v>25</v>
      </c>
      <c r="C13" s="26" t="s">
        <v>3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</row>
    <row r="14" spans="1:13" x14ac:dyDescent="0.3">
      <c r="A14" s="26" t="s">
        <v>26</v>
      </c>
      <c r="B14" s="26" t="s">
        <v>27</v>
      </c>
      <c r="C14" s="26" t="s">
        <v>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</row>
    <row r="15" spans="1:13" x14ac:dyDescent="0.3">
      <c r="A15" s="26" t="s">
        <v>28</v>
      </c>
      <c r="B15" s="26" t="s">
        <v>29</v>
      </c>
      <c r="C15" s="26" t="s">
        <v>3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</row>
    <row r="16" spans="1:13" x14ac:dyDescent="0.3">
      <c r="A16" s="26" t="s">
        <v>30</v>
      </c>
      <c r="B16" s="26" t="s">
        <v>31</v>
      </c>
      <c r="C16" s="26" t="s">
        <v>3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</row>
    <row r="17" spans="1:13" x14ac:dyDescent="0.3">
      <c r="A17" s="26" t="s">
        <v>32</v>
      </c>
      <c r="B17" s="26" t="s">
        <v>33</v>
      </c>
      <c r="C17" s="26" t="s">
        <v>3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</row>
    <row r="18" spans="1:13" x14ac:dyDescent="0.3">
      <c r="A18" s="26" t="s">
        <v>34</v>
      </c>
      <c r="B18" s="26" t="s">
        <v>35</v>
      </c>
      <c r="C18" s="26" t="s">
        <v>3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</row>
    <row r="19" spans="1:13" x14ac:dyDescent="0.3">
      <c r="A19" s="26" t="s">
        <v>36</v>
      </c>
      <c r="B19" s="26" t="s">
        <v>37</v>
      </c>
      <c r="C19" s="26" t="s">
        <v>3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</row>
    <row r="20" spans="1:13" x14ac:dyDescent="0.3">
      <c r="A20" s="26" t="s">
        <v>38</v>
      </c>
      <c r="B20" s="26" t="s">
        <v>39</v>
      </c>
      <c r="C20" s="26" t="s">
        <v>3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</row>
    <row r="21" spans="1:13" x14ac:dyDescent="0.3">
      <c r="A21" s="26" t="s">
        <v>40</v>
      </c>
      <c r="B21" s="26" t="s">
        <v>41</v>
      </c>
      <c r="C21" s="26" t="s">
        <v>3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</row>
    <row r="22" spans="1:13" x14ac:dyDescent="0.3">
      <c r="A22" s="26" t="s">
        <v>42</v>
      </c>
      <c r="B22" s="26" t="s">
        <v>43</v>
      </c>
      <c r="C22" s="26" t="s">
        <v>3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</row>
    <row r="23" spans="1:13" x14ac:dyDescent="0.3">
      <c r="A23" s="26" t="s">
        <v>44</v>
      </c>
      <c r="B23" s="26" t="s">
        <v>45</v>
      </c>
      <c r="C23" s="26" t="s">
        <v>3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</row>
    <row r="24" spans="1:13" x14ac:dyDescent="0.3">
      <c r="A24" s="26" t="s">
        <v>46</v>
      </c>
      <c r="B24" s="26" t="s">
        <v>47</v>
      </c>
      <c r="C24" s="26" t="s">
        <v>3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</row>
    <row r="25" spans="1:13" x14ac:dyDescent="0.3">
      <c r="A25" s="26" t="s">
        <v>48</v>
      </c>
      <c r="B25" s="26" t="s">
        <v>49</v>
      </c>
      <c r="C25" s="26" t="s">
        <v>3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</row>
    <row r="26" spans="1:13" x14ac:dyDescent="0.3">
      <c r="A26" s="26" t="s">
        <v>50</v>
      </c>
      <c r="B26" s="26" t="s">
        <v>51</v>
      </c>
      <c r="C26" s="26" t="s">
        <v>3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</row>
    <row r="27" spans="1:13" x14ac:dyDescent="0.3">
      <c r="A27" s="26" t="s">
        <v>52</v>
      </c>
      <c r="B27" s="26" t="s">
        <v>53</v>
      </c>
      <c r="C27" s="26" t="s">
        <v>3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</row>
    <row r="28" spans="1:13" x14ac:dyDescent="0.3">
      <c r="A28" s="26" t="s">
        <v>54</v>
      </c>
      <c r="B28" s="26" t="s">
        <v>55</v>
      </c>
      <c r="C28" s="26" t="s">
        <v>3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</row>
    <row r="29" spans="1:13" x14ac:dyDescent="0.3">
      <c r="A29" s="26" t="s">
        <v>56</v>
      </c>
      <c r="B29" s="26" t="s">
        <v>57</v>
      </c>
      <c r="C29" s="26" t="s">
        <v>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</row>
    <row r="30" spans="1:13" x14ac:dyDescent="0.3">
      <c r="A30" s="26" t="s">
        <v>58</v>
      </c>
      <c r="B30" s="26" t="s">
        <v>59</v>
      </c>
      <c r="C30" s="26" t="s">
        <v>3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</row>
    <row r="31" spans="1:13" x14ac:dyDescent="0.3">
      <c r="A31" s="26" t="s">
        <v>60</v>
      </c>
      <c r="B31" s="26" t="s">
        <v>61</v>
      </c>
      <c r="C31" s="26" t="s">
        <v>3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</row>
    <row r="32" spans="1:13" x14ac:dyDescent="0.3">
      <c r="A32" s="26" t="s">
        <v>62</v>
      </c>
      <c r="B32" s="26" t="s">
        <v>63</v>
      </c>
      <c r="C32" s="26" t="s">
        <v>3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</row>
    <row r="33" spans="1:13" x14ac:dyDescent="0.3">
      <c r="A33" s="26" t="s">
        <v>64</v>
      </c>
      <c r="B33" s="26" t="s">
        <v>65</v>
      </c>
      <c r="C33" s="26" t="s">
        <v>3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</row>
    <row r="34" spans="1:13" x14ac:dyDescent="0.3">
      <c r="A34" s="26" t="s">
        <v>66</v>
      </c>
      <c r="B34" s="26" t="s">
        <v>67</v>
      </c>
      <c r="C34" s="26" t="s">
        <v>3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</row>
    <row r="35" spans="1:13" x14ac:dyDescent="0.3">
      <c r="A35" s="26" t="s">
        <v>68</v>
      </c>
      <c r="B35" s="26" t="s">
        <v>69</v>
      </c>
      <c r="C35" s="26" t="s">
        <v>3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</row>
    <row r="36" spans="1:13" x14ac:dyDescent="0.3">
      <c r="A36" s="26" t="s">
        <v>70</v>
      </c>
      <c r="B36" s="26" t="s">
        <v>71</v>
      </c>
      <c r="C36" s="26" t="s">
        <v>3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</row>
    <row r="37" spans="1:13" x14ac:dyDescent="0.3">
      <c r="A37" s="26" t="s">
        <v>72</v>
      </c>
      <c r="B37" s="26" t="s">
        <v>73</v>
      </c>
      <c r="C37" s="26" t="s">
        <v>3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</row>
    <row r="38" spans="1:13" x14ac:dyDescent="0.3">
      <c r="A38" s="26" t="s">
        <v>74</v>
      </c>
      <c r="B38" s="26" t="s">
        <v>75</v>
      </c>
      <c r="C38" s="26" t="s">
        <v>3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3">
      <c r="A39" s="26" t="s">
        <v>76</v>
      </c>
      <c r="B39" s="26" t="s">
        <v>77</v>
      </c>
      <c r="C39" s="26" t="s">
        <v>3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</row>
    <row r="40" spans="1:13" x14ac:dyDescent="0.3">
      <c r="A40" s="26" t="s">
        <v>78</v>
      </c>
      <c r="B40" s="26" t="s">
        <v>79</v>
      </c>
      <c r="C40" s="26" t="s">
        <v>3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</row>
    <row r="41" spans="1:13" x14ac:dyDescent="0.3">
      <c r="A41" s="26" t="s">
        <v>80</v>
      </c>
      <c r="B41" s="26" t="s">
        <v>81</v>
      </c>
      <c r="C41" s="26" t="s">
        <v>3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</row>
    <row r="42" spans="1:13" x14ac:dyDescent="0.3">
      <c r="A42" s="26" t="s">
        <v>82</v>
      </c>
      <c r="B42" s="26" t="s">
        <v>83</v>
      </c>
      <c r="C42" s="26" t="s">
        <v>3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</row>
    <row r="43" spans="1:13" x14ac:dyDescent="0.3">
      <c r="A43" s="26" t="s">
        <v>84</v>
      </c>
      <c r="B43" s="26" t="s">
        <v>85</v>
      </c>
      <c r="C43" s="26" t="s">
        <v>3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</row>
    <row r="44" spans="1:13" x14ac:dyDescent="0.3">
      <c r="A44" s="26" t="s">
        <v>86</v>
      </c>
      <c r="B44" s="26" t="s">
        <v>87</v>
      </c>
      <c r="C44" s="26" t="s">
        <v>3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</row>
    <row r="45" spans="1:13" x14ac:dyDescent="0.3">
      <c r="A45" s="26" t="s">
        <v>88</v>
      </c>
      <c r="B45" s="26" t="s">
        <v>89</v>
      </c>
      <c r="C45" s="26" t="s">
        <v>3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x14ac:dyDescent="0.3">
      <c r="A46" s="26" t="s">
        <v>90</v>
      </c>
      <c r="B46" s="26" t="s">
        <v>91</v>
      </c>
      <c r="C46" s="26" t="s">
        <v>3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</row>
    <row r="47" spans="1:13" x14ac:dyDescent="0.3">
      <c r="A47" s="26" t="s">
        <v>92</v>
      </c>
      <c r="B47" s="26" t="s">
        <v>93</v>
      </c>
      <c r="C47" s="26" t="s">
        <v>3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</row>
    <row r="48" spans="1:13" x14ac:dyDescent="0.3">
      <c r="A48" s="26" t="s">
        <v>94</v>
      </c>
      <c r="B48" s="26" t="s">
        <v>95</v>
      </c>
      <c r="C48" s="26" t="s">
        <v>3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</row>
    <row r="49" spans="1:13" x14ac:dyDescent="0.3">
      <c r="A49" s="26" t="s">
        <v>96</v>
      </c>
      <c r="B49" s="26" t="s">
        <v>97</v>
      </c>
      <c r="C49" s="26" t="s">
        <v>3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</row>
    <row r="50" spans="1:13" x14ac:dyDescent="0.3">
      <c r="A50" s="26" t="s">
        <v>98</v>
      </c>
      <c r="B50" s="26" t="s">
        <v>99</v>
      </c>
      <c r="C50" s="26" t="s">
        <v>3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</row>
    <row r="51" spans="1:13" x14ac:dyDescent="0.3">
      <c r="A51" s="26" t="s">
        <v>100</v>
      </c>
      <c r="B51" s="26" t="s">
        <v>101</v>
      </c>
      <c r="C51" s="26" t="s">
        <v>3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</row>
    <row r="52" spans="1:13" x14ac:dyDescent="0.3">
      <c r="A52" s="26" t="s">
        <v>102</v>
      </c>
      <c r="B52" s="26" t="s">
        <v>103</v>
      </c>
      <c r="C52" s="26" t="s">
        <v>3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</row>
    <row r="53" spans="1:13" x14ac:dyDescent="0.3">
      <c r="A53" s="26" t="s">
        <v>104</v>
      </c>
      <c r="B53" s="26" t="s">
        <v>105</v>
      </c>
      <c r="C53" s="26" t="s">
        <v>3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</row>
    <row r="54" spans="1:13" x14ac:dyDescent="0.3">
      <c r="A54" s="26" t="s">
        <v>106</v>
      </c>
      <c r="B54" s="26" t="s">
        <v>107</v>
      </c>
      <c r="C54" s="26" t="s">
        <v>3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  <row r="55" spans="1:13" x14ac:dyDescent="0.3">
      <c r="A55" s="26" t="s">
        <v>108</v>
      </c>
      <c r="B55" s="26" t="s">
        <v>109</v>
      </c>
      <c r="C55" s="26" t="s">
        <v>3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</row>
    <row r="56" spans="1:13" x14ac:dyDescent="0.3">
      <c r="A56" s="26" t="s">
        <v>110</v>
      </c>
      <c r="B56" s="26" t="s">
        <v>111</v>
      </c>
      <c r="C56" s="26" t="s">
        <v>3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</row>
    <row r="57" spans="1:13" x14ac:dyDescent="0.3">
      <c r="A57" s="26" t="s">
        <v>112</v>
      </c>
      <c r="B57" s="26" t="s">
        <v>113</v>
      </c>
      <c r="C57" s="26" t="s">
        <v>3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</row>
    <row r="58" spans="1:13" x14ac:dyDescent="0.3">
      <c r="A58" s="26" t="s">
        <v>114</v>
      </c>
      <c r="B58" s="26" t="s">
        <v>115</v>
      </c>
      <c r="C58" s="26" t="s">
        <v>3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</row>
    <row r="59" spans="1:13" x14ac:dyDescent="0.3">
      <c r="A59" s="26" t="s">
        <v>116</v>
      </c>
      <c r="B59" s="26" t="s">
        <v>117</v>
      </c>
      <c r="C59" s="26" t="s">
        <v>3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</row>
    <row r="60" spans="1:13" x14ac:dyDescent="0.3">
      <c r="A60" s="26" t="s">
        <v>118</v>
      </c>
      <c r="B60" s="26" t="s">
        <v>119</v>
      </c>
      <c r="C60" s="26" t="s">
        <v>3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</row>
    <row r="61" spans="1:13" x14ac:dyDescent="0.3">
      <c r="A61" s="26" t="s">
        <v>120</v>
      </c>
      <c r="B61" s="26" t="s">
        <v>121</v>
      </c>
      <c r="C61" s="26" t="s">
        <v>3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</row>
    <row r="62" spans="1:13" x14ac:dyDescent="0.3">
      <c r="A62" s="26" t="s">
        <v>122</v>
      </c>
      <c r="B62" s="26" t="s">
        <v>123</v>
      </c>
      <c r="C62" s="26" t="s">
        <v>3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</row>
    <row r="63" spans="1:13" x14ac:dyDescent="0.3">
      <c r="A63" s="26" t="s">
        <v>124</v>
      </c>
      <c r="B63" s="26" t="s">
        <v>125</v>
      </c>
      <c r="C63" s="26" t="s">
        <v>3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</row>
    <row r="64" spans="1:13" x14ac:dyDescent="0.3">
      <c r="A64" s="26" t="s">
        <v>126</v>
      </c>
      <c r="B64" s="26" t="s">
        <v>127</v>
      </c>
      <c r="C64" s="26" t="s">
        <v>3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</row>
    <row r="65" spans="1:13" x14ac:dyDescent="0.3">
      <c r="A65" s="26" t="s">
        <v>128</v>
      </c>
      <c r="B65" s="26" t="s">
        <v>129</v>
      </c>
      <c r="C65" s="26" t="s">
        <v>3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</row>
    <row r="66" spans="1:13" x14ac:dyDescent="0.3">
      <c r="A66" s="26" t="s">
        <v>130</v>
      </c>
      <c r="B66" s="26" t="s">
        <v>131</v>
      </c>
      <c r="C66" s="26" t="s">
        <v>3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</row>
    <row r="67" spans="1:13" x14ac:dyDescent="0.3">
      <c r="A67" s="26" t="s">
        <v>132</v>
      </c>
      <c r="B67" s="26" t="s">
        <v>133</v>
      </c>
      <c r="C67" s="26" t="s">
        <v>3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</row>
    <row r="68" spans="1:13" x14ac:dyDescent="0.3">
      <c r="A68" s="26" t="s">
        <v>134</v>
      </c>
      <c r="B68" s="26" t="s">
        <v>135</v>
      </c>
      <c r="C68" s="26" t="s">
        <v>3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</row>
    <row r="69" spans="1:13" x14ac:dyDescent="0.3">
      <c r="A69" s="26" t="s">
        <v>136</v>
      </c>
      <c r="B69" s="26" t="s">
        <v>137</v>
      </c>
      <c r="C69" s="26" t="s">
        <v>3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</row>
    <row r="70" spans="1:13" x14ac:dyDescent="0.3">
      <c r="A70" s="26" t="s">
        <v>138</v>
      </c>
      <c r="B70" s="26" t="s">
        <v>139</v>
      </c>
      <c r="C70" s="26" t="s">
        <v>3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</row>
    <row r="71" spans="1:13" x14ac:dyDescent="0.3">
      <c r="A71" s="26" t="s">
        <v>140</v>
      </c>
      <c r="B71" s="26" t="s">
        <v>141</v>
      </c>
      <c r="C71" s="26" t="s">
        <v>3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</row>
    <row r="72" spans="1:13" x14ac:dyDescent="0.3">
      <c r="A72" s="26" t="s">
        <v>142</v>
      </c>
      <c r="B72" s="26" t="s">
        <v>143</v>
      </c>
      <c r="C72" s="26" t="s">
        <v>3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</row>
    <row r="73" spans="1:13" x14ac:dyDescent="0.3">
      <c r="A73" s="26" t="s">
        <v>144</v>
      </c>
      <c r="B73" s="26" t="s">
        <v>145</v>
      </c>
      <c r="C73" s="26" t="s">
        <v>3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</row>
    <row r="74" spans="1:13" x14ac:dyDescent="0.3">
      <c r="A74" s="26" t="s">
        <v>146</v>
      </c>
      <c r="B74" s="26" t="s">
        <v>147</v>
      </c>
      <c r="C74" s="26" t="s">
        <v>3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</row>
    <row r="75" spans="1:13" x14ac:dyDescent="0.3">
      <c r="A75" s="26" t="s">
        <v>148</v>
      </c>
      <c r="B75" s="26" t="s">
        <v>149</v>
      </c>
      <c r="C75" s="26" t="s">
        <v>3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</row>
    <row r="76" spans="1:13" x14ac:dyDescent="0.3">
      <c r="A76" s="26" t="s">
        <v>150</v>
      </c>
      <c r="B76" s="26" t="s">
        <v>151</v>
      </c>
      <c r="C76" s="26" t="s">
        <v>3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</row>
    <row r="77" spans="1:13" x14ac:dyDescent="0.3">
      <c r="A77" s="26" t="s">
        <v>152</v>
      </c>
      <c r="B77" s="26" t="s">
        <v>153</v>
      </c>
      <c r="C77" s="26" t="s">
        <v>3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</row>
    <row r="78" spans="1:13" x14ac:dyDescent="0.3">
      <c r="A78" s="26" t="s">
        <v>154</v>
      </c>
      <c r="B78" s="26" t="s">
        <v>155</v>
      </c>
      <c r="C78" s="26" t="s">
        <v>3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</row>
    <row r="79" spans="1:13" x14ac:dyDescent="0.3">
      <c r="A79" s="26" t="s">
        <v>156</v>
      </c>
      <c r="B79" s="26" t="s">
        <v>157</v>
      </c>
      <c r="C79" s="26" t="s">
        <v>3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</row>
    <row r="80" spans="1:13" x14ac:dyDescent="0.3">
      <c r="A80" s="26" t="s">
        <v>158</v>
      </c>
      <c r="B80" s="26" t="s">
        <v>159</v>
      </c>
      <c r="C80" s="26" t="s">
        <v>3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</row>
    <row r="81" spans="1:13" x14ac:dyDescent="0.3">
      <c r="A81" s="26" t="s">
        <v>160</v>
      </c>
      <c r="B81" s="26" t="s">
        <v>161</v>
      </c>
      <c r="C81" s="26" t="s">
        <v>3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</row>
    <row r="82" spans="1:13" x14ac:dyDescent="0.3">
      <c r="A82" s="26" t="s">
        <v>162</v>
      </c>
      <c r="B82" s="26" t="s">
        <v>163</v>
      </c>
      <c r="C82" s="26" t="s">
        <v>3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</row>
    <row r="83" spans="1:13" x14ac:dyDescent="0.3">
      <c r="A83" s="26" t="s">
        <v>164</v>
      </c>
      <c r="B83" s="26" t="s">
        <v>165</v>
      </c>
      <c r="C83" s="26" t="s">
        <v>3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</row>
    <row r="84" spans="1:13" x14ac:dyDescent="0.3">
      <c r="A84" s="26" t="s">
        <v>166</v>
      </c>
      <c r="B84" s="26" t="s">
        <v>167</v>
      </c>
      <c r="C84" s="26" t="s">
        <v>3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</row>
    <row r="85" spans="1:13" x14ac:dyDescent="0.3">
      <c r="A85" s="26" t="s">
        <v>168</v>
      </c>
      <c r="B85" s="26" t="s">
        <v>169</v>
      </c>
      <c r="C85" s="26" t="s">
        <v>3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</row>
    <row r="86" spans="1:13" x14ac:dyDescent="0.3">
      <c r="A86" s="26" t="s">
        <v>170</v>
      </c>
      <c r="B86" s="26" t="s">
        <v>171</v>
      </c>
      <c r="C86" s="26" t="s">
        <v>3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</row>
    <row r="87" spans="1:13" x14ac:dyDescent="0.3">
      <c r="A87" s="26" t="s">
        <v>172</v>
      </c>
      <c r="B87" s="26" t="s">
        <v>173</v>
      </c>
      <c r="C87" s="26" t="s">
        <v>3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</row>
    <row r="88" spans="1:13" x14ac:dyDescent="0.3">
      <c r="A88" s="26" t="s">
        <v>174</v>
      </c>
      <c r="B88" s="26" t="s">
        <v>175</v>
      </c>
      <c r="C88" s="26" t="s">
        <v>3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</row>
    <row r="89" spans="1:13" x14ac:dyDescent="0.3">
      <c r="A89" s="26" t="s">
        <v>176</v>
      </c>
      <c r="B89" s="26" t="s">
        <v>177</v>
      </c>
      <c r="C89" s="26" t="s">
        <v>3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</row>
    <row r="90" spans="1:13" x14ac:dyDescent="0.3">
      <c r="A90" s="26" t="s">
        <v>178</v>
      </c>
      <c r="B90" s="26" t="s">
        <v>179</v>
      </c>
      <c r="C90" s="26" t="s">
        <v>3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</row>
    <row r="91" spans="1:13" x14ac:dyDescent="0.3">
      <c r="A91" s="26" t="s">
        <v>180</v>
      </c>
      <c r="B91" s="26" t="s">
        <v>181</v>
      </c>
      <c r="C91" s="26" t="s">
        <v>3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</row>
    <row r="92" spans="1:13" x14ac:dyDescent="0.3">
      <c r="A92" s="26" t="s">
        <v>182</v>
      </c>
      <c r="B92" s="26" t="s">
        <v>183</v>
      </c>
      <c r="C92" s="26" t="s">
        <v>3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</row>
    <row r="93" spans="1:13" x14ac:dyDescent="0.3">
      <c r="A93" s="26" t="s">
        <v>184</v>
      </c>
      <c r="B93" s="26" t="s">
        <v>185</v>
      </c>
      <c r="C93" s="26" t="s">
        <v>3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</row>
    <row r="94" spans="1:13" x14ac:dyDescent="0.3">
      <c r="A94" s="26" t="s">
        <v>186</v>
      </c>
      <c r="B94" s="26" t="s">
        <v>187</v>
      </c>
      <c r="C94" s="26" t="s">
        <v>3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</row>
    <row r="95" spans="1:13" x14ac:dyDescent="0.3">
      <c r="A95" s="26" t="s">
        <v>188</v>
      </c>
      <c r="B95" s="26" t="s">
        <v>189</v>
      </c>
      <c r="C95" s="26" t="s">
        <v>3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</row>
    <row r="96" spans="1:13" x14ac:dyDescent="0.3">
      <c r="A96" s="26" t="s">
        <v>190</v>
      </c>
      <c r="B96" s="26" t="s">
        <v>191</v>
      </c>
      <c r="C96" s="26" t="s">
        <v>3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</row>
    <row r="97" spans="1:13" x14ac:dyDescent="0.3">
      <c r="A97" s="26" t="s">
        <v>192</v>
      </c>
      <c r="B97" s="26" t="s">
        <v>193</v>
      </c>
      <c r="C97" s="26" t="s">
        <v>3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</row>
    <row r="98" spans="1:13" x14ac:dyDescent="0.3">
      <c r="A98" s="26" t="s">
        <v>194</v>
      </c>
      <c r="B98" s="26" t="s">
        <v>195</v>
      </c>
      <c r="C98" s="26" t="s">
        <v>3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</row>
    <row r="99" spans="1:13" x14ac:dyDescent="0.3">
      <c r="A99" s="26" t="s">
        <v>196</v>
      </c>
      <c r="B99" s="26" t="s">
        <v>197</v>
      </c>
      <c r="C99" s="26" t="s">
        <v>3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</row>
    <row r="100" spans="1:13" x14ac:dyDescent="0.3">
      <c r="A100" s="26" t="s">
        <v>198</v>
      </c>
      <c r="B100" s="26" t="s">
        <v>199</v>
      </c>
      <c r="C100" s="26" t="s">
        <v>3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</row>
    <row r="101" spans="1:13" x14ac:dyDescent="0.3">
      <c r="A101" s="26" t="s">
        <v>200</v>
      </c>
      <c r="B101" s="26" t="s">
        <v>201</v>
      </c>
      <c r="C101" s="26" t="s">
        <v>3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</row>
    <row r="102" spans="1:13" x14ac:dyDescent="0.3">
      <c r="A102" s="26" t="s">
        <v>202</v>
      </c>
      <c r="B102" s="26" t="s">
        <v>203</v>
      </c>
      <c r="C102" s="26" t="s">
        <v>3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</row>
    <row r="103" spans="1:13" x14ac:dyDescent="0.3">
      <c r="A103" s="26" t="s">
        <v>204</v>
      </c>
      <c r="B103" s="26" t="s">
        <v>205</v>
      </c>
      <c r="C103" s="26" t="s">
        <v>3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</row>
    <row r="104" spans="1:13" x14ac:dyDescent="0.3">
      <c r="A104" s="26" t="s">
        <v>206</v>
      </c>
      <c r="B104" s="26" t="s">
        <v>207</v>
      </c>
      <c r="C104" s="26" t="s">
        <v>3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</row>
    <row r="105" spans="1:13" x14ac:dyDescent="0.3">
      <c r="A105" s="26" t="s">
        <v>208</v>
      </c>
      <c r="B105" s="26" t="s">
        <v>209</v>
      </c>
      <c r="C105" s="26" t="s">
        <v>3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</row>
    <row r="106" spans="1:13" x14ac:dyDescent="0.3">
      <c r="A106" s="26" t="s">
        <v>210</v>
      </c>
      <c r="B106" s="26" t="s">
        <v>211</v>
      </c>
      <c r="C106" s="26" t="s">
        <v>3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</row>
    <row r="107" spans="1:13" x14ac:dyDescent="0.3">
      <c r="A107" s="26" t="s">
        <v>212</v>
      </c>
      <c r="B107" s="26" t="s">
        <v>213</v>
      </c>
      <c r="C107" s="26" t="s">
        <v>3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</row>
    <row r="108" spans="1:13" x14ac:dyDescent="0.3">
      <c r="A108" s="26" t="s">
        <v>214</v>
      </c>
      <c r="B108" s="26" t="s">
        <v>215</v>
      </c>
      <c r="C108" s="26" t="s">
        <v>3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</row>
    <row r="109" spans="1:13" x14ac:dyDescent="0.3">
      <c r="A109" s="26" t="s">
        <v>216</v>
      </c>
      <c r="B109" s="26" t="s">
        <v>217</v>
      </c>
      <c r="C109" s="26" t="s">
        <v>3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</row>
    <row r="110" spans="1:13" x14ac:dyDescent="0.3">
      <c r="A110" s="26" t="s">
        <v>218</v>
      </c>
      <c r="B110" s="26" t="s">
        <v>219</v>
      </c>
      <c r="C110" s="26" t="s">
        <v>3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</row>
    <row r="111" spans="1:13" x14ac:dyDescent="0.3">
      <c r="A111" s="26" t="s">
        <v>220</v>
      </c>
      <c r="B111" s="26" t="s">
        <v>221</v>
      </c>
      <c r="C111" s="26" t="s">
        <v>3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</row>
    <row r="112" spans="1:13" x14ac:dyDescent="0.3">
      <c r="A112" s="26" t="s">
        <v>222</v>
      </c>
      <c r="B112" s="26" t="s">
        <v>223</v>
      </c>
      <c r="C112" s="26" t="s">
        <v>3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</row>
    <row r="113" spans="1:13" x14ac:dyDescent="0.3">
      <c r="A113" s="26" t="s">
        <v>224</v>
      </c>
      <c r="B113" s="26" t="s">
        <v>225</v>
      </c>
      <c r="C113" s="26" t="s">
        <v>3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</row>
    <row r="114" spans="1:13" x14ac:dyDescent="0.3">
      <c r="A114" s="26" t="s">
        <v>226</v>
      </c>
      <c r="B114" s="26" t="s">
        <v>227</v>
      </c>
      <c r="C114" s="26" t="s">
        <v>3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</row>
    <row r="115" spans="1:13" x14ac:dyDescent="0.3">
      <c r="A115" s="26" t="s">
        <v>228</v>
      </c>
      <c r="B115" s="26" t="s">
        <v>229</v>
      </c>
      <c r="C115" s="26" t="s">
        <v>3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</row>
    <row r="116" spans="1:13" x14ac:dyDescent="0.3">
      <c r="A116" s="26" t="s">
        <v>230</v>
      </c>
      <c r="B116" s="26" t="s">
        <v>231</v>
      </c>
      <c r="C116" s="26" t="s">
        <v>3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</row>
    <row r="117" spans="1:13" x14ac:dyDescent="0.3">
      <c r="A117" s="26" t="s">
        <v>232</v>
      </c>
      <c r="B117" s="26" t="s">
        <v>233</v>
      </c>
      <c r="C117" s="26" t="s">
        <v>3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</row>
    <row r="118" spans="1:13" x14ac:dyDescent="0.3">
      <c r="A118" s="26" t="s">
        <v>234</v>
      </c>
      <c r="B118" s="26" t="s">
        <v>235</v>
      </c>
      <c r="C118" s="26" t="s">
        <v>3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</row>
    <row r="119" spans="1:13" x14ac:dyDescent="0.3">
      <c r="A119" s="26" t="s">
        <v>236</v>
      </c>
      <c r="B119" s="26" t="s">
        <v>237</v>
      </c>
      <c r="C119" s="26" t="s">
        <v>3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</row>
    <row r="120" spans="1:13" x14ac:dyDescent="0.3">
      <c r="A120" s="26" t="s">
        <v>238</v>
      </c>
      <c r="B120" s="26" t="s">
        <v>239</v>
      </c>
      <c r="C120" s="26" t="s">
        <v>3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</row>
    <row r="121" spans="1:13" x14ac:dyDescent="0.3">
      <c r="A121" s="26" t="s">
        <v>240</v>
      </c>
      <c r="B121" s="26" t="s">
        <v>241</v>
      </c>
      <c r="C121" s="26" t="s">
        <v>3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B25D-DFED-4A8C-B324-8C1D54B99168}">
  <sheetPr>
    <tabColor theme="4" tint="0.79998168889431442"/>
  </sheetPr>
  <dimension ref="A1:O123"/>
  <sheetViews>
    <sheetView workbookViewId="0">
      <selection activeCell="M6" sqref="M6"/>
    </sheetView>
  </sheetViews>
  <sheetFormatPr defaultRowHeight="14.4" x14ac:dyDescent="0.3"/>
  <cols>
    <col min="3" max="3" width="16.109375" customWidth="1"/>
    <col min="4" max="4" width="9.109375" style="26"/>
    <col min="15" max="15" width="10" bestFit="1" customWidth="1"/>
  </cols>
  <sheetData>
    <row r="1" spans="1:13" x14ac:dyDescent="0.3">
      <c r="A1" s="1" t="s">
        <v>0</v>
      </c>
      <c r="D1" s="25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3">
      <c r="A2" t="s">
        <v>1</v>
      </c>
      <c r="B2" t="s">
        <v>2</v>
      </c>
      <c r="C2" t="s">
        <v>242</v>
      </c>
      <c r="D2" s="27">
        <v>0</v>
      </c>
      <c r="E2" s="2">
        <v>2897.7059225029225</v>
      </c>
      <c r="F2" s="2">
        <v>5015.17356727898</v>
      </c>
      <c r="G2" s="2">
        <v>6966.223822374217</v>
      </c>
      <c r="H2" s="2">
        <v>8726.5230571844659</v>
      </c>
      <c r="I2" s="2">
        <v>10282.6340302799</v>
      </c>
      <c r="J2" s="2">
        <v>11598.17289029283</v>
      </c>
      <c r="K2" s="2">
        <v>12669.353385325598</v>
      </c>
      <c r="L2" s="2">
        <v>13463.325256820513</v>
      </c>
      <c r="M2" s="2">
        <v>13980.584902865219</v>
      </c>
    </row>
    <row r="3" spans="1:13" x14ac:dyDescent="0.3">
      <c r="A3" t="s">
        <v>4</v>
      </c>
      <c r="B3" t="s">
        <v>5</v>
      </c>
      <c r="C3" t="s">
        <v>242</v>
      </c>
      <c r="D3" s="27">
        <v>0</v>
      </c>
      <c r="E3" s="2">
        <v>-2.3109078832437717</v>
      </c>
      <c r="F3" s="2">
        <v>2.3995282902122028</v>
      </c>
      <c r="G3" s="2">
        <v>6.8422678244261874</v>
      </c>
      <c r="H3" s="2">
        <v>9.9202248727197002</v>
      </c>
      <c r="I3" s="2">
        <v>12.727863110540966</v>
      </c>
      <c r="J3" s="2">
        <v>15.229483713922988</v>
      </c>
      <c r="K3" s="2">
        <v>15.422266102877487</v>
      </c>
      <c r="L3" s="2">
        <v>15.357288580574519</v>
      </c>
      <c r="M3" s="2">
        <v>13.998785565494913</v>
      </c>
    </row>
    <row r="4" spans="1:13" x14ac:dyDescent="0.3">
      <c r="A4" t="s">
        <v>6</v>
      </c>
      <c r="B4" t="s">
        <v>7</v>
      </c>
      <c r="C4" t="s">
        <v>242</v>
      </c>
      <c r="D4" s="27">
        <v>0</v>
      </c>
      <c r="E4" s="2">
        <v>173.57586120748965</v>
      </c>
      <c r="F4" s="2">
        <v>554.33245521297249</v>
      </c>
      <c r="G4" s="2">
        <v>884.57133371456257</v>
      </c>
      <c r="H4" s="2">
        <v>1169.9790305065308</v>
      </c>
      <c r="I4" s="2">
        <v>1412.5885348200281</v>
      </c>
      <c r="J4" s="2">
        <v>1617.8577888403961</v>
      </c>
      <c r="K4" s="2">
        <v>1791.1429730892469</v>
      </c>
      <c r="L4" s="2">
        <v>1933.8535343950189</v>
      </c>
      <c r="M4" s="2">
        <v>2040.8877417794802</v>
      </c>
    </row>
    <row r="5" spans="1:13" x14ac:dyDescent="0.3">
      <c r="A5" t="s">
        <v>8</v>
      </c>
      <c r="B5" t="s">
        <v>9</v>
      </c>
      <c r="C5" t="s">
        <v>242</v>
      </c>
      <c r="D5" s="27">
        <v>0</v>
      </c>
      <c r="E5" s="2">
        <v>2596.7451605308379</v>
      </c>
      <c r="F5" s="2">
        <v>4347.8393240006808</v>
      </c>
      <c r="G5" s="2">
        <v>5926.5231042894047</v>
      </c>
      <c r="H5" s="2">
        <v>7297.548385072223</v>
      </c>
      <c r="I5" s="2">
        <v>8426.7476992983502</v>
      </c>
      <c r="J5" s="2">
        <v>9301.2687203215428</v>
      </c>
      <c r="K5" s="2">
        <v>9872.6472869864228</v>
      </c>
      <c r="L5" s="2">
        <v>10109.71322349738</v>
      </c>
      <c r="M5" s="2">
        <v>9986.7161986294595</v>
      </c>
    </row>
    <row r="6" spans="1:13" x14ac:dyDescent="0.3">
      <c r="A6" t="s">
        <v>10</v>
      </c>
      <c r="B6" t="s">
        <v>11</v>
      </c>
      <c r="C6" t="s">
        <v>242</v>
      </c>
      <c r="D6" s="27">
        <v>0</v>
      </c>
      <c r="E6" s="2">
        <v>-82.569484004678543</v>
      </c>
      <c r="F6" s="2">
        <v>9.5187687926818398</v>
      </c>
      <c r="G6" s="2">
        <v>91.261796713265085</v>
      </c>
      <c r="H6" s="2">
        <v>163.10920944031159</v>
      </c>
      <c r="I6" s="2">
        <v>224.62768438721923</v>
      </c>
      <c r="J6" s="2">
        <v>276.91773305781226</v>
      </c>
      <c r="K6" s="2">
        <v>320.19943304854269</v>
      </c>
      <c r="L6" s="2">
        <v>353.74459558716353</v>
      </c>
      <c r="M6" s="2">
        <v>377.96086442045544</v>
      </c>
    </row>
    <row r="7" spans="1:13" x14ac:dyDescent="0.3">
      <c r="A7" t="s">
        <v>12</v>
      </c>
      <c r="B7" t="s">
        <v>13</v>
      </c>
      <c r="C7" t="s">
        <v>242</v>
      </c>
      <c r="D7" s="27">
        <v>0</v>
      </c>
      <c r="E7" s="2">
        <v>-3.2446844609390837</v>
      </c>
      <c r="F7" s="2">
        <v>2.6274954237560166</v>
      </c>
      <c r="G7" s="2">
        <v>6.0342144638514412</v>
      </c>
      <c r="H7" s="2">
        <v>9.1163466510190858</v>
      </c>
      <c r="I7" s="2">
        <v>11.850802301604546</v>
      </c>
      <c r="J7" s="2">
        <v>14.274532759225053</v>
      </c>
      <c r="K7" s="2">
        <v>15.422266102877487</v>
      </c>
      <c r="L7" s="2">
        <v>16.329344605816885</v>
      </c>
      <c r="M7" s="2">
        <v>15.998546099536156</v>
      </c>
    </row>
    <row r="8" spans="1:13" x14ac:dyDescent="0.3">
      <c r="A8" t="s">
        <v>14</v>
      </c>
      <c r="B8" t="s">
        <v>15</v>
      </c>
      <c r="C8" t="s">
        <v>242</v>
      </c>
      <c r="D8" s="27">
        <v>0</v>
      </c>
      <c r="E8" s="2">
        <v>29.717792634402485</v>
      </c>
      <c r="F8" s="2">
        <v>78.460034912661285</v>
      </c>
      <c r="G8" s="2">
        <v>119.16835501615583</v>
      </c>
      <c r="H8" s="2">
        <v>152.91182423830287</v>
      </c>
      <c r="I8" s="2">
        <v>180.40462789666276</v>
      </c>
      <c r="J8" s="2">
        <v>200.71432609477415</v>
      </c>
      <c r="K8" s="2">
        <v>217.34891152862872</v>
      </c>
      <c r="L8" s="2">
        <v>230.46010700429986</v>
      </c>
      <c r="M8" s="2">
        <v>236.98758197956761</v>
      </c>
    </row>
    <row r="9" spans="1:13" x14ac:dyDescent="0.3">
      <c r="A9" t="s">
        <v>16</v>
      </c>
      <c r="B9" t="s">
        <v>17</v>
      </c>
      <c r="C9" t="s">
        <v>242</v>
      </c>
      <c r="D9" s="27">
        <v>0</v>
      </c>
      <c r="E9" s="2">
        <v>2521.9999999999927</v>
      </c>
      <c r="F9" s="2">
        <v>4714.0000000000073</v>
      </c>
      <c r="G9" s="2">
        <v>6590</v>
      </c>
      <c r="H9" s="2">
        <v>8170</v>
      </c>
      <c r="I9" s="2">
        <v>9468</v>
      </c>
      <c r="J9" s="2">
        <v>10461</v>
      </c>
      <c r="K9" s="2">
        <v>11238</v>
      </c>
      <c r="L9" s="2">
        <v>11742.000000000004</v>
      </c>
      <c r="M9" s="2">
        <v>11986.669847138724</v>
      </c>
    </row>
    <row r="10" spans="1:13" x14ac:dyDescent="0.3">
      <c r="A10" t="s">
        <v>18</v>
      </c>
      <c r="B10" t="s">
        <v>19</v>
      </c>
      <c r="C10" t="s">
        <v>242</v>
      </c>
      <c r="D10" s="27">
        <v>0</v>
      </c>
      <c r="E10" s="2">
        <v>-0.52313871300799164</v>
      </c>
      <c r="F10" s="2">
        <v>0.80317254889492773</v>
      </c>
      <c r="G10" s="2">
        <v>1.040266802873667</v>
      </c>
      <c r="H10" s="2">
        <v>2.2939615981222907</v>
      </c>
      <c r="I10" s="2">
        <v>1.4775084379798322</v>
      </c>
      <c r="J10" s="2">
        <v>2.6621321602345098</v>
      </c>
      <c r="K10" s="2">
        <v>2.7954789392618959</v>
      </c>
      <c r="L10" s="2">
        <v>1.9091820820377023</v>
      </c>
      <c r="M10" s="2">
        <v>2.999811848175268</v>
      </c>
    </row>
    <row r="11" spans="1:13" x14ac:dyDescent="0.3">
      <c r="A11" t="s">
        <v>20</v>
      </c>
      <c r="B11" t="s">
        <v>21</v>
      </c>
      <c r="C11" t="s">
        <v>242</v>
      </c>
      <c r="D11" s="27">
        <v>0</v>
      </c>
      <c r="E11" s="2">
        <v>-2.0130340988681326</v>
      </c>
      <c r="F11" s="2">
        <v>0.5599284773869897</v>
      </c>
      <c r="G11" s="2">
        <v>3.9614007150867678</v>
      </c>
      <c r="H11" s="2">
        <v>6.1952375009923344</v>
      </c>
      <c r="I11" s="2">
        <v>7.2338682010696971</v>
      </c>
      <c r="J11" s="2">
        <v>8.130464619964286</v>
      </c>
      <c r="K11" s="2">
        <v>9.8897428131360101</v>
      </c>
      <c r="L11" s="2">
        <v>10.517966435430893</v>
      </c>
      <c r="M11" s="2">
        <v>10.998922403185624</v>
      </c>
    </row>
    <row r="12" spans="1:13" x14ac:dyDescent="0.3">
      <c r="A12" t="s">
        <v>22</v>
      </c>
      <c r="B12" t="s">
        <v>23</v>
      </c>
      <c r="C12" t="s">
        <v>242</v>
      </c>
      <c r="D12" s="27">
        <v>0</v>
      </c>
      <c r="E12" s="2">
        <v>-0.43696929441459531</v>
      </c>
      <c r="F12" s="2">
        <v>1.4095176466847761</v>
      </c>
      <c r="G12" s="2">
        <v>3.1687870684773216</v>
      </c>
      <c r="H12" s="2">
        <v>3.8034360830471243</v>
      </c>
      <c r="I12" s="2">
        <v>5.4017905161736053</v>
      </c>
      <c r="J12" s="2">
        <v>6.9188229127504286</v>
      </c>
      <c r="K12" s="2">
        <v>7.3572195233945337</v>
      </c>
      <c r="L12" s="2">
        <v>8.7205602524237023</v>
      </c>
      <c r="M12" s="2">
        <v>7.9993671256804433</v>
      </c>
    </row>
    <row r="13" spans="1:13" x14ac:dyDescent="0.3">
      <c r="A13" t="s">
        <v>24</v>
      </c>
      <c r="B13" t="s">
        <v>25</v>
      </c>
      <c r="C13" t="s">
        <v>242</v>
      </c>
      <c r="D13" s="27">
        <v>0</v>
      </c>
      <c r="E13" s="2">
        <v>449.34605346935678</v>
      </c>
      <c r="F13" s="2">
        <v>958.6732189773702</v>
      </c>
      <c r="G13" s="2">
        <v>1421.4302767185945</v>
      </c>
      <c r="H13" s="2">
        <v>1829.436900753497</v>
      </c>
      <c r="I13" s="2">
        <v>2177.484100025973</v>
      </c>
      <c r="J13" s="2">
        <v>2454.3957132128453</v>
      </c>
      <c r="K13" s="2">
        <v>2662.8105055245906</v>
      </c>
      <c r="L13" s="2">
        <v>2789.9294117464015</v>
      </c>
      <c r="M13" s="2">
        <v>2827.8788131201609</v>
      </c>
    </row>
    <row r="14" spans="1:13" x14ac:dyDescent="0.3">
      <c r="A14" t="s">
        <v>26</v>
      </c>
      <c r="B14" t="s">
        <v>27</v>
      </c>
      <c r="C14" t="s">
        <v>242</v>
      </c>
      <c r="D14" s="27">
        <v>0</v>
      </c>
      <c r="E14" s="2">
        <v>8.8215389613656328</v>
      </c>
      <c r="F14" s="2">
        <v>17.51351185698411</v>
      </c>
      <c r="G14" s="2">
        <v>23.794281164569867</v>
      </c>
      <c r="H14" s="2">
        <v>29.841776161399963</v>
      </c>
      <c r="I14" s="2">
        <v>34.574189121711527</v>
      </c>
      <c r="J14" s="2">
        <v>38.026763010063689</v>
      </c>
      <c r="K14" s="2">
        <v>41.246962336530544</v>
      </c>
      <c r="L14" s="2">
        <v>43.238526687854588</v>
      </c>
      <c r="M14" s="2">
        <v>43.998323738288747</v>
      </c>
    </row>
    <row r="15" spans="1:13" x14ac:dyDescent="0.3">
      <c r="A15" t="s">
        <v>28</v>
      </c>
      <c r="B15" t="s">
        <v>29</v>
      </c>
      <c r="C15" t="s">
        <v>242</v>
      </c>
      <c r="D15" s="27">
        <v>0</v>
      </c>
      <c r="E15" s="2">
        <v>149.35764390758732</v>
      </c>
      <c r="F15" s="2">
        <v>297.3577827989966</v>
      </c>
      <c r="G15" s="2">
        <v>416.97054171820628</v>
      </c>
      <c r="H15" s="2">
        <v>507.34765054484524</v>
      </c>
      <c r="I15" s="2">
        <v>571.22671332601794</v>
      </c>
      <c r="J15" s="2">
        <v>608.00448071806204</v>
      </c>
      <c r="K15" s="2">
        <v>621.16253043592724</v>
      </c>
      <c r="L15" s="2">
        <v>606.2565446081062</v>
      </c>
      <c r="M15" s="2">
        <v>565.9761218229703</v>
      </c>
    </row>
    <row r="16" spans="1:13" x14ac:dyDescent="0.3">
      <c r="A16" t="s">
        <v>30</v>
      </c>
      <c r="B16" t="s">
        <v>31</v>
      </c>
      <c r="C16" t="s">
        <v>242</v>
      </c>
      <c r="D16" s="27">
        <v>0</v>
      </c>
      <c r="E16" s="2">
        <v>-1.3507998758211812</v>
      </c>
      <c r="F16" s="2">
        <v>1.0158627444746315</v>
      </c>
      <c r="G16" s="2">
        <v>4.2973073340809833</v>
      </c>
      <c r="H16" s="2">
        <v>5.3913592792917058</v>
      </c>
      <c r="I16" s="2">
        <v>8.3875421898991505</v>
      </c>
      <c r="J16" s="2">
        <v>9.2205627105684158</v>
      </c>
      <c r="K16" s="2">
        <v>10.948177401918315</v>
      </c>
      <c r="L16" s="2">
        <v>11.538924416499114</v>
      </c>
      <c r="M16" s="2">
        <v>10.998956612608303</v>
      </c>
    </row>
    <row r="17" spans="1:13" x14ac:dyDescent="0.3">
      <c r="A17" t="s">
        <v>32</v>
      </c>
      <c r="B17" t="s">
        <v>33</v>
      </c>
      <c r="C17" t="s">
        <v>242</v>
      </c>
      <c r="D17" s="27">
        <v>0</v>
      </c>
      <c r="E17" s="2">
        <v>27.372851728037858</v>
      </c>
      <c r="F17" s="2">
        <v>69.619849293325387</v>
      </c>
      <c r="G17" s="2">
        <v>105.29354024583859</v>
      </c>
      <c r="H17" s="2">
        <v>137.54074034482142</v>
      </c>
      <c r="I17" s="2">
        <v>165.5230907972923</v>
      </c>
      <c r="J17" s="2">
        <v>189.16949906373668</v>
      </c>
      <c r="K17" s="2">
        <v>208.60525518744851</v>
      </c>
      <c r="L17" s="2">
        <v>222.92118258780079</v>
      </c>
      <c r="M17" s="2">
        <v>233.98848852926869</v>
      </c>
    </row>
    <row r="18" spans="1:13" x14ac:dyDescent="0.3">
      <c r="A18" t="s">
        <v>34</v>
      </c>
      <c r="B18" t="s">
        <v>35</v>
      </c>
      <c r="C18" t="s">
        <v>242</v>
      </c>
      <c r="D18" s="27">
        <v>0</v>
      </c>
      <c r="E18" s="2">
        <v>-135.70035968796947</v>
      </c>
      <c r="F18" s="2">
        <v>412.4551799087094</v>
      </c>
      <c r="G18" s="2">
        <v>869.77946278994568</v>
      </c>
      <c r="H18" s="2">
        <v>1252.2948470683223</v>
      </c>
      <c r="I18" s="2">
        <v>1562.0688192146681</v>
      </c>
      <c r="J18" s="2">
        <v>1787.4961048251607</v>
      </c>
      <c r="K18" s="2">
        <v>1943.4558833072242</v>
      </c>
      <c r="L18" s="2">
        <v>2055.2159404573085</v>
      </c>
      <c r="M18" s="2">
        <v>2092.8340158811625</v>
      </c>
    </row>
    <row r="19" spans="1:13" x14ac:dyDescent="0.3">
      <c r="A19" t="s">
        <v>36</v>
      </c>
      <c r="B19" t="s">
        <v>37</v>
      </c>
      <c r="C19" t="s">
        <v>242</v>
      </c>
      <c r="D19" s="27">
        <v>0</v>
      </c>
      <c r="E19" s="2">
        <v>1073.7643250617839</v>
      </c>
      <c r="F19" s="2">
        <v>1896.2971535933721</v>
      </c>
      <c r="G19" s="2">
        <v>2636.673916414793</v>
      </c>
      <c r="H19" s="2">
        <v>3293.777919218539</v>
      </c>
      <c r="I19" s="2">
        <v>3857.4940308576861</v>
      </c>
      <c r="J19" s="2">
        <v>4328.2135391196389</v>
      </c>
      <c r="K19" s="2">
        <v>4703.4360473351226</v>
      </c>
      <c r="L19" s="2">
        <v>4971.1321085330346</v>
      </c>
      <c r="M19" s="2">
        <v>5117.8298594363077</v>
      </c>
    </row>
    <row r="20" spans="1:13" x14ac:dyDescent="0.3">
      <c r="A20" t="s">
        <v>38</v>
      </c>
      <c r="B20" t="s">
        <v>39</v>
      </c>
      <c r="C20" t="s">
        <v>242</v>
      </c>
      <c r="D20" s="27">
        <v>0</v>
      </c>
      <c r="E20" s="2">
        <v>494.17483542578702</v>
      </c>
      <c r="F20" s="2">
        <v>907.44058071463951</v>
      </c>
      <c r="G20" s="2">
        <v>1268.8513481362206</v>
      </c>
      <c r="H20" s="2">
        <v>1577.091903040573</v>
      </c>
      <c r="I20" s="2">
        <v>1832.546829515878</v>
      </c>
      <c r="J20" s="2">
        <v>2026.3385945317141</v>
      </c>
      <c r="K20" s="2">
        <v>2164.9922819689264</v>
      </c>
      <c r="L20" s="2">
        <v>2235.3864070738155</v>
      </c>
      <c r="M20" s="2">
        <v>2237.9204117781383</v>
      </c>
    </row>
    <row r="21" spans="1:13" x14ac:dyDescent="0.3">
      <c r="A21" t="s">
        <v>40</v>
      </c>
      <c r="B21" t="s">
        <v>41</v>
      </c>
      <c r="C21" t="s">
        <v>242</v>
      </c>
      <c r="D21" s="27">
        <v>0</v>
      </c>
      <c r="E21" s="2">
        <v>127.59087366160384</v>
      </c>
      <c r="F21" s="2">
        <v>300.31370940463603</v>
      </c>
      <c r="G21" s="2">
        <v>449.51006760234941</v>
      </c>
      <c r="H21" s="2">
        <v>578.41814076040191</v>
      </c>
      <c r="I21" s="2">
        <v>686.50616388640037</v>
      </c>
      <c r="J21" s="2">
        <v>777.96189404605548</v>
      </c>
      <c r="K21" s="2">
        <v>852.31214822872425</v>
      </c>
      <c r="L21" s="2">
        <v>912.11786195994637</v>
      </c>
      <c r="M21" s="2">
        <v>952.95494619033207</v>
      </c>
    </row>
    <row r="22" spans="1:13" x14ac:dyDescent="0.3">
      <c r="A22" t="s">
        <v>42</v>
      </c>
      <c r="B22" t="s">
        <v>43</v>
      </c>
      <c r="C22" t="s">
        <v>242</v>
      </c>
      <c r="D22" s="27">
        <v>0</v>
      </c>
      <c r="E22" s="2">
        <v>1209.9076322836772</v>
      </c>
      <c r="F22" s="2">
        <v>2156.2266269686552</v>
      </c>
      <c r="G22" s="2">
        <v>3021.7210389700049</v>
      </c>
      <c r="H22" s="2">
        <v>3810.5420679536765</v>
      </c>
      <c r="I22" s="2">
        <v>4515.3594605011367</v>
      </c>
      <c r="J22" s="2">
        <v>5122.528680638874</v>
      </c>
      <c r="K22" s="2">
        <v>5655.6382497152536</v>
      </c>
      <c r="L22" s="2">
        <v>6086.1771018488434</v>
      </c>
      <c r="M22" s="2">
        <v>6414.7872173909382</v>
      </c>
    </row>
    <row r="23" spans="1:13" x14ac:dyDescent="0.3">
      <c r="A23" t="s">
        <v>44</v>
      </c>
      <c r="B23" t="s">
        <v>45</v>
      </c>
      <c r="C23" t="s">
        <v>242</v>
      </c>
      <c r="D23" s="27">
        <v>0</v>
      </c>
      <c r="E23" s="2">
        <v>1.5763280364445507</v>
      </c>
      <c r="F23" s="2">
        <v>3.8137477118780083</v>
      </c>
      <c r="G23" s="2">
        <v>5.8731472523567732</v>
      </c>
      <c r="H23" s="2">
        <v>8.8620515472101715</v>
      </c>
      <c r="I23" s="2">
        <v>10.725624965323973</v>
      </c>
      <c r="J23" s="2">
        <v>12.44580793707874</v>
      </c>
      <c r="K23" s="2">
        <v>14.079655226678533</v>
      </c>
      <c r="L23" s="2">
        <v>14.594812366014366</v>
      </c>
      <c r="M23" s="2">
        <v>14.999093450299014</v>
      </c>
    </row>
    <row r="24" spans="1:13" x14ac:dyDescent="0.3">
      <c r="A24" t="s">
        <v>46</v>
      </c>
      <c r="B24" t="s">
        <v>47</v>
      </c>
      <c r="C24" t="s">
        <v>242</v>
      </c>
      <c r="D24" s="27">
        <v>0</v>
      </c>
      <c r="E24" s="2">
        <v>560.87143376960103</v>
      </c>
      <c r="F24" s="2">
        <v>921.49936056334991</v>
      </c>
      <c r="G24" s="2">
        <v>1257.0733707902591</v>
      </c>
      <c r="H24" s="2">
        <v>1563.1311903884844</v>
      </c>
      <c r="I24" s="2">
        <v>1840.893485856599</v>
      </c>
      <c r="J24" s="2">
        <v>2078.1032980141408</v>
      </c>
      <c r="K24" s="2">
        <v>2280.2040376969071</v>
      </c>
      <c r="L24" s="2">
        <v>2440.5879636651798</v>
      </c>
      <c r="M24" s="2">
        <v>2550.9357033900756</v>
      </c>
    </row>
    <row r="25" spans="1:13" x14ac:dyDescent="0.3">
      <c r="A25" t="s">
        <v>48</v>
      </c>
      <c r="B25" t="s">
        <v>49</v>
      </c>
      <c r="C25" t="s">
        <v>242</v>
      </c>
      <c r="D25" s="27">
        <v>0</v>
      </c>
      <c r="E25" s="2">
        <v>2141.9166500370266</v>
      </c>
      <c r="F25" s="2">
        <v>3455.7853685101254</v>
      </c>
      <c r="G25" s="2">
        <v>4688.804475559351</v>
      </c>
      <c r="H25" s="2">
        <v>5821.2357264732564</v>
      </c>
      <c r="I25" s="2">
        <v>6842.2670358881369</v>
      </c>
      <c r="J25" s="2">
        <v>7725.6883706421977</v>
      </c>
      <c r="K25" s="2">
        <v>8458.3722133958727</v>
      </c>
      <c r="L25" s="2">
        <v>9007.4905029856654</v>
      </c>
      <c r="M25" s="2">
        <v>9358.7778953232591</v>
      </c>
    </row>
    <row r="26" spans="1:13" x14ac:dyDescent="0.3">
      <c r="A26" t="s">
        <v>50</v>
      </c>
      <c r="B26" t="s">
        <v>51</v>
      </c>
      <c r="C26" t="s">
        <v>242</v>
      </c>
      <c r="D26" s="27">
        <v>0</v>
      </c>
      <c r="E26" s="2">
        <v>-82.157266748045004</v>
      </c>
      <c r="F26" s="2">
        <v>36.122169535022294</v>
      </c>
      <c r="G26" s="2">
        <v>136.55805426220559</v>
      </c>
      <c r="H26" s="2">
        <v>218.39919179055232</v>
      </c>
      <c r="I26" s="2">
        <v>283.0856487535184</v>
      </c>
      <c r="J26" s="2">
        <v>331.09748521049096</v>
      </c>
      <c r="K26" s="2">
        <v>360.39595745278575</v>
      </c>
      <c r="L26" s="2">
        <v>377.1847131895961</v>
      </c>
      <c r="M26" s="2">
        <v>380.96382353551735</v>
      </c>
    </row>
    <row r="27" spans="1:13" x14ac:dyDescent="0.3">
      <c r="A27" t="s">
        <v>52</v>
      </c>
      <c r="B27" t="s">
        <v>53</v>
      </c>
      <c r="C27" t="s">
        <v>242</v>
      </c>
      <c r="D27" s="27">
        <v>0</v>
      </c>
      <c r="E27" s="2">
        <v>30.392008028353644</v>
      </c>
      <c r="F27" s="2">
        <v>60.447702330146626</v>
      </c>
      <c r="G27" s="2">
        <v>86.616724453968914</v>
      </c>
      <c r="H27" s="2">
        <v>109.99469433615786</v>
      </c>
      <c r="I27" s="2">
        <v>129.51190007120726</v>
      </c>
      <c r="J27" s="2">
        <v>145.15210108555686</v>
      </c>
      <c r="K27" s="2">
        <v>155.958632051731</v>
      </c>
      <c r="L27" s="2">
        <v>162.95410675141835</v>
      </c>
      <c r="M27" s="2">
        <v>163.99334626728898</v>
      </c>
    </row>
    <row r="28" spans="1:13" x14ac:dyDescent="0.3">
      <c r="A28" t="s">
        <v>54</v>
      </c>
      <c r="B28" t="s">
        <v>55</v>
      </c>
      <c r="C28" t="s">
        <v>242</v>
      </c>
      <c r="D28" s="27">
        <v>0</v>
      </c>
      <c r="E28" s="2">
        <v>116.46909182794388</v>
      </c>
      <c r="F28" s="2">
        <v>248.94709353929056</v>
      </c>
      <c r="G28" s="2">
        <v>371.82324670271646</v>
      </c>
      <c r="H28" s="2">
        <v>486.87740041558027</v>
      </c>
      <c r="I28" s="2">
        <v>591.40135007677281</v>
      </c>
      <c r="J28" s="2">
        <v>686.23352040345571</v>
      </c>
      <c r="K28" s="2">
        <v>769.59525118861757</v>
      </c>
      <c r="L28" s="2">
        <v>839.45716694348312</v>
      </c>
      <c r="M28" s="2">
        <v>895.96163413246586</v>
      </c>
    </row>
    <row r="29" spans="1:13" x14ac:dyDescent="0.3">
      <c r="A29" t="s">
        <v>56</v>
      </c>
      <c r="B29" t="s">
        <v>57</v>
      </c>
      <c r="C29" t="s">
        <v>242</v>
      </c>
      <c r="D29" s="27">
        <v>0</v>
      </c>
      <c r="E29" s="2">
        <v>-3.9861762051588698</v>
      </c>
      <c r="F29" s="2">
        <v>4.2185635835817834</v>
      </c>
      <c r="G29" s="2">
        <v>12.083868641668175</v>
      </c>
      <c r="H29" s="2">
        <v>17.448648327494197</v>
      </c>
      <c r="I29" s="2">
        <v>22.347035356292849</v>
      </c>
      <c r="J29" s="2">
        <v>26.841884312913521</v>
      </c>
      <c r="K29" s="2">
        <v>29.932184088928437</v>
      </c>
      <c r="L29" s="2">
        <v>31.665675205323168</v>
      </c>
      <c r="M29" s="2">
        <v>32.997040884938286</v>
      </c>
    </row>
    <row r="30" spans="1:13" x14ac:dyDescent="0.3">
      <c r="A30" t="s">
        <v>58</v>
      </c>
      <c r="B30" t="s">
        <v>59</v>
      </c>
      <c r="C30" t="s">
        <v>242</v>
      </c>
      <c r="D30" s="27">
        <v>0</v>
      </c>
      <c r="E30" s="2">
        <v>1528.8529910689758</v>
      </c>
      <c r="F30" s="2">
        <v>2767.8311533553278</v>
      </c>
      <c r="G30" s="2">
        <v>3888.8071321711286</v>
      </c>
      <c r="H30" s="2">
        <v>4887.6128743233821</v>
      </c>
      <c r="I30" s="2">
        <v>5742.1892386169857</v>
      </c>
      <c r="J30" s="2">
        <v>6459.3982564516809</v>
      </c>
      <c r="K30" s="2">
        <v>7012.9208693113142</v>
      </c>
      <c r="L30" s="2">
        <v>7404.6053562383677</v>
      </c>
      <c r="M30" s="2">
        <v>7626.742078057714</v>
      </c>
    </row>
    <row r="31" spans="1:13" x14ac:dyDescent="0.3">
      <c r="A31" t="s">
        <v>60</v>
      </c>
      <c r="B31" t="s">
        <v>61</v>
      </c>
      <c r="C31" t="s">
        <v>242</v>
      </c>
      <c r="D31" s="27">
        <v>0</v>
      </c>
      <c r="E31" s="2">
        <v>-2.7015997516423624</v>
      </c>
      <c r="F31" s="2">
        <v>2.14570905572117</v>
      </c>
      <c r="G31" s="2">
        <v>8.7385746477308999</v>
      </c>
      <c r="H31" s="2">
        <v>11.978840336882769</v>
      </c>
      <c r="I31" s="2">
        <v>15.898023570861881</v>
      </c>
      <c r="J31" s="2">
        <v>17.531223511740961</v>
      </c>
      <c r="K31" s="2">
        <v>19.94018074542339</v>
      </c>
      <c r="L31" s="2">
        <v>22.091820820377023</v>
      </c>
      <c r="M31" s="2">
        <v>22.997981644061966</v>
      </c>
    </row>
    <row r="32" spans="1:13" x14ac:dyDescent="0.3">
      <c r="A32" t="s">
        <v>62</v>
      </c>
      <c r="B32" t="s">
        <v>63</v>
      </c>
      <c r="C32" t="s">
        <v>242</v>
      </c>
      <c r="D32" s="27">
        <v>0</v>
      </c>
      <c r="E32" s="2">
        <v>8050.3063835556386</v>
      </c>
      <c r="F32" s="2">
        <v>13208.711931712183</v>
      </c>
      <c r="G32" s="2">
        <v>17968.295040115918</v>
      </c>
      <c r="H32" s="2">
        <v>22272.41833570163</v>
      </c>
      <c r="I32" s="2">
        <v>26063.874940980968</v>
      </c>
      <c r="J32" s="2">
        <v>29340.342268790191</v>
      </c>
      <c r="K32" s="2">
        <v>32016.675062650633</v>
      </c>
      <c r="L32" s="2">
        <v>34034.117778255088</v>
      </c>
      <c r="M32" s="2">
        <v>35245.078312629485</v>
      </c>
    </row>
    <row r="33" spans="1:13" x14ac:dyDescent="0.3">
      <c r="A33" t="s">
        <v>64</v>
      </c>
      <c r="B33" t="s">
        <v>65</v>
      </c>
      <c r="C33" t="s">
        <v>242</v>
      </c>
      <c r="D33" s="27">
        <v>0</v>
      </c>
      <c r="E33" s="2">
        <v>17.338818704917003</v>
      </c>
      <c r="F33" s="2">
        <v>39.887773852759665</v>
      </c>
      <c r="G33" s="2">
        <v>60.751297058594787</v>
      </c>
      <c r="H33" s="2">
        <v>78.956354257804946</v>
      </c>
      <c r="I33" s="2">
        <v>92.370236263435288</v>
      </c>
      <c r="J33" s="2">
        <v>104.11173455619667</v>
      </c>
      <c r="K33" s="2">
        <v>111.14193247457285</v>
      </c>
      <c r="L33" s="2">
        <v>116.46408429074512</v>
      </c>
      <c r="M33" s="2">
        <v>117.99444096881473</v>
      </c>
    </row>
    <row r="34" spans="1:13" x14ac:dyDescent="0.3">
      <c r="A34" t="s">
        <v>66</v>
      </c>
      <c r="B34" t="s">
        <v>67</v>
      </c>
      <c r="C34" t="s">
        <v>242</v>
      </c>
      <c r="D34" s="27">
        <v>0</v>
      </c>
      <c r="E34" s="2">
        <v>44.999668902354642</v>
      </c>
      <c r="F34" s="2">
        <v>161.56459960657412</v>
      </c>
      <c r="G34" s="2">
        <v>263.65779467016</v>
      </c>
      <c r="H34" s="2">
        <v>347.28859294202857</v>
      </c>
      <c r="I34" s="2">
        <v>414.84588557176994</v>
      </c>
      <c r="J34" s="2">
        <v>466.70229689171492</v>
      </c>
      <c r="K34" s="2">
        <v>505.23280434031676</v>
      </c>
      <c r="L34" s="2">
        <v>529.75555886729808</v>
      </c>
      <c r="M34" s="2">
        <v>539.96849312171298</v>
      </c>
    </row>
    <row r="35" spans="1:13" x14ac:dyDescent="0.3">
      <c r="A35" t="s">
        <v>68</v>
      </c>
      <c r="B35" t="s">
        <v>69</v>
      </c>
      <c r="C35" t="s">
        <v>242</v>
      </c>
      <c r="D35" s="27">
        <v>0</v>
      </c>
      <c r="E35" s="2">
        <v>-21.473176039117789</v>
      </c>
      <c r="F35" s="2">
        <v>35.897162079824739</v>
      </c>
      <c r="G35" s="2">
        <v>85.416625905239698</v>
      </c>
      <c r="H35" s="2">
        <v>126.76945439897804</v>
      </c>
      <c r="I35" s="2">
        <v>160.91652796787002</v>
      </c>
      <c r="J35" s="2">
        <v>190.61865743116959</v>
      </c>
      <c r="K35" s="2">
        <v>210.17606575559944</v>
      </c>
      <c r="L35" s="2">
        <v>226.29545186299833</v>
      </c>
      <c r="M35" s="2">
        <v>233.9807743044546</v>
      </c>
    </row>
    <row r="36" spans="1:13" x14ac:dyDescent="0.3">
      <c r="A36" t="s">
        <v>70</v>
      </c>
      <c r="B36" t="s">
        <v>71</v>
      </c>
      <c r="C36" t="s">
        <v>242</v>
      </c>
      <c r="D36" s="27">
        <v>0</v>
      </c>
      <c r="E36" s="2">
        <v>796.00000000000364</v>
      </c>
      <c r="F36" s="2">
        <v>1513</v>
      </c>
      <c r="G36" s="2">
        <v>2151</v>
      </c>
      <c r="H36" s="2">
        <v>2719.0000000000036</v>
      </c>
      <c r="I36" s="2">
        <v>3222</v>
      </c>
      <c r="J36" s="2">
        <v>3667.0000000000036</v>
      </c>
      <c r="K36" s="2">
        <v>4041</v>
      </c>
      <c r="L36" s="2">
        <v>4374</v>
      </c>
      <c r="M36" s="2">
        <v>4637</v>
      </c>
    </row>
    <row r="37" spans="1:13" x14ac:dyDescent="0.3">
      <c r="A37" t="s">
        <v>72</v>
      </c>
      <c r="B37" t="s">
        <v>73</v>
      </c>
      <c r="C37" t="s">
        <v>242</v>
      </c>
      <c r="D37" s="27">
        <v>0</v>
      </c>
      <c r="E37" s="2">
        <v>-3.4159703701618582</v>
      </c>
      <c r="F37" s="2">
        <v>16.10046404833929</v>
      </c>
      <c r="G37" s="2">
        <v>33.296257548940048</v>
      </c>
      <c r="H37" s="2">
        <v>46.60289291821266</v>
      </c>
      <c r="I37" s="2">
        <v>57.894965970672501</v>
      </c>
      <c r="J37" s="2">
        <v>66.210753650155368</v>
      </c>
      <c r="K37" s="2">
        <v>72.645238469923186</v>
      </c>
      <c r="L37" s="2">
        <v>76.254504480062849</v>
      </c>
      <c r="M37" s="2">
        <v>77.993979141608577</v>
      </c>
    </row>
    <row r="38" spans="1:13" x14ac:dyDescent="0.3">
      <c r="A38" t="s">
        <v>74</v>
      </c>
      <c r="B38" t="s">
        <v>75</v>
      </c>
      <c r="C38" t="s">
        <v>242</v>
      </c>
      <c r="D38" s="27">
        <v>0</v>
      </c>
      <c r="E38" s="2">
        <v>66.942531099052985</v>
      </c>
      <c r="F38" s="2">
        <v>123.9776627381159</v>
      </c>
      <c r="G38" s="2">
        <v>176.06299432150013</v>
      </c>
      <c r="H38" s="2">
        <v>224.1868368665755</v>
      </c>
      <c r="I38" s="2">
        <v>264.11152824527835</v>
      </c>
      <c r="J38" s="2">
        <v>295.87199775333136</v>
      </c>
      <c r="K38" s="2">
        <v>319.34891152862872</v>
      </c>
      <c r="L38" s="2">
        <v>333.47407899167877</v>
      </c>
      <c r="M38" s="2">
        <v>336.98785565494904</v>
      </c>
    </row>
    <row r="39" spans="1:13" x14ac:dyDescent="0.3">
      <c r="A39" t="s">
        <v>76</v>
      </c>
      <c r="B39" t="s">
        <v>77</v>
      </c>
      <c r="C39" t="s">
        <v>242</v>
      </c>
      <c r="D39" s="27">
        <v>0</v>
      </c>
      <c r="E39" s="2">
        <v>195.13027312302665</v>
      </c>
      <c r="F39" s="2">
        <v>328.42183490630259</v>
      </c>
      <c r="G39" s="2">
        <v>447.68638884731081</v>
      </c>
      <c r="H39" s="2">
        <v>552.09910324353223</v>
      </c>
      <c r="I39" s="2">
        <v>639.62260886151307</v>
      </c>
      <c r="J39" s="2">
        <v>710.30710857293843</v>
      </c>
      <c r="K39" s="2">
        <v>762.10686517873364</v>
      </c>
      <c r="L39" s="2">
        <v>793.15773779403958</v>
      </c>
      <c r="M39" s="2">
        <v>801.9761731371043</v>
      </c>
    </row>
    <row r="40" spans="1:13" x14ac:dyDescent="0.3">
      <c r="A40" t="s">
        <v>78</v>
      </c>
      <c r="B40" t="s">
        <v>79</v>
      </c>
      <c r="C40" t="s">
        <v>242</v>
      </c>
      <c r="D40" s="27">
        <v>0</v>
      </c>
      <c r="E40" s="2">
        <v>6783.2820304811466</v>
      </c>
      <c r="F40" s="2">
        <v>11231.085083386526</v>
      </c>
      <c r="G40" s="2">
        <v>15232.351671428725</v>
      </c>
      <c r="H40" s="2">
        <v>18740.18892634692</v>
      </c>
      <c r="I40" s="2">
        <v>21721.116844935881</v>
      </c>
      <c r="J40" s="2">
        <v>24148.606023566404</v>
      </c>
      <c r="K40" s="2">
        <v>26003.290665888031</v>
      </c>
      <c r="L40" s="2">
        <v>27273.654422281048</v>
      </c>
      <c r="M40" s="2">
        <v>27939.215321367308</v>
      </c>
    </row>
    <row r="41" spans="1:13" x14ac:dyDescent="0.3">
      <c r="A41" t="s">
        <v>80</v>
      </c>
      <c r="B41" t="s">
        <v>81</v>
      </c>
      <c r="C41" t="s">
        <v>242</v>
      </c>
      <c r="D41" s="27">
        <v>0</v>
      </c>
      <c r="E41" s="2">
        <v>32.346257066319595</v>
      </c>
      <c r="F41" s="2">
        <v>74.52643024600934</v>
      </c>
      <c r="G41" s="2">
        <v>111.45293993937298</v>
      </c>
      <c r="H41" s="2">
        <v>144.18816328253615</v>
      </c>
      <c r="I41" s="2">
        <v>171.62954351686437</v>
      </c>
      <c r="J41" s="2">
        <v>194.91280831122072</v>
      </c>
      <c r="K41" s="2">
        <v>213.07273189770706</v>
      </c>
      <c r="L41" s="2">
        <v>227.15870637324065</v>
      </c>
      <c r="M41" s="2">
        <v>234.9891042988769</v>
      </c>
    </row>
    <row r="42" spans="1:13" x14ac:dyDescent="0.3">
      <c r="A42" t="s">
        <v>82</v>
      </c>
      <c r="B42" t="s">
        <v>83</v>
      </c>
      <c r="C42" t="s">
        <v>242</v>
      </c>
      <c r="D42" s="27">
        <v>0</v>
      </c>
      <c r="E42" s="2">
        <v>128.99703658244425</v>
      </c>
      <c r="F42" s="2">
        <v>232.99058112714101</v>
      </c>
      <c r="G42" s="2">
        <v>330.04983985831473</v>
      </c>
      <c r="H42" s="2">
        <v>417.39571767357552</v>
      </c>
      <c r="I42" s="2">
        <v>495.9374907297954</v>
      </c>
      <c r="J42" s="2">
        <v>563.51919430868156</v>
      </c>
      <c r="K42" s="2">
        <v>618.18129308050584</v>
      </c>
      <c r="L42" s="2">
        <v>659.83537918191223</v>
      </c>
      <c r="M42" s="2">
        <v>683.97707968680538</v>
      </c>
    </row>
    <row r="43" spans="1:13" x14ac:dyDescent="0.3">
      <c r="A43" t="s">
        <v>84</v>
      </c>
      <c r="B43" t="s">
        <v>85</v>
      </c>
      <c r="C43" t="s">
        <v>242</v>
      </c>
      <c r="D43" s="27">
        <v>0</v>
      </c>
      <c r="E43" s="2">
        <v>-3.9398987791428794</v>
      </c>
      <c r="F43" s="2">
        <v>4.0681527528795414</v>
      </c>
      <c r="G43" s="2">
        <v>10.531188294340353</v>
      </c>
      <c r="H43" s="2">
        <v>15.409866110487854</v>
      </c>
      <c r="I43" s="2">
        <v>18.822305649055664</v>
      </c>
      <c r="J43" s="2">
        <v>22.878012354861028</v>
      </c>
      <c r="K43" s="2">
        <v>25.545747271142744</v>
      </c>
      <c r="L43" s="2">
        <v>26.924156971831252</v>
      </c>
      <c r="M43" s="2">
        <v>27.997588235701159</v>
      </c>
    </row>
    <row r="44" spans="1:13" x14ac:dyDescent="0.3">
      <c r="A44" t="s">
        <v>86</v>
      </c>
      <c r="B44" t="s">
        <v>87</v>
      </c>
      <c r="C44" t="s">
        <v>242</v>
      </c>
      <c r="D44" s="27">
        <v>0</v>
      </c>
      <c r="E44" s="2">
        <v>814.15073735266924</v>
      </c>
      <c r="F44" s="2">
        <v>1580.5956167058357</v>
      </c>
      <c r="G44" s="2">
        <v>2246.6359348626975</v>
      </c>
      <c r="H44" s="2">
        <v>2809.6954912593392</v>
      </c>
      <c r="I44" s="2">
        <v>3281.0254750005734</v>
      </c>
      <c r="J44" s="2">
        <v>3638.4613088688002</v>
      </c>
      <c r="K44" s="2">
        <v>3892.1028177812113</v>
      </c>
      <c r="L44" s="2">
        <v>4044.2618337058902</v>
      </c>
      <c r="M44" s="2">
        <v>4066.8411314410805</v>
      </c>
    </row>
    <row r="45" spans="1:13" x14ac:dyDescent="0.3">
      <c r="A45" t="s">
        <v>88</v>
      </c>
      <c r="B45" t="s">
        <v>89</v>
      </c>
      <c r="C45" t="s">
        <v>242</v>
      </c>
      <c r="D45" s="27">
        <v>0</v>
      </c>
      <c r="E45" s="2">
        <v>190.03475485343915</v>
      </c>
      <c r="F45" s="2">
        <v>383.30372004816309</v>
      </c>
      <c r="G45" s="2">
        <v>552.12784184145858</v>
      </c>
      <c r="H45" s="2">
        <v>695.71121808121688</v>
      </c>
      <c r="I45" s="2">
        <v>816.24827532321569</v>
      </c>
      <c r="J45" s="2">
        <v>912.09235866602012</v>
      </c>
      <c r="K45" s="2">
        <v>981.75701963529218</v>
      </c>
      <c r="L45" s="2">
        <v>1033.1248479536357</v>
      </c>
      <c r="M45" s="2">
        <v>1056.9557501117652</v>
      </c>
    </row>
    <row r="46" spans="1:13" x14ac:dyDescent="0.3">
      <c r="A46" t="s">
        <v>90</v>
      </c>
      <c r="B46" t="s">
        <v>91</v>
      </c>
      <c r="C46" t="s">
        <v>242</v>
      </c>
      <c r="D46" s="27">
        <v>0</v>
      </c>
      <c r="E46" s="2">
        <v>700.87189236792801</v>
      </c>
      <c r="F46" s="2">
        <v>1222.9464464411922</v>
      </c>
      <c r="G46" s="2">
        <v>1706.6032629276342</v>
      </c>
      <c r="H46" s="2">
        <v>2143.1786893940589</v>
      </c>
      <c r="I46" s="2">
        <v>2524.4708913743725</v>
      </c>
      <c r="J46" s="2">
        <v>2846.0609535727835</v>
      </c>
      <c r="K46" s="2">
        <v>3097.6636570633818</v>
      </c>
      <c r="L46" s="2">
        <v>3274.0680943945608</v>
      </c>
      <c r="M46" s="2">
        <v>3369.8950625959333</v>
      </c>
    </row>
    <row r="47" spans="1:13" x14ac:dyDescent="0.3">
      <c r="A47" t="s">
        <v>92</v>
      </c>
      <c r="B47" t="s">
        <v>93</v>
      </c>
      <c r="C47" t="s">
        <v>242</v>
      </c>
      <c r="D47" s="27">
        <v>0</v>
      </c>
      <c r="E47" s="2">
        <v>190.30847092967042</v>
      </c>
      <c r="F47" s="2">
        <v>313.77318915658043</v>
      </c>
      <c r="G47" s="2">
        <v>427.74648018521157</v>
      </c>
      <c r="H47" s="2">
        <v>530.21898700377915</v>
      </c>
      <c r="I47" s="2">
        <v>622.38426437000953</v>
      </c>
      <c r="J47" s="2">
        <v>704.27142455952026</v>
      </c>
      <c r="K47" s="2">
        <v>774.96216337257215</v>
      </c>
      <c r="L47" s="2">
        <v>833.66072933967689</v>
      </c>
      <c r="M47" s="2">
        <v>878.97634418421762</v>
      </c>
    </row>
    <row r="48" spans="1:13" x14ac:dyDescent="0.3">
      <c r="A48" t="s">
        <v>94</v>
      </c>
      <c r="B48" t="s">
        <v>95</v>
      </c>
      <c r="C48" t="s">
        <v>242</v>
      </c>
      <c r="D48" s="27">
        <v>0</v>
      </c>
      <c r="E48" s="2">
        <v>5.0401552245684229</v>
      </c>
      <c r="F48" s="2">
        <v>13.404815871703761</v>
      </c>
      <c r="G48" s="2">
        <v>20.306694709024043</v>
      </c>
      <c r="H48" s="2">
        <v>25.821942914243266</v>
      </c>
      <c r="I48" s="2">
        <v>28.928758368627769</v>
      </c>
      <c r="J48" s="2">
        <v>31.688895170298196</v>
      </c>
      <c r="K48" s="2">
        <v>32.10087586457476</v>
      </c>
      <c r="L48" s="2">
        <v>32.203596719407557</v>
      </c>
      <c r="M48" s="2">
        <v>31.998323738288747</v>
      </c>
    </row>
    <row r="49" spans="1:13" x14ac:dyDescent="0.3">
      <c r="A49" t="s">
        <v>96</v>
      </c>
      <c r="B49" t="s">
        <v>97</v>
      </c>
      <c r="C49" t="s">
        <v>242</v>
      </c>
      <c r="D49" s="27">
        <v>0</v>
      </c>
      <c r="E49" s="2">
        <v>387.40069468405636</v>
      </c>
      <c r="F49" s="2">
        <v>639.09337307862552</v>
      </c>
      <c r="G49" s="2">
        <v>833.68552474266835</v>
      </c>
      <c r="H49" s="2">
        <v>971.23919939733787</v>
      </c>
      <c r="I49" s="2">
        <v>1053.8607331333164</v>
      </c>
      <c r="J49" s="2">
        <v>1083.3452549596523</v>
      </c>
      <c r="K49" s="2">
        <v>1058.7041237096873</v>
      </c>
      <c r="L49" s="2">
        <v>980.55995104399472</v>
      </c>
      <c r="M49" s="2">
        <v>846.97283771839307</v>
      </c>
    </row>
    <row r="50" spans="1:13" x14ac:dyDescent="0.3">
      <c r="A50" t="s">
        <v>98</v>
      </c>
      <c r="B50" t="s">
        <v>99</v>
      </c>
      <c r="C50" t="s">
        <v>242</v>
      </c>
      <c r="D50" s="27">
        <v>0</v>
      </c>
      <c r="E50" s="2">
        <v>0.35395865971327112</v>
      </c>
      <c r="F50" s="2">
        <v>49.813146582470608</v>
      </c>
      <c r="G50" s="2">
        <v>93.115983535237774</v>
      </c>
      <c r="H50" s="2">
        <v>130.20357514315765</v>
      </c>
      <c r="I50" s="2">
        <v>159.44431527529673</v>
      </c>
      <c r="J50" s="2">
        <v>183.28591613587537</v>
      </c>
      <c r="K50" s="2">
        <v>198.23726967597031</v>
      </c>
      <c r="L50" s="2">
        <v>210.14674019069128</v>
      </c>
      <c r="M50" s="2">
        <v>212.98499916815547</v>
      </c>
    </row>
    <row r="51" spans="1:13" x14ac:dyDescent="0.3">
      <c r="A51" t="s">
        <v>100</v>
      </c>
      <c r="B51" t="s">
        <v>101</v>
      </c>
      <c r="C51" t="s">
        <v>242</v>
      </c>
      <c r="D51" s="27">
        <v>0</v>
      </c>
      <c r="E51" s="2">
        <v>21234</v>
      </c>
      <c r="F51" s="2">
        <v>39746</v>
      </c>
      <c r="G51" s="2">
        <v>55635</v>
      </c>
      <c r="H51" s="2">
        <v>69021</v>
      </c>
      <c r="I51" s="2">
        <v>79743</v>
      </c>
      <c r="J51" s="2">
        <v>88064</v>
      </c>
      <c r="K51" s="2">
        <v>93754</v>
      </c>
      <c r="L51" s="2">
        <v>97177</v>
      </c>
      <c r="M51" s="2">
        <v>98470</v>
      </c>
    </row>
    <row r="52" spans="1:13" x14ac:dyDescent="0.3">
      <c r="A52" t="s">
        <v>102</v>
      </c>
      <c r="B52" t="s">
        <v>103</v>
      </c>
      <c r="C52" t="s">
        <v>242</v>
      </c>
      <c r="D52" s="27">
        <v>0</v>
      </c>
      <c r="E52" s="2">
        <v>2173</v>
      </c>
      <c r="F52" s="2">
        <v>4054.9999999999927</v>
      </c>
      <c r="G52" s="2">
        <v>5664.9999999999927</v>
      </c>
      <c r="H52" s="2">
        <v>6994</v>
      </c>
      <c r="I52" s="2">
        <v>8073</v>
      </c>
      <c r="J52" s="2">
        <v>8922</v>
      </c>
      <c r="K52" s="2">
        <v>9555</v>
      </c>
      <c r="L52" s="2">
        <v>9985.9999999999964</v>
      </c>
      <c r="M52" s="2">
        <v>10175</v>
      </c>
    </row>
    <row r="53" spans="1:13" x14ac:dyDescent="0.3">
      <c r="A53" t="s">
        <v>104</v>
      </c>
      <c r="B53" t="s">
        <v>105</v>
      </c>
      <c r="C53" t="s">
        <v>242</v>
      </c>
      <c r="D53" s="27">
        <v>0</v>
      </c>
      <c r="E53" s="2">
        <v>435.02144929195128</v>
      </c>
      <c r="F53" s="2">
        <v>1179.9651616037336</v>
      </c>
      <c r="G53" s="2">
        <v>1873.6957798287767</v>
      </c>
      <c r="H53" s="2">
        <v>2512.3939503118563</v>
      </c>
      <c r="I53" s="2">
        <v>3096.4536828199489</v>
      </c>
      <c r="J53" s="2">
        <v>3615.2238326413499</v>
      </c>
      <c r="K53" s="2">
        <v>4087.5339818425473</v>
      </c>
      <c r="L53" s="2">
        <v>4490.8747669617969</v>
      </c>
      <c r="M53" s="2">
        <v>4827.755111847755</v>
      </c>
    </row>
    <row r="54" spans="1:13" x14ac:dyDescent="0.3">
      <c r="A54" t="s">
        <v>106</v>
      </c>
      <c r="B54" t="s">
        <v>107</v>
      </c>
      <c r="C54" t="s">
        <v>242</v>
      </c>
      <c r="D54" s="27">
        <v>0</v>
      </c>
      <c r="E54" s="2">
        <v>0.19281129745752423</v>
      </c>
      <c r="F54" s="2">
        <v>12.918327728687871</v>
      </c>
      <c r="G54" s="2">
        <v>24.05298921373759</v>
      </c>
      <c r="H54" s="2">
        <v>32.389148586024135</v>
      </c>
      <c r="I54" s="2">
        <v>40.164864714914472</v>
      </c>
      <c r="J54" s="2">
        <v>45.377790340596391</v>
      </c>
      <c r="K54" s="2">
        <v>50.070273904389296</v>
      </c>
      <c r="L54" s="2">
        <v>53.288431546095183</v>
      </c>
      <c r="M54" s="2">
        <v>54.996185649371341</v>
      </c>
    </row>
    <row r="55" spans="1:13" x14ac:dyDescent="0.3">
      <c r="A55" t="s">
        <v>108</v>
      </c>
      <c r="B55" t="s">
        <v>109</v>
      </c>
      <c r="C55" t="s">
        <v>242</v>
      </c>
      <c r="D55" s="27">
        <v>0</v>
      </c>
      <c r="E55" s="2">
        <v>-25.598710986306742</v>
      </c>
      <c r="F55" s="2">
        <v>35.182706803264864</v>
      </c>
      <c r="G55" s="2">
        <v>89.771307274119863</v>
      </c>
      <c r="H55" s="2">
        <v>137.82630130852704</v>
      </c>
      <c r="I55" s="2">
        <v>180.6016460995877</v>
      </c>
      <c r="J55" s="2">
        <v>217.87490415515617</v>
      </c>
      <c r="K55" s="2">
        <v>249.07103589364192</v>
      </c>
      <c r="L55" s="2">
        <v>275.22759773093367</v>
      </c>
      <c r="M55" s="2">
        <v>294.9753007968261</v>
      </c>
    </row>
    <row r="56" spans="1:13" x14ac:dyDescent="0.3">
      <c r="A56" t="s">
        <v>110</v>
      </c>
      <c r="B56" t="s">
        <v>111</v>
      </c>
      <c r="C56" t="s">
        <v>242</v>
      </c>
      <c r="D56" s="27">
        <v>0</v>
      </c>
      <c r="E56" s="2">
        <v>18.532682930338524</v>
      </c>
      <c r="F56" s="2">
        <v>72.175661802242075</v>
      </c>
      <c r="G56" s="2">
        <v>117.99518312661689</v>
      </c>
      <c r="H56" s="2">
        <v>158.32169034879075</v>
      </c>
      <c r="I56" s="2">
        <v>193.36635920827348</v>
      </c>
      <c r="J56" s="2">
        <v>222.51116136238556</v>
      </c>
      <c r="K56" s="2">
        <v>246.91587943766763</v>
      </c>
      <c r="L56" s="2">
        <v>266.80442649991028</v>
      </c>
      <c r="M56" s="2">
        <v>281.98357947711429</v>
      </c>
    </row>
    <row r="57" spans="1:13" x14ac:dyDescent="0.3">
      <c r="A57" t="s">
        <v>112</v>
      </c>
      <c r="B57" t="s">
        <v>113</v>
      </c>
      <c r="C57" t="s">
        <v>242</v>
      </c>
      <c r="D57" s="27">
        <v>0</v>
      </c>
      <c r="E57" s="2">
        <v>1567.916251073726</v>
      </c>
      <c r="F57" s="2">
        <v>2874.9874222511353</v>
      </c>
      <c r="G57" s="2">
        <v>4050.2717447362265</v>
      </c>
      <c r="H57" s="2">
        <v>5099.1663736969058</v>
      </c>
      <c r="I57" s="2">
        <v>6020.7106905043329</v>
      </c>
      <c r="J57" s="2">
        <v>6814.6649984952564</v>
      </c>
      <c r="K57" s="2">
        <v>7447.9466945975764</v>
      </c>
      <c r="L57" s="2">
        <v>7986.1293744114992</v>
      </c>
      <c r="M57" s="2">
        <v>8349.7072357607176</v>
      </c>
    </row>
    <row r="58" spans="1:13" x14ac:dyDescent="0.3">
      <c r="A58" t="s">
        <v>114</v>
      </c>
      <c r="B58" t="s">
        <v>115</v>
      </c>
      <c r="C58" t="s">
        <v>242</v>
      </c>
      <c r="D58" s="27">
        <v>0</v>
      </c>
      <c r="E58" s="2">
        <v>1.695477550194795</v>
      </c>
      <c r="F58" s="2">
        <v>5.5804929968426435</v>
      </c>
      <c r="G58" s="2">
        <v>7.3127470480462762</v>
      </c>
      <c r="H58" s="2">
        <v>8.9603335056866129</v>
      </c>
      <c r="I58" s="2">
        <v>10.555464505003066</v>
      </c>
      <c r="J58" s="2">
        <v>12.031445526005598</v>
      </c>
      <c r="K58" s="2">
        <v>12.430262759372425</v>
      </c>
      <c r="L58" s="2">
        <v>12.75549022087074</v>
      </c>
      <c r="M58" s="2">
        <v>12.999452649237142</v>
      </c>
    </row>
    <row r="59" spans="1:13" x14ac:dyDescent="0.3">
      <c r="A59" t="s">
        <v>116</v>
      </c>
      <c r="B59" t="s">
        <v>117</v>
      </c>
      <c r="C59" t="s">
        <v>242</v>
      </c>
      <c r="D59" s="27">
        <v>0</v>
      </c>
      <c r="E59" s="2">
        <v>28.724178067841194</v>
      </c>
      <c r="F59" s="2">
        <v>74.988237901098955</v>
      </c>
      <c r="G59" s="2">
        <v>116.09554126739113</v>
      </c>
      <c r="H59" s="2">
        <v>151.36312539771825</v>
      </c>
      <c r="I59" s="2">
        <v>181.77344546985341</v>
      </c>
      <c r="J59" s="2">
        <v>207.62422800417005</v>
      </c>
      <c r="K59" s="2">
        <v>229.02752129032592</v>
      </c>
      <c r="L59" s="2">
        <v>246.2086112314812</v>
      </c>
      <c r="M59" s="2">
        <v>259.98679516284608</v>
      </c>
    </row>
    <row r="60" spans="1:13" x14ac:dyDescent="0.3">
      <c r="A60" t="s">
        <v>118</v>
      </c>
      <c r="B60" t="s">
        <v>119</v>
      </c>
      <c r="C60" t="s">
        <v>242</v>
      </c>
      <c r="D60" s="27">
        <v>0</v>
      </c>
      <c r="E60" s="2">
        <v>209.25179172469598</v>
      </c>
      <c r="F60" s="2">
        <v>379.00055516071643</v>
      </c>
      <c r="G60" s="2">
        <v>521.78026259674152</v>
      </c>
      <c r="H60" s="2">
        <v>639.28726652606838</v>
      </c>
      <c r="I60" s="2">
        <v>732.24991423316078</v>
      </c>
      <c r="J60" s="2">
        <v>802.76518794372578</v>
      </c>
      <c r="K60" s="2">
        <v>852.31245956699513</v>
      </c>
      <c r="L60" s="2">
        <v>883.43420315758567</v>
      </c>
      <c r="M60" s="2">
        <v>891.96803129450677</v>
      </c>
    </row>
    <row r="61" spans="1:13" x14ac:dyDescent="0.3">
      <c r="A61" t="s">
        <v>120</v>
      </c>
      <c r="B61" t="s">
        <v>121</v>
      </c>
      <c r="C61" t="s">
        <v>242</v>
      </c>
      <c r="D61" s="27">
        <v>0</v>
      </c>
      <c r="E61" s="2">
        <v>107.92390126271903</v>
      </c>
      <c r="F61" s="2">
        <v>193.15568308929687</v>
      </c>
      <c r="G61" s="2">
        <v>265.96597121664672</v>
      </c>
      <c r="H61" s="2">
        <v>324.81044730925191</v>
      </c>
      <c r="I61" s="2">
        <v>371.6167138808346</v>
      </c>
      <c r="J61" s="2">
        <v>408.70919955030308</v>
      </c>
      <c r="K61" s="2">
        <v>434.33153354984461</v>
      </c>
      <c r="L61" s="2">
        <v>448.83237047466787</v>
      </c>
      <c r="M61" s="2">
        <v>452.98431497970182</v>
      </c>
    </row>
    <row r="62" spans="1:13" x14ac:dyDescent="0.3">
      <c r="A62" t="s">
        <v>122</v>
      </c>
      <c r="B62" t="s">
        <v>123</v>
      </c>
      <c r="C62" t="s">
        <v>242</v>
      </c>
      <c r="D62" s="27">
        <v>0</v>
      </c>
      <c r="E62" s="2">
        <v>231.7744039737222</v>
      </c>
      <c r="F62" s="2">
        <v>405.50760782318821</v>
      </c>
      <c r="G62" s="2">
        <v>560.26618153432719</v>
      </c>
      <c r="H62" s="2">
        <v>694.01358031375594</v>
      </c>
      <c r="I62" s="2">
        <v>808.20269296390325</v>
      </c>
      <c r="J62" s="2">
        <v>896.56246723986669</v>
      </c>
      <c r="K62" s="2">
        <v>962.78654826795446</v>
      </c>
      <c r="L62" s="2">
        <v>1002.1198334415622</v>
      </c>
      <c r="M62" s="2">
        <v>1014.9672615824966</v>
      </c>
    </row>
    <row r="63" spans="1:13" x14ac:dyDescent="0.3">
      <c r="A63" t="s">
        <v>124</v>
      </c>
      <c r="B63" t="s">
        <v>125</v>
      </c>
      <c r="C63" t="s">
        <v>242</v>
      </c>
      <c r="D63" s="27">
        <v>0</v>
      </c>
      <c r="E63" s="2">
        <v>1205.030339544619</v>
      </c>
      <c r="F63" s="2">
        <v>1964.0233862917303</v>
      </c>
      <c r="G63" s="2">
        <v>2645.0409488335408</v>
      </c>
      <c r="H63" s="2">
        <v>3248.7841721519399</v>
      </c>
      <c r="I63" s="2">
        <v>3763.918044030157</v>
      </c>
      <c r="J63" s="2">
        <v>4198.1334518873282</v>
      </c>
      <c r="K63" s="2">
        <v>4551.3893127492356</v>
      </c>
      <c r="L63" s="2">
        <v>4812.0591712424703</v>
      </c>
      <c r="M63" s="2">
        <v>4969.8678661049034</v>
      </c>
    </row>
    <row r="64" spans="1:13" x14ac:dyDescent="0.3">
      <c r="A64" t="s">
        <v>126</v>
      </c>
      <c r="B64" t="s">
        <v>127</v>
      </c>
      <c r="C64" t="s">
        <v>242</v>
      </c>
      <c r="D64" s="27">
        <v>0</v>
      </c>
      <c r="E64" s="2">
        <v>390.08431856402967</v>
      </c>
      <c r="F64" s="2">
        <v>937.11856275857826</v>
      </c>
      <c r="G64" s="2">
        <v>1429.2737800086597</v>
      </c>
      <c r="H64" s="2">
        <v>1856.8180908437589</v>
      </c>
      <c r="I64" s="2">
        <v>2219.737292079024</v>
      </c>
      <c r="J64" s="2">
        <v>2514.3667300601355</v>
      </c>
      <c r="K64" s="2">
        <v>2742.0571565228493</v>
      </c>
      <c r="L64" s="2">
        <v>2879.6619725045875</v>
      </c>
      <c r="M64" s="2">
        <v>2938.8672674400068</v>
      </c>
    </row>
    <row r="65" spans="1:13" x14ac:dyDescent="0.3">
      <c r="A65" t="s">
        <v>128</v>
      </c>
      <c r="B65" t="s">
        <v>129</v>
      </c>
      <c r="C65" t="s">
        <v>242</v>
      </c>
      <c r="D65" s="27">
        <v>0</v>
      </c>
      <c r="E65" s="2">
        <v>0.21196759777322427</v>
      </c>
      <c r="F65" s="2">
        <v>1.6321971987370603</v>
      </c>
      <c r="G65" s="2">
        <v>1.9442934831610366</v>
      </c>
      <c r="H65" s="2">
        <v>2.2155128868025429</v>
      </c>
      <c r="I65" s="2">
        <v>2.4467736402139408</v>
      </c>
      <c r="J65" s="2">
        <v>2.6396076375834774</v>
      </c>
      <c r="K65" s="2">
        <v>2.7954789392618959</v>
      </c>
      <c r="L65" s="2">
        <v>3.9161680757271107</v>
      </c>
      <c r="M65" s="2">
        <v>2.999811848175268</v>
      </c>
    </row>
    <row r="66" spans="1:13" x14ac:dyDescent="0.3">
      <c r="A66" t="s">
        <v>130</v>
      </c>
      <c r="B66" t="s">
        <v>131</v>
      </c>
      <c r="C66" t="s">
        <v>242</v>
      </c>
      <c r="D66" s="27">
        <v>0</v>
      </c>
      <c r="E66" s="2">
        <v>1959.8854447001504</v>
      </c>
      <c r="F66" s="2">
        <v>3359.157241311168</v>
      </c>
      <c r="G66" s="2">
        <v>4661.3769197503825</v>
      </c>
      <c r="H66" s="2">
        <v>5860.8645165952694</v>
      </c>
      <c r="I66" s="2">
        <v>6931.3180727887302</v>
      </c>
      <c r="J66" s="2">
        <v>7864.2660157175997</v>
      </c>
      <c r="K66" s="2">
        <v>8633.6774382956246</v>
      </c>
      <c r="L66" s="2">
        <v>9218.9417211610889</v>
      </c>
      <c r="M66" s="2">
        <v>9596.7220655454475</v>
      </c>
    </row>
    <row r="67" spans="1:13" x14ac:dyDescent="0.3">
      <c r="A67" t="s">
        <v>132</v>
      </c>
      <c r="B67" t="s">
        <v>133</v>
      </c>
      <c r="C67" t="s">
        <v>242</v>
      </c>
      <c r="D67" s="27">
        <v>0</v>
      </c>
      <c r="E67" s="2">
        <v>189.63023919019997</v>
      </c>
      <c r="F67" s="2">
        <v>381.15272341095078</v>
      </c>
      <c r="G67" s="2">
        <v>554.429533996602</v>
      </c>
      <c r="H67" s="2">
        <v>707.41814076040191</v>
      </c>
      <c r="I67" s="2">
        <v>837.70705914448718</v>
      </c>
      <c r="J67" s="2">
        <v>945.33120741182665</v>
      </c>
      <c r="K67" s="2">
        <v>1024.2975395815288</v>
      </c>
      <c r="L67" s="2">
        <v>1073.5020916128638</v>
      </c>
      <c r="M67" s="2">
        <v>1090.9570500698269</v>
      </c>
    </row>
    <row r="68" spans="1:13" x14ac:dyDescent="0.3">
      <c r="A68" t="s">
        <v>134</v>
      </c>
      <c r="B68" t="s">
        <v>135</v>
      </c>
      <c r="C68" t="s">
        <v>242</v>
      </c>
      <c r="D68" s="27">
        <v>0</v>
      </c>
      <c r="E68" s="2">
        <v>-123.68271491394444</v>
      </c>
      <c r="F68" s="2">
        <v>283.55510411923024</v>
      </c>
      <c r="G68" s="2">
        <v>635.83751524888976</v>
      </c>
      <c r="H68" s="2">
        <v>931.24823234005635</v>
      </c>
      <c r="I68" s="2">
        <v>1172.7537785505156</v>
      </c>
      <c r="J68" s="2">
        <v>1363.4479071473834</v>
      </c>
      <c r="K68" s="2">
        <v>1506.4741953008197</v>
      </c>
      <c r="L68" s="2">
        <v>1591.5701516842109</v>
      </c>
      <c r="M68" s="2">
        <v>1639.868567398069</v>
      </c>
    </row>
    <row r="69" spans="1:13" x14ac:dyDescent="0.3">
      <c r="A69" t="s">
        <v>136</v>
      </c>
      <c r="B69" t="s">
        <v>137</v>
      </c>
      <c r="C69" t="s">
        <v>242</v>
      </c>
      <c r="D69" s="27">
        <v>0</v>
      </c>
      <c r="E69" s="2">
        <v>7.9611609353866015</v>
      </c>
      <c r="F69" s="2">
        <v>23.757927541513084</v>
      </c>
      <c r="G69" s="2">
        <v>38.789896343508076</v>
      </c>
      <c r="H69" s="2">
        <v>50.957238535112026</v>
      </c>
      <c r="I69" s="2">
        <v>60.382246444492694</v>
      </c>
      <c r="J69" s="2">
        <v>69.138941594789628</v>
      </c>
      <c r="K69" s="2">
        <v>75.296015603023591</v>
      </c>
      <c r="L69" s="2">
        <v>79.939131861624787</v>
      </c>
      <c r="M69" s="2">
        <v>81.995381727938366</v>
      </c>
    </row>
    <row r="70" spans="1:13" x14ac:dyDescent="0.3">
      <c r="A70" t="s">
        <v>138</v>
      </c>
      <c r="B70" t="s">
        <v>139</v>
      </c>
      <c r="C70" t="s">
        <v>242</v>
      </c>
      <c r="D70" s="27">
        <v>0</v>
      </c>
      <c r="E70" s="2">
        <v>1.0728720877342646</v>
      </c>
      <c r="F70" s="2">
        <v>1.2591068159825731</v>
      </c>
      <c r="G70" s="2">
        <v>2.4241600817242013</v>
      </c>
      <c r="H70" s="2">
        <v>2.5293077320815271</v>
      </c>
      <c r="I70" s="2">
        <v>3.6619172245751841</v>
      </c>
      <c r="J70" s="2">
        <v>3.7522302508386414</v>
      </c>
      <c r="K70" s="2">
        <v>4.8539135280442114</v>
      </c>
      <c r="L70" s="2">
        <v>4.9301400631059256</v>
      </c>
      <c r="M70" s="2">
        <v>5.9998460575979458</v>
      </c>
    </row>
    <row r="71" spans="1:13" x14ac:dyDescent="0.3">
      <c r="A71" t="s">
        <v>140</v>
      </c>
      <c r="B71" t="s">
        <v>141</v>
      </c>
      <c r="C71" t="s">
        <v>242</v>
      </c>
      <c r="D71" s="27">
        <v>0</v>
      </c>
      <c r="E71" s="2">
        <v>215.92139644349118</v>
      </c>
      <c r="F71" s="2">
        <v>511.54106008587496</v>
      </c>
      <c r="G71" s="2">
        <v>767.3658612509571</v>
      </c>
      <c r="H71" s="2">
        <v>984.31581656179242</v>
      </c>
      <c r="I71" s="2">
        <v>1161.0237387185862</v>
      </c>
      <c r="J71" s="2">
        <v>1307.7725750636127</v>
      </c>
      <c r="K71" s="2">
        <v>1418.6193804708128</v>
      </c>
      <c r="L71" s="2">
        <v>1497.9143338869662</v>
      </c>
      <c r="M71" s="2">
        <v>1547.9258852857665</v>
      </c>
    </row>
    <row r="72" spans="1:13" x14ac:dyDescent="0.3">
      <c r="A72" t="s">
        <v>142</v>
      </c>
      <c r="B72" t="s">
        <v>143</v>
      </c>
      <c r="C72" t="s">
        <v>242</v>
      </c>
      <c r="D72" s="27">
        <v>0</v>
      </c>
      <c r="E72" s="2">
        <v>1946.6048167264998</v>
      </c>
      <c r="F72" s="2">
        <v>3386.1583976012917</v>
      </c>
      <c r="G72" s="2">
        <v>4720.1542793635235</v>
      </c>
      <c r="H72" s="2">
        <v>5927.8891503753657</v>
      </c>
      <c r="I72" s="2">
        <v>6993.6768981063797</v>
      </c>
      <c r="J72" s="2">
        <v>7936.3623706403814</v>
      </c>
      <c r="K72" s="2">
        <v>8726.7008055885672</v>
      </c>
      <c r="L72" s="2">
        <v>9348.1533410998127</v>
      </c>
      <c r="M72" s="2">
        <v>9806.7001544102204</v>
      </c>
    </row>
    <row r="73" spans="1:13" x14ac:dyDescent="0.3">
      <c r="A73" t="s">
        <v>144</v>
      </c>
      <c r="B73" t="s">
        <v>145</v>
      </c>
      <c r="C73" t="s">
        <v>242</v>
      </c>
      <c r="D73" s="27">
        <v>0</v>
      </c>
      <c r="E73" s="2">
        <v>1215.9270518159828</v>
      </c>
      <c r="F73" s="2">
        <v>2099.4886781400892</v>
      </c>
      <c r="G73" s="2">
        <v>2862.6580446485059</v>
      </c>
      <c r="H73" s="2">
        <v>3509.9471335312264</v>
      </c>
      <c r="I73" s="2">
        <v>4035.0036927836754</v>
      </c>
      <c r="J73" s="2">
        <v>4450.0328989099016</v>
      </c>
      <c r="K73" s="2">
        <v>4764.2461349215791</v>
      </c>
      <c r="L73" s="2">
        <v>4963.2638395107188</v>
      </c>
      <c r="M73" s="2">
        <v>5065.8341869282758</v>
      </c>
    </row>
    <row r="74" spans="1:13" x14ac:dyDescent="0.3">
      <c r="A74" t="s">
        <v>146</v>
      </c>
      <c r="B74" t="s">
        <v>147</v>
      </c>
      <c r="C74" t="s">
        <v>242</v>
      </c>
      <c r="D74" s="27">
        <v>0</v>
      </c>
      <c r="E74" s="2">
        <v>7.5648733295224702</v>
      </c>
      <c r="F74" s="2">
        <v>45.075783560413129</v>
      </c>
      <c r="G74" s="2">
        <v>77.389513565551397</v>
      </c>
      <c r="H74" s="2">
        <v>106.50151598916159</v>
      </c>
      <c r="I74" s="2">
        <v>131.3694168084628</v>
      </c>
      <c r="J74" s="2">
        <v>153.01182740517947</v>
      </c>
      <c r="K74" s="2">
        <v>170.54682059866616</v>
      </c>
      <c r="L74" s="2">
        <v>182.92118258780079</v>
      </c>
      <c r="M74" s="2">
        <v>191.98859115753669</v>
      </c>
    </row>
    <row r="75" spans="1:13" x14ac:dyDescent="0.3">
      <c r="A75" t="s">
        <v>148</v>
      </c>
      <c r="B75" t="s">
        <v>149</v>
      </c>
      <c r="C75" t="s">
        <v>242</v>
      </c>
      <c r="D75" s="27">
        <v>0</v>
      </c>
      <c r="E75" s="2">
        <v>383.5596683247295</v>
      </c>
      <c r="F75" s="2">
        <v>758.43059135816657</v>
      </c>
      <c r="G75" s="2">
        <v>1064.3372670738063</v>
      </c>
      <c r="H75" s="2">
        <v>1303.5462991705626</v>
      </c>
      <c r="I75" s="2">
        <v>1472.6946085240288</v>
      </c>
      <c r="J75" s="2">
        <v>1576.6960804923056</v>
      </c>
      <c r="K75" s="2">
        <v>1622.177278395834</v>
      </c>
      <c r="L75" s="2">
        <v>1608.9522382394434</v>
      </c>
      <c r="M75" s="2">
        <v>1535.9402361385805</v>
      </c>
    </row>
    <row r="76" spans="1:13" x14ac:dyDescent="0.3">
      <c r="A76" t="s">
        <v>150</v>
      </c>
      <c r="B76" t="s">
        <v>151</v>
      </c>
      <c r="C76" t="s">
        <v>242</v>
      </c>
      <c r="D76" s="27">
        <v>0</v>
      </c>
      <c r="E76" s="2">
        <v>6.9880188290958358</v>
      </c>
      <c r="F76" s="2">
        <v>31.188595514164035</v>
      </c>
      <c r="G76" s="2">
        <v>52.04860439267577</v>
      </c>
      <c r="H76" s="2">
        <v>70.073143047477629</v>
      </c>
      <c r="I76" s="2">
        <v>87.296756486846107</v>
      </c>
      <c r="J76" s="2">
        <v>100.74665967783824</v>
      </c>
      <c r="K76" s="2">
        <v>112.59341587184156</v>
      </c>
      <c r="L76" s="2">
        <v>122.66768101015265</v>
      </c>
      <c r="M76" s="2">
        <v>129.99233708932002</v>
      </c>
    </row>
    <row r="77" spans="1:13" x14ac:dyDescent="0.3">
      <c r="A77" t="s">
        <v>152</v>
      </c>
      <c r="B77" t="s">
        <v>153</v>
      </c>
      <c r="C77" t="s">
        <v>242</v>
      </c>
      <c r="D77" s="27">
        <v>0</v>
      </c>
      <c r="E77" s="2">
        <v>2087.1447426519044</v>
      </c>
      <c r="F77" s="2">
        <v>3592.4656937801046</v>
      </c>
      <c r="G77" s="2">
        <v>5044.3456082701305</v>
      </c>
      <c r="H77" s="2">
        <v>6441.5171822045777</v>
      </c>
      <c r="I77" s="2">
        <v>7765.8177424591777</v>
      </c>
      <c r="J77" s="2">
        <v>9009.0494896965611</v>
      </c>
      <c r="K77" s="2">
        <v>10164.852881374685</v>
      </c>
      <c r="L77" s="2">
        <v>11206.643432206914</v>
      </c>
      <c r="M77" s="2">
        <v>12128.656297930349</v>
      </c>
    </row>
    <row r="78" spans="1:13" x14ac:dyDescent="0.3">
      <c r="A78" t="s">
        <v>154</v>
      </c>
      <c r="B78" t="s">
        <v>155</v>
      </c>
      <c r="C78" t="s">
        <v>242</v>
      </c>
      <c r="D78" s="27">
        <v>0</v>
      </c>
      <c r="E78" s="2">
        <v>14488.000000000029</v>
      </c>
      <c r="F78" s="2">
        <v>27883</v>
      </c>
      <c r="G78" s="2">
        <v>40203</v>
      </c>
      <c r="H78" s="2">
        <v>51330.999999999971</v>
      </c>
      <c r="I78" s="2">
        <v>61369.999999999971</v>
      </c>
      <c r="J78" s="2">
        <v>70138</v>
      </c>
      <c r="K78" s="2">
        <v>77801.999999999971</v>
      </c>
      <c r="L78" s="2">
        <v>84116</v>
      </c>
      <c r="M78" s="2">
        <v>89151.000000000015</v>
      </c>
    </row>
    <row r="79" spans="1:13" x14ac:dyDescent="0.3">
      <c r="A79" t="s">
        <v>156</v>
      </c>
      <c r="B79" t="s">
        <v>157</v>
      </c>
      <c r="C79" t="s">
        <v>242</v>
      </c>
      <c r="D79" s="27">
        <v>0</v>
      </c>
      <c r="E79" s="2">
        <v>6.3273639979950076</v>
      </c>
      <c r="F79" s="2">
        <v>57.838998683417685</v>
      </c>
      <c r="G79" s="2">
        <v>106.82034371911732</v>
      </c>
      <c r="H79" s="2">
        <v>150.61476766960618</v>
      </c>
      <c r="I79" s="2">
        <v>189.94054832998495</v>
      </c>
      <c r="J79" s="2">
        <v>224.86218869291838</v>
      </c>
      <c r="K79" s="2">
        <v>254.44701806161493</v>
      </c>
      <c r="L79" s="2">
        <v>280.5748916105747</v>
      </c>
      <c r="M79" s="2">
        <v>300.98055194320727</v>
      </c>
    </row>
    <row r="80" spans="1:13" x14ac:dyDescent="0.3">
      <c r="A80" t="s">
        <v>158</v>
      </c>
      <c r="B80" t="s">
        <v>159</v>
      </c>
      <c r="C80" t="s">
        <v>242</v>
      </c>
      <c r="D80" s="27">
        <v>0</v>
      </c>
      <c r="E80" s="2">
        <v>8930.1533984057314</v>
      </c>
      <c r="F80" s="2">
        <v>17817.270247748966</v>
      </c>
      <c r="G80" s="2">
        <v>25806.155982946715</v>
      </c>
      <c r="H80" s="2">
        <v>32822.392635824828</v>
      </c>
      <c r="I80" s="2">
        <v>39034.042295478605</v>
      </c>
      <c r="J80" s="2">
        <v>44329.58459036256</v>
      </c>
      <c r="K80" s="2">
        <v>48841.449518361507</v>
      </c>
      <c r="L80" s="2">
        <v>52471.92284183763</v>
      </c>
      <c r="M80" s="2">
        <v>55348.819987435098</v>
      </c>
    </row>
    <row r="81" spans="1:13" x14ac:dyDescent="0.3">
      <c r="A81" t="s">
        <v>160</v>
      </c>
      <c r="B81" t="s">
        <v>161</v>
      </c>
      <c r="C81" t="s">
        <v>242</v>
      </c>
      <c r="D81" s="27">
        <v>0</v>
      </c>
      <c r="E81" s="2">
        <v>-2.4691596935983853</v>
      </c>
      <c r="F81" s="2">
        <v>13.970617737092766</v>
      </c>
      <c r="G81" s="2">
        <v>28.6150569360085</v>
      </c>
      <c r="H81" s="2">
        <v>40.623168304022784</v>
      </c>
      <c r="I81" s="2">
        <v>50.86199302768955</v>
      </c>
      <c r="J81" s="2">
        <v>60.35950430535803</v>
      </c>
      <c r="K81" s="2">
        <v>67.258801652137493</v>
      </c>
      <c r="L81" s="2">
        <v>71.478056278123915</v>
      </c>
      <c r="M81" s="2">
        <v>73.994406759392064</v>
      </c>
    </row>
    <row r="82" spans="1:13" x14ac:dyDescent="0.3">
      <c r="A82" t="s">
        <v>162</v>
      </c>
      <c r="B82" t="s">
        <v>163</v>
      </c>
      <c r="C82" t="s">
        <v>242</v>
      </c>
      <c r="D82" s="27">
        <v>0</v>
      </c>
      <c r="E82" s="2">
        <v>273.11401237461178</v>
      </c>
      <c r="F82" s="2">
        <v>486.82663545510968</v>
      </c>
      <c r="G82" s="2">
        <v>674.36610762277996</v>
      </c>
      <c r="H82" s="2">
        <v>833.81038431700063</v>
      </c>
      <c r="I82" s="2">
        <v>970.15159463948385</v>
      </c>
      <c r="J82" s="2">
        <v>1074.0881201786074</v>
      </c>
      <c r="K82" s="2">
        <v>1151.6707524179133</v>
      </c>
      <c r="L82" s="2">
        <v>1200.1517890259788</v>
      </c>
      <c r="M82" s="2">
        <v>1219.9583842373113</v>
      </c>
    </row>
    <row r="83" spans="1:13" x14ac:dyDescent="0.3">
      <c r="A83" t="s">
        <v>164</v>
      </c>
      <c r="B83" t="s">
        <v>165</v>
      </c>
      <c r="C83" t="s">
        <v>242</v>
      </c>
      <c r="D83" s="27">
        <v>0</v>
      </c>
      <c r="E83" s="2">
        <v>-8.7790146488782739</v>
      </c>
      <c r="F83" s="2">
        <v>30.029952746520848</v>
      </c>
      <c r="G83" s="2">
        <v>65.584795240897392</v>
      </c>
      <c r="H83" s="2">
        <v>96.479914187390932</v>
      </c>
      <c r="I83" s="2">
        <v>122.76143528879606</v>
      </c>
      <c r="J83" s="2">
        <v>143.48439835232193</v>
      </c>
      <c r="K83" s="2">
        <v>161.75656898431066</v>
      </c>
      <c r="L83" s="2">
        <v>176.6637037237075</v>
      </c>
      <c r="M83" s="2">
        <v>185.98559783305234</v>
      </c>
    </row>
    <row r="84" spans="1:13" x14ac:dyDescent="0.3">
      <c r="A84" t="s">
        <v>166</v>
      </c>
      <c r="B84" t="s">
        <v>167</v>
      </c>
      <c r="C84" t="s">
        <v>242</v>
      </c>
      <c r="D84" s="27">
        <v>0</v>
      </c>
      <c r="E84" s="2">
        <v>-21.384111068623497</v>
      </c>
      <c r="F84" s="2">
        <v>85.741448344734181</v>
      </c>
      <c r="G84" s="2">
        <v>180.04502298493162</v>
      </c>
      <c r="H84" s="2">
        <v>261.61956820254318</v>
      </c>
      <c r="I84" s="2">
        <v>331.65618103976794</v>
      </c>
      <c r="J84" s="2">
        <v>388.4043515527801</v>
      </c>
      <c r="K84" s="2">
        <v>433.4119507657756</v>
      </c>
      <c r="L84" s="2">
        <v>468.32443306338428</v>
      </c>
      <c r="M84" s="2">
        <v>492.96224990207429</v>
      </c>
    </row>
    <row r="85" spans="1:13" x14ac:dyDescent="0.3">
      <c r="A85" t="s">
        <v>168</v>
      </c>
      <c r="B85" t="s">
        <v>169</v>
      </c>
      <c r="C85" t="s">
        <v>242</v>
      </c>
      <c r="D85" s="27">
        <v>0</v>
      </c>
      <c r="E85" s="2">
        <v>888.62344656283312</v>
      </c>
      <c r="F85" s="2">
        <v>1921.2994202049304</v>
      </c>
      <c r="G85" s="2">
        <v>2804.7685328862171</v>
      </c>
      <c r="H85" s="2">
        <v>3532.5185716127889</v>
      </c>
      <c r="I85" s="2">
        <v>4099.5267221571376</v>
      </c>
      <c r="J85" s="2">
        <v>4517.2343279609413</v>
      </c>
      <c r="K85" s="2">
        <v>4773.8512180834659</v>
      </c>
      <c r="L85" s="2">
        <v>4888.3388169293285</v>
      </c>
      <c r="M85" s="2">
        <v>4841.7836082968461</v>
      </c>
    </row>
    <row r="86" spans="1:13" x14ac:dyDescent="0.3">
      <c r="A86" t="s">
        <v>170</v>
      </c>
      <c r="B86" t="s">
        <v>171</v>
      </c>
      <c r="C86" t="s">
        <v>242</v>
      </c>
      <c r="D86" s="27">
        <v>0</v>
      </c>
      <c r="E86" s="2">
        <v>-1.4898953858601516</v>
      </c>
      <c r="F86" s="2">
        <v>1.4148052281763199</v>
      </c>
      <c r="G86" s="2">
        <v>4.3452939939372897</v>
      </c>
      <c r="H86" s="2">
        <v>7.1952375009923344</v>
      </c>
      <c r="I86" s="2">
        <v>10.049459414474342</v>
      </c>
      <c r="J86" s="2">
        <v>11.860170348151897</v>
      </c>
      <c r="K86" s="2">
        <v>14.626787163615589</v>
      </c>
      <c r="L86" s="2">
        <v>17.357288580574519</v>
      </c>
      <c r="M86" s="2">
        <v>18.998443471268118</v>
      </c>
    </row>
    <row r="87" spans="1:13" x14ac:dyDescent="0.3">
      <c r="A87" t="s">
        <v>172</v>
      </c>
      <c r="B87" t="s">
        <v>173</v>
      </c>
      <c r="C87" t="s">
        <v>242</v>
      </c>
      <c r="D87" s="27">
        <v>0</v>
      </c>
      <c r="E87" s="2">
        <v>229.53235183269317</v>
      </c>
      <c r="F87" s="2">
        <v>448.51758185676408</v>
      </c>
      <c r="G87" s="2">
        <v>643.62981822582879</v>
      </c>
      <c r="H87" s="2">
        <v>810.0408669257713</v>
      </c>
      <c r="I87" s="2">
        <v>953.6162734414338</v>
      </c>
      <c r="J87" s="2">
        <v>1069.307794832117</v>
      </c>
      <c r="K87" s="2">
        <v>1161.1326904649945</v>
      </c>
      <c r="L87" s="2">
        <v>1227.5679742633129</v>
      </c>
      <c r="M87" s="2">
        <v>1263.9499003004871</v>
      </c>
    </row>
    <row r="88" spans="1:13" x14ac:dyDescent="0.3">
      <c r="A88" t="s">
        <v>174</v>
      </c>
      <c r="B88" t="s">
        <v>175</v>
      </c>
      <c r="C88" t="s">
        <v>242</v>
      </c>
      <c r="D88" s="27">
        <v>0</v>
      </c>
      <c r="E88" s="2">
        <v>-0.52313871300799164</v>
      </c>
      <c r="F88" s="2">
        <v>-0.25381923449102928</v>
      </c>
      <c r="G88" s="2">
        <v>1.040266802873667</v>
      </c>
      <c r="H88" s="2">
        <v>1.2939615981222907</v>
      </c>
      <c r="I88" s="2">
        <v>1.4775084379798322</v>
      </c>
      <c r="J88" s="2">
        <v>2.6621321602345098</v>
      </c>
      <c r="K88" s="2">
        <v>1.7954789392618959</v>
      </c>
      <c r="L88" s="2">
        <v>1.9091820820377023</v>
      </c>
      <c r="M88" s="2">
        <v>1.999811848175268</v>
      </c>
    </row>
    <row r="89" spans="1:13" x14ac:dyDescent="0.3">
      <c r="A89" t="s">
        <v>176</v>
      </c>
      <c r="B89" t="s">
        <v>177</v>
      </c>
      <c r="C89" t="s">
        <v>242</v>
      </c>
      <c r="D89" s="27">
        <v>0</v>
      </c>
      <c r="E89" s="2">
        <v>-0.64893689218781248</v>
      </c>
      <c r="F89" s="2">
        <v>0.89130401471962983</v>
      </c>
      <c r="G89" s="2">
        <v>2.3684535648852361</v>
      </c>
      <c r="H89" s="2">
        <v>2.7840449745439457</v>
      </c>
      <c r="I89" s="2">
        <v>3.1394256625550163</v>
      </c>
      <c r="J89" s="2">
        <v>3.4368869337241819</v>
      </c>
      <c r="K89" s="2">
        <v>3.6786097616972668</v>
      </c>
      <c r="L89" s="2">
        <v>2.8672661199012595</v>
      </c>
      <c r="M89" s="2">
        <v>2.9997434293299108</v>
      </c>
    </row>
    <row r="90" spans="1:13" x14ac:dyDescent="0.3">
      <c r="A90" t="s">
        <v>178</v>
      </c>
      <c r="B90" t="s">
        <v>179</v>
      </c>
      <c r="C90" t="s">
        <v>242</v>
      </c>
      <c r="D90" s="27">
        <v>0</v>
      </c>
      <c r="E90" s="2">
        <v>3.5101046141398484</v>
      </c>
      <c r="F90" s="2">
        <v>5.6997641451061014</v>
      </c>
      <c r="G90" s="2">
        <v>9.8251605925004526</v>
      </c>
      <c r="H90" s="2">
        <v>12.822827191550303</v>
      </c>
      <c r="I90" s="2">
        <v>14.694890167558086</v>
      </c>
      <c r="J90" s="2">
        <v>15.44580793707874</v>
      </c>
      <c r="K90" s="2">
        <v>17.094263873874112</v>
      </c>
      <c r="L90" s="2">
        <v>17.615770347082588</v>
      </c>
      <c r="M90" s="2">
        <v>17.999178973855713</v>
      </c>
    </row>
    <row r="91" spans="1:13" x14ac:dyDescent="0.3">
      <c r="A91" t="s">
        <v>180</v>
      </c>
      <c r="B91" t="s">
        <v>181</v>
      </c>
      <c r="C91" t="s">
        <v>242</v>
      </c>
      <c r="D91" s="27">
        <v>0</v>
      </c>
      <c r="E91" s="2">
        <v>442.83226360734261</v>
      </c>
      <c r="F91" s="2">
        <v>880.69262720670122</v>
      </c>
      <c r="G91" s="2">
        <v>1280.131116186054</v>
      </c>
      <c r="H91" s="2">
        <v>1638.0808495742349</v>
      </c>
      <c r="I91" s="2">
        <v>1950.1777917229865</v>
      </c>
      <c r="J91" s="2">
        <v>2222.6780366877165</v>
      </c>
      <c r="K91" s="2">
        <v>2438.8601814676249</v>
      </c>
      <c r="L91" s="2">
        <v>2606.2507331328998</v>
      </c>
      <c r="M91" s="2">
        <v>2721.8916758630885</v>
      </c>
    </row>
    <row r="92" spans="1:13" x14ac:dyDescent="0.3">
      <c r="A92" t="s">
        <v>182</v>
      </c>
      <c r="B92" t="s">
        <v>183</v>
      </c>
      <c r="C92" t="s">
        <v>242</v>
      </c>
      <c r="D92" s="27">
        <v>0</v>
      </c>
      <c r="E92" s="2">
        <v>-1.8008032691039375</v>
      </c>
      <c r="F92" s="2">
        <v>7.5293746014587555</v>
      </c>
      <c r="G92" s="2">
        <v>16.563735240231381</v>
      </c>
      <c r="H92" s="2">
        <v>24.370199616174489</v>
      </c>
      <c r="I92" s="2">
        <v>30.916748187570306</v>
      </c>
      <c r="J92" s="2">
        <v>37.256246723986692</v>
      </c>
      <c r="K92" s="2">
        <v>43.391664142692008</v>
      </c>
      <c r="L92" s="2">
        <v>48.323361514542228</v>
      </c>
      <c r="M92" s="2">
        <v>54.996031706969291</v>
      </c>
    </row>
    <row r="93" spans="1:13" x14ac:dyDescent="0.3">
      <c r="A93" t="s">
        <v>184</v>
      </c>
      <c r="B93" t="s">
        <v>185</v>
      </c>
      <c r="C93" t="s">
        <v>242</v>
      </c>
      <c r="D93" s="27">
        <v>0</v>
      </c>
      <c r="E93" s="2">
        <v>399.66927362114984</v>
      </c>
      <c r="F93" s="2">
        <v>757.98641918997964</v>
      </c>
      <c r="G93" s="2">
        <v>1085.2869951631701</v>
      </c>
      <c r="H93" s="2">
        <v>1378.1179262288788</v>
      </c>
      <c r="I93" s="2">
        <v>1634.8505206580758</v>
      </c>
      <c r="J93" s="2">
        <v>1852.8979131391061</v>
      </c>
      <c r="K93" s="2">
        <v>2028.1769670575632</v>
      </c>
      <c r="L93" s="2">
        <v>2153.7915947078009</v>
      </c>
      <c r="M93" s="2">
        <v>2234.9184960504681</v>
      </c>
    </row>
    <row r="94" spans="1:13" x14ac:dyDescent="0.3">
      <c r="A94" t="s">
        <v>186</v>
      </c>
      <c r="B94" t="s">
        <v>187</v>
      </c>
      <c r="C94" t="s">
        <v>242</v>
      </c>
      <c r="D94" s="27">
        <v>0</v>
      </c>
      <c r="E94" s="2">
        <v>3.4571785226943064</v>
      </c>
      <c r="F94" s="2">
        <v>7.9900106435274267</v>
      </c>
      <c r="G94" s="2">
        <v>12.385560796810964</v>
      </c>
      <c r="H94" s="2">
        <v>16.646096521754117</v>
      </c>
      <c r="I94" s="2">
        <v>19.772846234581309</v>
      </c>
      <c r="J94" s="2">
        <v>21.770072257547767</v>
      </c>
      <c r="K94" s="2">
        <v>24.656004458006748</v>
      </c>
      <c r="L94" s="2">
        <v>26.406190536400374</v>
      </c>
      <c r="M94" s="2">
        <v>26.998665832515528</v>
      </c>
    </row>
    <row r="95" spans="1:13" x14ac:dyDescent="0.3">
      <c r="A95" t="s">
        <v>188</v>
      </c>
      <c r="B95" t="s">
        <v>189</v>
      </c>
      <c r="C95" t="s">
        <v>242</v>
      </c>
      <c r="D95" s="27">
        <v>0</v>
      </c>
      <c r="E95" s="2">
        <v>2771.3421646245188</v>
      </c>
      <c r="F95" s="2">
        <v>4250.0045179002191</v>
      </c>
      <c r="G95" s="2">
        <v>5580.6373560088359</v>
      </c>
      <c r="H95" s="2">
        <v>6746.5327830419519</v>
      </c>
      <c r="I95" s="2">
        <v>7742.8735987175605</v>
      </c>
      <c r="J95" s="2">
        <v>8551.5057120876936</v>
      </c>
      <c r="K95" s="2">
        <v>9155.1589336893867</v>
      </c>
      <c r="L95" s="2">
        <v>9543.9205915639504</v>
      </c>
      <c r="M95" s="2">
        <v>9700.8061694111038</v>
      </c>
    </row>
    <row r="96" spans="1:13" x14ac:dyDescent="0.3">
      <c r="A96" t="s">
        <v>190</v>
      </c>
      <c r="B96" t="s">
        <v>191</v>
      </c>
      <c r="C96" t="s">
        <v>242</v>
      </c>
      <c r="D96" s="27">
        <v>0</v>
      </c>
      <c r="E96" s="2">
        <v>123.05831823194785</v>
      </c>
      <c r="F96" s="2">
        <v>473.1444455053188</v>
      </c>
      <c r="G96" s="2">
        <v>783.75827780010695</v>
      </c>
      <c r="H96" s="2">
        <v>1053.0209076941119</v>
      </c>
      <c r="I96" s="2">
        <v>1280.0713390034143</v>
      </c>
      <c r="J96" s="2">
        <v>1476.1060026180858</v>
      </c>
      <c r="K96" s="2">
        <v>1632.5760051802081</v>
      </c>
      <c r="L96" s="2">
        <v>1746.8165986217418</v>
      </c>
      <c r="M96" s="2">
        <v>1835.8927876693251</v>
      </c>
    </row>
    <row r="97" spans="1:13" x14ac:dyDescent="0.3">
      <c r="A97" t="s">
        <v>192</v>
      </c>
      <c r="B97" t="s">
        <v>193</v>
      </c>
      <c r="C97" t="s">
        <v>242</v>
      </c>
      <c r="D97" s="27">
        <v>0</v>
      </c>
      <c r="E97" s="2">
        <v>1843.6834881486648</v>
      </c>
      <c r="F97" s="2">
        <v>2892.7196049519789</v>
      </c>
      <c r="G97" s="2">
        <v>3844.3588841159672</v>
      </c>
      <c r="H97" s="2">
        <v>4685.4522496218669</v>
      </c>
      <c r="I97" s="2">
        <v>5394.091641106239</v>
      </c>
      <c r="J97" s="2">
        <v>5961.1345821750365</v>
      </c>
      <c r="K97" s="2">
        <v>6357.1271190889674</v>
      </c>
      <c r="L97" s="2">
        <v>6573.6330599506291</v>
      </c>
      <c r="M97" s="2">
        <v>6587.855841492832</v>
      </c>
    </row>
    <row r="98" spans="1:13" x14ac:dyDescent="0.3">
      <c r="A98" t="s">
        <v>194</v>
      </c>
      <c r="B98" t="s">
        <v>195</v>
      </c>
      <c r="C98" t="s">
        <v>242</v>
      </c>
      <c r="D98" s="27">
        <v>0</v>
      </c>
      <c r="E98" s="2">
        <v>-0.60667581169127516</v>
      </c>
      <c r="F98" s="2">
        <v>43.439470393205511</v>
      </c>
      <c r="G98" s="2">
        <v>82.945528948800074</v>
      </c>
      <c r="H98" s="2">
        <v>117.67559382703666</v>
      </c>
      <c r="I98" s="2">
        <v>146.50130858039438</v>
      </c>
      <c r="J98" s="2">
        <v>172.62846649158269</v>
      </c>
      <c r="K98" s="2">
        <v>194.20144039087859</v>
      </c>
      <c r="L98" s="2">
        <v>212.38426397613114</v>
      </c>
      <c r="M98" s="2">
        <v>227.98487943517603</v>
      </c>
    </row>
    <row r="99" spans="1:13" x14ac:dyDescent="0.3">
      <c r="A99" t="s">
        <v>196</v>
      </c>
      <c r="B99" t="s">
        <v>197</v>
      </c>
      <c r="C99" t="s">
        <v>242</v>
      </c>
      <c r="D99" s="27">
        <v>0</v>
      </c>
      <c r="E99" s="2">
        <v>2259.4251670285958</v>
      </c>
      <c r="F99" s="2">
        <v>3992.0801942003527</v>
      </c>
      <c r="G99" s="2">
        <v>5557.9480677844476</v>
      </c>
      <c r="H99" s="2">
        <v>6940.9387970819553</v>
      </c>
      <c r="I99" s="2">
        <v>8117.0029092769182</v>
      </c>
      <c r="J99" s="2">
        <v>9081.5834178122495</v>
      </c>
      <c r="K99" s="2">
        <v>9813.189330911162</v>
      </c>
      <c r="L99" s="2">
        <v>10292.467813785479</v>
      </c>
      <c r="M99" s="2">
        <v>10508.662164846337</v>
      </c>
    </row>
    <row r="100" spans="1:13" x14ac:dyDescent="0.3">
      <c r="A100" t="s">
        <v>198</v>
      </c>
      <c r="B100" t="s">
        <v>199</v>
      </c>
      <c r="C100" t="s">
        <v>242</v>
      </c>
      <c r="D100" s="27">
        <v>0</v>
      </c>
      <c r="E100" s="2">
        <v>1.1061154148821117</v>
      </c>
      <c r="F100" s="2">
        <v>4.2696819789656644</v>
      </c>
      <c r="G100" s="2">
        <v>7.2570405312073092</v>
      </c>
      <c r="H100" s="2">
        <v>10.175846392489163</v>
      </c>
      <c r="I100" s="2">
        <v>10.940768549685217</v>
      </c>
      <c r="J100" s="2">
        <v>12.603479595635974</v>
      </c>
      <c r="K100" s="2">
        <v>14.167307109852004</v>
      </c>
      <c r="L100" s="2">
        <v>14.636728328150809</v>
      </c>
      <c r="M100" s="2">
        <v>14.999196078567053</v>
      </c>
    </row>
    <row r="101" spans="1:13" x14ac:dyDescent="0.3">
      <c r="A101" t="s">
        <v>200</v>
      </c>
      <c r="B101" t="s">
        <v>201</v>
      </c>
      <c r="C101" t="s">
        <v>242</v>
      </c>
      <c r="D101" s="27">
        <v>0</v>
      </c>
      <c r="E101" s="2">
        <v>24.252649286323617</v>
      </c>
      <c r="F101" s="2">
        <v>47.680371238671455</v>
      </c>
      <c r="G101" s="2">
        <v>68.246603371123342</v>
      </c>
      <c r="H101" s="2">
        <v>85.996020752118397</v>
      </c>
      <c r="I101" s="2">
        <v>99.937710949495795</v>
      </c>
      <c r="J101" s="2">
        <v>111.19291164344622</v>
      </c>
      <c r="K101" s="2">
        <v>118.75549565678716</v>
      </c>
      <c r="L101" s="2">
        <v>125.71558006356378</v>
      </c>
      <c r="M101" s="2">
        <v>127.99490279602088</v>
      </c>
    </row>
    <row r="102" spans="1:13" x14ac:dyDescent="0.3">
      <c r="A102" t="s">
        <v>202</v>
      </c>
      <c r="B102" t="s">
        <v>203</v>
      </c>
      <c r="C102" t="s">
        <v>242</v>
      </c>
      <c r="D102" s="27">
        <v>0</v>
      </c>
      <c r="E102" s="2">
        <v>34.284508587862092</v>
      </c>
      <c r="F102" s="2">
        <v>157.57047299457599</v>
      </c>
      <c r="G102" s="2">
        <v>276.85474386346687</v>
      </c>
      <c r="H102" s="2">
        <v>385.75486382341205</v>
      </c>
      <c r="I102" s="2">
        <v>481.11190726085033</v>
      </c>
      <c r="J102" s="2">
        <v>562.66951928012168</v>
      </c>
      <c r="K102" s="2">
        <v>627.73718366319054</v>
      </c>
      <c r="L102" s="2">
        <v>678.13083104491034</v>
      </c>
      <c r="M102" s="2">
        <v>708.95732374520821</v>
      </c>
    </row>
    <row r="103" spans="1:13" x14ac:dyDescent="0.3">
      <c r="A103" t="s">
        <v>204</v>
      </c>
      <c r="B103" t="s">
        <v>205</v>
      </c>
      <c r="C103" t="s">
        <v>242</v>
      </c>
      <c r="D103" s="27">
        <v>0</v>
      </c>
      <c r="E103" s="2">
        <v>83.893027023490504</v>
      </c>
      <c r="F103" s="2">
        <v>198.39245264339525</v>
      </c>
      <c r="G103" s="2">
        <v>295.42057867397989</v>
      </c>
      <c r="H103" s="2">
        <v>374.38996987107976</v>
      </c>
      <c r="I103" s="2">
        <v>437.40216953174559</v>
      </c>
      <c r="J103" s="2">
        <v>482.96879670464386</v>
      </c>
      <c r="K103" s="2">
        <v>513.4480913891382</v>
      </c>
      <c r="L103" s="2">
        <v>528.20065665859079</v>
      </c>
      <c r="M103" s="2">
        <v>529.97441135183635</v>
      </c>
    </row>
    <row r="104" spans="1:13" x14ac:dyDescent="0.3">
      <c r="A104" t="s">
        <v>206</v>
      </c>
      <c r="B104" t="s">
        <v>207</v>
      </c>
      <c r="C104" t="s">
        <v>242</v>
      </c>
      <c r="D104" s="27">
        <v>0</v>
      </c>
      <c r="E104" s="2">
        <v>-27.365744464280851</v>
      </c>
      <c r="F104" s="2">
        <v>52.127472439410667</v>
      </c>
      <c r="G104" s="2">
        <v>121.01019078826084</v>
      </c>
      <c r="H104" s="2">
        <v>179.52836046252287</v>
      </c>
      <c r="I104" s="2">
        <v>227.10683173514417</v>
      </c>
      <c r="J104" s="2">
        <v>269.6220078615238</v>
      </c>
      <c r="K104" s="2">
        <v>300.19974438681334</v>
      </c>
      <c r="L104" s="2">
        <v>323.76752504984756</v>
      </c>
      <c r="M104" s="2">
        <v>338.97254693830041</v>
      </c>
    </row>
    <row r="105" spans="1:13" x14ac:dyDescent="0.3">
      <c r="A105" t="s">
        <v>208</v>
      </c>
      <c r="B105" t="s">
        <v>209</v>
      </c>
      <c r="C105" t="s">
        <v>242</v>
      </c>
      <c r="D105" s="27">
        <v>0</v>
      </c>
      <c r="E105" s="2">
        <v>57.769665797884045</v>
      </c>
      <c r="F105" s="2">
        <v>98.375433608796584</v>
      </c>
      <c r="G105" s="2">
        <v>133.87376498517631</v>
      </c>
      <c r="H105" s="2">
        <v>163.36666250694634</v>
      </c>
      <c r="I105" s="2">
        <v>186.85222099184909</v>
      </c>
      <c r="J105" s="2">
        <v>204.18354661156241</v>
      </c>
      <c r="K105" s="2">
        <v>214.50576398866804</v>
      </c>
      <c r="L105" s="2">
        <v>218.82137287131962</v>
      </c>
      <c r="M105" s="2">
        <v>213.99320942959827</v>
      </c>
    </row>
    <row r="106" spans="1:13" x14ac:dyDescent="0.3">
      <c r="A106" t="s">
        <v>210</v>
      </c>
      <c r="B106" t="s">
        <v>211</v>
      </c>
      <c r="C106" t="s">
        <v>242</v>
      </c>
      <c r="D106" s="27">
        <v>0</v>
      </c>
      <c r="E106" s="2">
        <v>462.77808922159602</v>
      </c>
      <c r="F106" s="2">
        <v>758.88655627104799</v>
      </c>
      <c r="G106" s="2">
        <v>1018.8019403302269</v>
      </c>
      <c r="H106" s="2">
        <v>1238.999431876844</v>
      </c>
      <c r="I106" s="2">
        <v>1415.9918054502759</v>
      </c>
      <c r="J106" s="2">
        <v>1549.7850482952017</v>
      </c>
      <c r="K106" s="2">
        <v>1634.8551261682783</v>
      </c>
      <c r="L106" s="2">
        <v>1672.1128817710864</v>
      </c>
      <c r="M106" s="2">
        <v>1657.952756787281</v>
      </c>
    </row>
    <row r="107" spans="1:13" x14ac:dyDescent="0.3">
      <c r="A107" t="s">
        <v>212</v>
      </c>
      <c r="B107" t="s">
        <v>213</v>
      </c>
      <c r="C107" t="s">
        <v>242</v>
      </c>
      <c r="D107" s="27">
        <v>0</v>
      </c>
      <c r="E107" s="2">
        <v>-5.9574756875125701E-2</v>
      </c>
      <c r="F107" s="2">
        <v>0.14512324921066089</v>
      </c>
      <c r="G107" s="2">
        <v>1.328186762011569</v>
      </c>
      <c r="H107" s="2">
        <v>0.45085902076178108</v>
      </c>
      <c r="I107" s="2">
        <v>0.60044762904340132</v>
      </c>
      <c r="J107" s="2">
        <v>1.7297057281876071</v>
      </c>
      <c r="K107" s="2">
        <v>1.8393048808486334</v>
      </c>
      <c r="L107" s="2">
        <v>1.9301400631059256</v>
      </c>
      <c r="M107" s="2">
        <v>1.9998460575979458</v>
      </c>
    </row>
    <row r="108" spans="1:13" x14ac:dyDescent="0.3">
      <c r="A108" t="s">
        <v>214</v>
      </c>
      <c r="B108" t="s">
        <v>215</v>
      </c>
      <c r="C108" t="s">
        <v>242</v>
      </c>
      <c r="D108" s="27">
        <v>0</v>
      </c>
      <c r="E108" s="2">
        <v>-3.224738464650386</v>
      </c>
      <c r="F108" s="2">
        <v>4.1768487381599186</v>
      </c>
      <c r="G108" s="2">
        <v>10.066761409742469</v>
      </c>
      <c r="H108" s="2">
        <v>14.547372424624172</v>
      </c>
      <c r="I108" s="2">
        <v>17.65214518873475</v>
      </c>
      <c r="J108" s="2">
        <v>20.418600898485806</v>
      </c>
      <c r="K108" s="2">
        <v>22.881746156641071</v>
      </c>
      <c r="L108" s="2">
        <v>23.077848832998228</v>
      </c>
      <c r="M108" s="2">
        <v>23.997964539350619</v>
      </c>
    </row>
    <row r="109" spans="1:13" x14ac:dyDescent="0.3">
      <c r="A109" t="s">
        <v>216</v>
      </c>
      <c r="B109" t="s">
        <v>217</v>
      </c>
      <c r="C109" t="s">
        <v>242</v>
      </c>
      <c r="D109" s="27">
        <v>0</v>
      </c>
      <c r="E109" s="2">
        <v>-2.0375229046583172</v>
      </c>
      <c r="F109" s="2">
        <v>34.464736687642244</v>
      </c>
      <c r="G109" s="2">
        <v>66.214674158051821</v>
      </c>
      <c r="H109" s="2">
        <v>92.912708515609893</v>
      </c>
      <c r="I109" s="2">
        <v>115.83267692016818</v>
      </c>
      <c r="J109" s="2">
        <v>134.17842006709122</v>
      </c>
      <c r="K109" s="2">
        <v>148.13777847718995</v>
      </c>
      <c r="L109" s="2">
        <v>158.74653274556556</v>
      </c>
      <c r="M109" s="2">
        <v>166.98814643504181</v>
      </c>
    </row>
    <row r="110" spans="1:13" x14ac:dyDescent="0.3">
      <c r="A110" t="s">
        <v>218</v>
      </c>
      <c r="B110" t="s">
        <v>219</v>
      </c>
      <c r="C110" t="s">
        <v>242</v>
      </c>
      <c r="D110" s="27">
        <v>0</v>
      </c>
      <c r="E110" s="2">
        <v>-137.41182652396037</v>
      </c>
      <c r="F110" s="2">
        <v>33.217330678972758</v>
      </c>
      <c r="G110" s="2">
        <v>195.2957648052934</v>
      </c>
      <c r="H110" s="2">
        <v>347.86584181833769</v>
      </c>
      <c r="I110" s="2">
        <v>492.89326563689883</v>
      </c>
      <c r="J110" s="2">
        <v>630.58680830940466</v>
      </c>
      <c r="K110" s="2">
        <v>761.18742170737551</v>
      </c>
      <c r="L110" s="2">
        <v>882.90838511890524</v>
      </c>
      <c r="M110" s="2">
        <v>997.90154528153107</v>
      </c>
    </row>
    <row r="111" spans="1:13" x14ac:dyDescent="0.3">
      <c r="A111" t="s">
        <v>220</v>
      </c>
      <c r="B111" t="s">
        <v>221</v>
      </c>
      <c r="C111" t="s">
        <v>242</v>
      </c>
      <c r="D111" s="27">
        <v>0</v>
      </c>
      <c r="E111" s="2">
        <v>66.044103704433383</v>
      </c>
      <c r="F111" s="2">
        <v>156.86719401040682</v>
      </c>
      <c r="G111" s="2">
        <v>236.62901481251129</v>
      </c>
      <c r="H111" s="2">
        <v>304.60990414441721</v>
      </c>
      <c r="I111" s="2">
        <v>360.2493149978884</v>
      </c>
      <c r="J111" s="2">
        <v>407.73975701924996</v>
      </c>
      <c r="K111" s="2">
        <v>445.3924261319446</v>
      </c>
      <c r="L111" s="2">
        <v>473.58388340909346</v>
      </c>
      <c r="M111" s="2">
        <v>493.97649812661984</v>
      </c>
    </row>
    <row r="112" spans="1:13" x14ac:dyDescent="0.3">
      <c r="A112" t="s">
        <v>222</v>
      </c>
      <c r="B112" t="s">
        <v>223</v>
      </c>
      <c r="C112" t="s">
        <v>242</v>
      </c>
      <c r="D112" s="27">
        <v>0</v>
      </c>
      <c r="E112" s="2">
        <v>1869.6927609033737</v>
      </c>
      <c r="F112" s="2">
        <v>3390.4151152225422</v>
      </c>
      <c r="G112" s="2">
        <v>4736.0603449227674</v>
      </c>
      <c r="H112" s="2">
        <v>5883.9996862316366</v>
      </c>
      <c r="I112" s="2">
        <v>6839.6082736357966</v>
      </c>
      <c r="J112" s="2">
        <v>7561.7553388165106</v>
      </c>
      <c r="K112" s="2">
        <v>8048.070937755092</v>
      </c>
      <c r="L112" s="2">
        <v>8257.6643215415534</v>
      </c>
      <c r="M112" s="2">
        <v>8190.7147105195727</v>
      </c>
    </row>
    <row r="113" spans="1:15" x14ac:dyDescent="0.3">
      <c r="A113" t="s">
        <v>224</v>
      </c>
      <c r="B113" t="s">
        <v>225</v>
      </c>
      <c r="C113" t="s">
        <v>242</v>
      </c>
      <c r="D113" s="27">
        <v>0</v>
      </c>
      <c r="E113" s="2">
        <v>-32.744718393766561</v>
      </c>
      <c r="F113" s="2">
        <v>20.700334628719702</v>
      </c>
      <c r="G113" s="2">
        <v>69.873332932854964</v>
      </c>
      <c r="H113" s="2">
        <v>112.76857012167102</v>
      </c>
      <c r="I113" s="2">
        <v>152.55218668511338</v>
      </c>
      <c r="J113" s="2">
        <v>188.42909621807758</v>
      </c>
      <c r="K113" s="2">
        <v>220.58233854548712</v>
      </c>
      <c r="L113" s="2">
        <v>250.22061173724433</v>
      </c>
      <c r="M113" s="2">
        <v>276.97451398010435</v>
      </c>
    </row>
    <row r="114" spans="1:15" x14ac:dyDescent="0.3">
      <c r="A114" t="s">
        <v>226</v>
      </c>
      <c r="B114" t="s">
        <v>227</v>
      </c>
      <c r="C114" t="s">
        <v>242</v>
      </c>
      <c r="D114" s="27">
        <v>0</v>
      </c>
      <c r="E114" s="2">
        <v>2593.7867594160416</v>
      </c>
      <c r="F114" s="2">
        <v>4615.2998834282625</v>
      </c>
      <c r="G114" s="2">
        <v>6452.3341856227562</v>
      </c>
      <c r="H114" s="2">
        <v>8107.774257317702</v>
      </c>
      <c r="I114" s="2">
        <v>9535.4135909501274</v>
      </c>
      <c r="J114" s="2">
        <v>10789.500949072182</v>
      </c>
      <c r="K114" s="2">
        <v>11784.641404272126</v>
      </c>
      <c r="L114" s="2">
        <v>12525.41209745203</v>
      </c>
      <c r="M114" s="2">
        <v>13027.576641289641</v>
      </c>
    </row>
    <row r="115" spans="1:15" x14ac:dyDescent="0.3">
      <c r="A115" t="s">
        <v>228</v>
      </c>
      <c r="B115" t="s">
        <v>229</v>
      </c>
      <c r="C115" t="s">
        <v>242</v>
      </c>
      <c r="D115" s="27">
        <v>0</v>
      </c>
      <c r="E115" s="2">
        <v>-1.8473439271108987</v>
      </c>
      <c r="F115" s="2">
        <v>3.5135118569841097</v>
      </c>
      <c r="G115" s="2">
        <v>7.6503211850009052</v>
      </c>
      <c r="H115" s="2">
        <v>11.567205671780869</v>
      </c>
      <c r="I115" s="2">
        <v>15.266841144052592</v>
      </c>
      <c r="J115" s="2">
        <v>18.7564687382513</v>
      </c>
      <c r="K115" s="2">
        <v>21.042441275792442</v>
      </c>
      <c r="L115" s="2">
        <v>22.126750788824069</v>
      </c>
      <c r="M115" s="2">
        <v>23.998015853484645</v>
      </c>
    </row>
    <row r="116" spans="1:15" x14ac:dyDescent="0.3">
      <c r="A116" t="s">
        <v>230</v>
      </c>
      <c r="B116" t="s">
        <v>231</v>
      </c>
      <c r="C116" t="s">
        <v>242</v>
      </c>
      <c r="D116" s="27">
        <v>0</v>
      </c>
      <c r="E116" s="2">
        <v>148.85254070127667</v>
      </c>
      <c r="F116" s="2">
        <v>383.41240071054654</v>
      </c>
      <c r="G116" s="2">
        <v>583.09986539712736</v>
      </c>
      <c r="H116" s="2">
        <v>753.24842131680998</v>
      </c>
      <c r="I116" s="2">
        <v>894.82977811585079</v>
      </c>
      <c r="J116" s="2">
        <v>1012.986436913473</v>
      </c>
      <c r="K116" s="2">
        <v>1108.6875077201557</v>
      </c>
      <c r="L116" s="2">
        <v>1177.9991343904403</v>
      </c>
      <c r="M116" s="2">
        <v>1232.9388164475395</v>
      </c>
    </row>
    <row r="117" spans="1:15" x14ac:dyDescent="0.3">
      <c r="A117" t="s">
        <v>232</v>
      </c>
      <c r="B117" t="s">
        <v>233</v>
      </c>
      <c r="C117" t="s">
        <v>242</v>
      </c>
      <c r="D117" s="27">
        <v>0</v>
      </c>
      <c r="E117" s="2">
        <v>1.2319135940619361</v>
      </c>
      <c r="F117" s="2">
        <v>3.0675669463690411</v>
      </c>
      <c r="G117" s="2">
        <v>4.8808671093394196</v>
      </c>
      <c r="H117" s="2">
        <v>6.60731430474776</v>
      </c>
      <c r="I117" s="2">
        <v>8.2481165273441377</v>
      </c>
      <c r="J117" s="2">
        <v>9.8062002994952664</v>
      </c>
      <c r="K117" s="2">
        <v>10.284176287416635</v>
      </c>
      <c r="L117" s="2">
        <v>10.685630283976664</v>
      </c>
      <c r="M117" s="2">
        <v>10.999298706835091</v>
      </c>
    </row>
    <row r="118" spans="1:15" x14ac:dyDescent="0.3">
      <c r="A118" t="s">
        <v>234</v>
      </c>
      <c r="B118" t="s">
        <v>235</v>
      </c>
      <c r="C118" t="s">
        <v>242</v>
      </c>
      <c r="D118" s="27">
        <v>0</v>
      </c>
      <c r="E118" s="2">
        <v>-25.44599527839091</v>
      </c>
      <c r="F118" s="2">
        <v>378.8735612675373</v>
      </c>
      <c r="G118" s="2">
        <v>721.11981492132691</v>
      </c>
      <c r="H118" s="2">
        <v>1008.7471584895484</v>
      </c>
      <c r="I118" s="2">
        <v>1236.2569462605552</v>
      </c>
      <c r="J118" s="2">
        <v>1418.4093167321407</v>
      </c>
      <c r="K118" s="2">
        <v>1548.3231928422301</v>
      </c>
      <c r="L118" s="2">
        <v>1646.9912827871913</v>
      </c>
      <c r="M118" s="2">
        <v>1699.8801301829344</v>
      </c>
    </row>
    <row r="119" spans="1:15" x14ac:dyDescent="0.3">
      <c r="A119" t="s">
        <v>236</v>
      </c>
      <c r="B119" t="s">
        <v>237</v>
      </c>
      <c r="C119" t="s">
        <v>242</v>
      </c>
      <c r="D119" s="27">
        <v>0</v>
      </c>
      <c r="E119" s="2">
        <v>1332.4254384912092</v>
      </c>
      <c r="F119" s="2">
        <v>2279.7401388256403</v>
      </c>
      <c r="G119" s="2">
        <v>3089.1804633007232</v>
      </c>
      <c r="H119" s="2">
        <v>3755.137949645683</v>
      </c>
      <c r="I119" s="2">
        <v>4270.6175692840206</v>
      </c>
      <c r="J119" s="2">
        <v>4649.6180924703003</v>
      </c>
      <c r="K119" s="2">
        <v>4870.4586526388121</v>
      </c>
      <c r="L119" s="2">
        <v>4925.0163210243463</v>
      </c>
      <c r="M119" s="2">
        <v>4822.846929938225</v>
      </c>
    </row>
    <row r="120" spans="1:15" x14ac:dyDescent="0.3">
      <c r="A120" t="s">
        <v>238</v>
      </c>
      <c r="B120" t="s">
        <v>239</v>
      </c>
      <c r="C120" t="s">
        <v>242</v>
      </c>
      <c r="D120" s="27">
        <v>0</v>
      </c>
      <c r="E120" s="2">
        <v>837.41971525306326</v>
      </c>
      <c r="F120" s="2">
        <v>1471.8659304600042</v>
      </c>
      <c r="G120" s="2">
        <v>2038.4970381283365</v>
      </c>
      <c r="H120" s="2">
        <v>2540.6907537186526</v>
      </c>
      <c r="I120" s="2">
        <v>2965.7936861488488</v>
      </c>
      <c r="J120" s="2">
        <v>3322.1343399443867</v>
      </c>
      <c r="K120" s="2">
        <v>3593.9339866928549</v>
      </c>
      <c r="L120" s="2">
        <v>3790.0910925036724</v>
      </c>
      <c r="M120" s="2">
        <v>3910.8747935129959</v>
      </c>
    </row>
    <row r="121" spans="1:15" x14ac:dyDescent="0.3">
      <c r="A121" t="s">
        <v>240</v>
      </c>
      <c r="B121" t="s">
        <v>241</v>
      </c>
      <c r="C121" t="s">
        <v>242</v>
      </c>
      <c r="D121" s="27">
        <v>0</v>
      </c>
      <c r="E121" s="2">
        <v>485.27614479917793</v>
      </c>
      <c r="F121" s="2">
        <v>934.74961899008667</v>
      </c>
      <c r="G121" s="2">
        <v>1339.5381690358536</v>
      </c>
      <c r="H121" s="2">
        <v>1702.5916504751203</v>
      </c>
      <c r="I121" s="2">
        <v>2026.7430282638306</v>
      </c>
      <c r="J121" s="2">
        <v>2313.0431115660749</v>
      </c>
      <c r="K121" s="2">
        <v>2563.4445273554475</v>
      </c>
      <c r="L121" s="2">
        <v>2767.1669012086277</v>
      </c>
      <c r="M121" s="2">
        <v>2942.889743030707</v>
      </c>
    </row>
    <row r="123" spans="1:15" x14ac:dyDescent="0.3">
      <c r="C123" t="s">
        <v>243</v>
      </c>
      <c r="D123" s="26">
        <v>0</v>
      </c>
      <c r="E123" s="3">
        <v>110067.88038740242</v>
      </c>
      <c r="F123" s="3">
        <v>203914.12238641968</v>
      </c>
      <c r="G123" s="3">
        <v>287756.70744411327</v>
      </c>
      <c r="H123" s="3">
        <v>361213.11781359726</v>
      </c>
      <c r="I123" s="3">
        <v>424083.27210800006</v>
      </c>
      <c r="J123" s="3">
        <v>476249.78352758643</v>
      </c>
      <c r="K123" s="3">
        <v>517405.62305056991</v>
      </c>
      <c r="L123" s="3">
        <v>547243.0792737935</v>
      </c>
      <c r="M123" s="3">
        <v>565611.60122464469</v>
      </c>
      <c r="O1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16AB-3763-41F7-8E5E-3E9D8DA33BA7}">
  <sheetPr>
    <tabColor theme="4" tint="0.79998168889431442"/>
  </sheetPr>
  <dimension ref="A1:O123"/>
  <sheetViews>
    <sheetView workbookViewId="0">
      <selection activeCell="G6" sqref="G6"/>
    </sheetView>
  </sheetViews>
  <sheetFormatPr defaultRowHeight="14.4" x14ac:dyDescent="0.3"/>
  <cols>
    <col min="3" max="3" width="24" customWidth="1"/>
    <col min="15" max="15" width="10" bestFit="1" customWidth="1"/>
  </cols>
  <sheetData>
    <row r="1" spans="1:13" x14ac:dyDescent="0.3">
      <c r="A1" s="1" t="s">
        <v>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3">
      <c r="A2" t="s">
        <v>1</v>
      </c>
      <c r="B2" t="s">
        <v>2</v>
      </c>
      <c r="C2" t="s">
        <v>363</v>
      </c>
      <c r="D2" s="2">
        <v>0</v>
      </c>
      <c r="E2" s="2">
        <v>3120.1837091368616</v>
      </c>
      <c r="F2" s="2">
        <v>5566.1022846854939</v>
      </c>
      <c r="G2" s="2">
        <v>7819.3992238331411</v>
      </c>
      <c r="H2" s="2">
        <v>9849.8704828931004</v>
      </c>
      <c r="I2" s="2">
        <v>11641.257379489052</v>
      </c>
      <c r="J2" s="2">
        <v>13151.557998685596</v>
      </c>
      <c r="K2" s="2">
        <v>14373.948893473111</v>
      </c>
      <c r="L2" s="2">
        <v>15273.16878934717</v>
      </c>
      <c r="M2" s="2">
        <v>15858.98462550456</v>
      </c>
    </row>
    <row r="3" spans="1:13" x14ac:dyDescent="0.3">
      <c r="A3" t="s">
        <v>4</v>
      </c>
      <c r="B3" t="s">
        <v>5</v>
      </c>
      <c r="C3" t="s">
        <v>363</v>
      </c>
      <c r="D3" s="2">
        <v>0</v>
      </c>
      <c r="E3" s="2">
        <v>-0.86433256231364908</v>
      </c>
      <c r="F3" s="2">
        <v>5.2369229320232762</v>
      </c>
      <c r="G3" s="2">
        <v>10.950932329029399</v>
      </c>
      <c r="H3" s="2">
        <v>14.394153236041205</v>
      </c>
      <c r="I3" s="2">
        <v>18.552770548590544</v>
      </c>
      <c r="J3" s="2">
        <v>21.410733583497162</v>
      </c>
      <c r="K3" s="2">
        <v>20.880690716859547</v>
      </c>
      <c r="L3" s="2">
        <v>21.100807220568655</v>
      </c>
      <c r="M3" s="2">
        <v>18.999946180296007</v>
      </c>
    </row>
    <row r="4" spans="1:13" x14ac:dyDescent="0.3">
      <c r="A4" t="s">
        <v>6</v>
      </c>
      <c r="B4" t="s">
        <v>7</v>
      </c>
      <c r="C4" t="s">
        <v>363</v>
      </c>
      <c r="D4" s="2">
        <v>0</v>
      </c>
      <c r="E4" s="2">
        <v>757.68390977824492</v>
      </c>
      <c r="F4" s="2">
        <v>1719.9535255203991</v>
      </c>
      <c r="G4" s="2">
        <v>2553.6614373983994</v>
      </c>
      <c r="H4" s="2">
        <v>3271.4767590116426</v>
      </c>
      <c r="I4" s="2">
        <v>3883.1361827653891</v>
      </c>
      <c r="J4" s="2">
        <v>4398.5915729335957</v>
      </c>
      <c r="K4" s="2">
        <v>4830.5076572498574</v>
      </c>
      <c r="L4" s="2">
        <v>5185.2200285065837</v>
      </c>
      <c r="M4" s="2">
        <v>5454.9914680819256</v>
      </c>
    </row>
    <row r="5" spans="1:13" x14ac:dyDescent="0.3">
      <c r="A5" t="s">
        <v>8</v>
      </c>
      <c r="B5" t="s">
        <v>9</v>
      </c>
      <c r="C5" t="s">
        <v>363</v>
      </c>
      <c r="D5" s="2">
        <v>0</v>
      </c>
      <c r="E5" s="2">
        <v>3170.1583059114018</v>
      </c>
      <c r="F5" s="2">
        <v>5799.6769171201486</v>
      </c>
      <c r="G5" s="2">
        <v>8192.8367126590674</v>
      </c>
      <c r="H5" s="2">
        <v>10294.211560079704</v>
      </c>
      <c r="I5" s="2">
        <v>12048.085522681147</v>
      </c>
      <c r="J5" s="2">
        <v>13432.486979111953</v>
      </c>
      <c r="K5" s="2">
        <v>14368.614892149029</v>
      </c>
      <c r="L5" s="2">
        <v>14806.895863809284</v>
      </c>
      <c r="M5" s="2">
        <v>14709.984629989536</v>
      </c>
    </row>
    <row r="6" spans="1:13" x14ac:dyDescent="0.3">
      <c r="A6" t="s">
        <v>10</v>
      </c>
      <c r="B6" t="s">
        <v>11</v>
      </c>
      <c r="C6" t="s">
        <v>363</v>
      </c>
      <c r="D6" s="2">
        <v>0</v>
      </c>
      <c r="E6" s="2">
        <v>-3.8193404790636123</v>
      </c>
      <c r="F6" s="2">
        <v>150.51891560972081</v>
      </c>
      <c r="G6" s="2">
        <v>288.0527978527075</v>
      </c>
      <c r="H6" s="2">
        <v>407.94692395056472</v>
      </c>
      <c r="I6" s="2">
        <v>511.47008233967335</v>
      </c>
      <c r="J6" s="2">
        <v>597.69694097076786</v>
      </c>
      <c r="K6" s="2">
        <v>668.09781785478617</v>
      </c>
      <c r="L6" s="2">
        <v>722.76195205639237</v>
      </c>
      <c r="M6" s="2">
        <v>763.99804903573045</v>
      </c>
    </row>
    <row r="7" spans="1:13" x14ac:dyDescent="0.3">
      <c r="A7" t="s">
        <v>12</v>
      </c>
      <c r="B7" t="s">
        <v>13</v>
      </c>
      <c r="C7" t="s">
        <v>363</v>
      </c>
      <c r="D7" s="2">
        <v>0</v>
      </c>
      <c r="E7" s="2">
        <v>1.8592625508821357</v>
      </c>
      <c r="F7" s="2">
        <v>23.135855414629418</v>
      </c>
      <c r="G7" s="2">
        <v>39.95328766379788</v>
      </c>
      <c r="H7" s="2">
        <v>53.524295517739745</v>
      </c>
      <c r="I7" s="2">
        <v>63.937656745843924</v>
      </c>
      <c r="J7" s="2">
        <v>71.232200750491472</v>
      </c>
      <c r="K7" s="2">
        <v>76.642072150578656</v>
      </c>
      <c r="L7" s="2">
        <v>79.190022564277058</v>
      </c>
      <c r="M7" s="2">
        <v>78.999808641052482</v>
      </c>
    </row>
    <row r="8" spans="1:13" x14ac:dyDescent="0.3">
      <c r="A8" t="s">
        <v>14</v>
      </c>
      <c r="B8" t="s">
        <v>15</v>
      </c>
      <c r="C8" t="s">
        <v>363</v>
      </c>
      <c r="D8" s="2">
        <v>0</v>
      </c>
      <c r="E8" s="2">
        <v>19.847397078673566</v>
      </c>
      <c r="F8" s="2">
        <v>133.09042043813406</v>
      </c>
      <c r="G8" s="2">
        <v>227.82767485892282</v>
      </c>
      <c r="H8" s="2">
        <v>308.07558234829548</v>
      </c>
      <c r="I8" s="2">
        <v>374.44760327708741</v>
      </c>
      <c r="J8" s="2">
        <v>428.92889977890695</v>
      </c>
      <c r="K8" s="2">
        <v>471.6563088384562</v>
      </c>
      <c r="L8" s="2">
        <v>504.87787082499483</v>
      </c>
      <c r="M8" s="2">
        <v>529.99878158170134</v>
      </c>
    </row>
    <row r="9" spans="1:13" x14ac:dyDescent="0.3">
      <c r="A9" t="s">
        <v>16</v>
      </c>
      <c r="B9" t="s">
        <v>17</v>
      </c>
      <c r="C9" t="s">
        <v>363</v>
      </c>
      <c r="D9" s="2">
        <v>0</v>
      </c>
      <c r="E9" s="2">
        <v>5895</v>
      </c>
      <c r="F9" s="2">
        <v>10995</v>
      </c>
      <c r="G9" s="2">
        <v>15339</v>
      </c>
      <c r="H9" s="2">
        <v>18965</v>
      </c>
      <c r="I9" s="2">
        <v>21918</v>
      </c>
      <c r="J9" s="2">
        <v>24142.000000000004</v>
      </c>
      <c r="K9" s="2">
        <v>25849.999999999996</v>
      </c>
      <c r="L9" s="2">
        <v>26910</v>
      </c>
      <c r="M9" s="2">
        <v>27444</v>
      </c>
    </row>
    <row r="10" spans="1:13" x14ac:dyDescent="0.3">
      <c r="A10" t="s">
        <v>18</v>
      </c>
      <c r="B10" t="s">
        <v>19</v>
      </c>
      <c r="C10" t="s">
        <v>363</v>
      </c>
      <c r="D10" s="2">
        <v>0</v>
      </c>
      <c r="E10" s="2">
        <v>3.3498789160862685E-2</v>
      </c>
      <c r="F10" s="2">
        <v>0.58536379795035032</v>
      </c>
      <c r="G10" s="2">
        <v>2.0906771425155846</v>
      </c>
      <c r="H10" s="2">
        <v>3.5471978091314647</v>
      </c>
      <c r="I10" s="2">
        <v>3.9524558747289511</v>
      </c>
      <c r="J10" s="2">
        <v>5.303575172917359</v>
      </c>
      <c r="K10" s="2">
        <v>4.5615222172812864</v>
      </c>
      <c r="L10" s="2">
        <v>5.8126681709518042</v>
      </c>
      <c r="M10" s="2">
        <v>5.9999865450740018</v>
      </c>
    </row>
    <row r="11" spans="1:13" x14ac:dyDescent="0.3">
      <c r="A11" t="s">
        <v>20</v>
      </c>
      <c r="B11" t="s">
        <v>21</v>
      </c>
      <c r="C11" t="s">
        <v>363</v>
      </c>
      <c r="D11" s="2">
        <v>0</v>
      </c>
      <c r="E11" s="2">
        <v>-2.7621639137881573</v>
      </c>
      <c r="F11" s="2">
        <v>8.5435340372319786</v>
      </c>
      <c r="G11" s="2">
        <v>19.308734131994669</v>
      </c>
      <c r="H11" s="2">
        <v>27.642895996122718</v>
      </c>
      <c r="I11" s="2">
        <v>35.454722472271442</v>
      </c>
      <c r="J11" s="2">
        <v>39.714324885904688</v>
      </c>
      <c r="K11" s="2">
        <v>45.578682357586302</v>
      </c>
      <c r="L11" s="2">
        <v>47.976816246279483</v>
      </c>
      <c r="M11" s="2">
        <v>49.999856480789362</v>
      </c>
    </row>
    <row r="12" spans="1:13" x14ac:dyDescent="0.3">
      <c r="A12" t="s">
        <v>22</v>
      </c>
      <c r="B12" t="s">
        <v>23</v>
      </c>
      <c r="C12" t="s">
        <v>363</v>
      </c>
      <c r="D12" s="2">
        <v>0</v>
      </c>
      <c r="E12" s="2">
        <v>-2.8481946032158589E-2</v>
      </c>
      <c r="F12" s="2">
        <v>4.6411087175629717</v>
      </c>
      <c r="G12" s="2">
        <v>8.0710500741273421</v>
      </c>
      <c r="H12" s="2">
        <v>11.385216570182301</v>
      </c>
      <c r="I12" s="2">
        <v>13.578022524114573</v>
      </c>
      <c r="J12" s="2">
        <v>15.642869816027989</v>
      </c>
      <c r="K12" s="2">
        <v>16.538407390937621</v>
      </c>
      <c r="L12" s="2">
        <v>18.344338598331312</v>
      </c>
      <c r="M12" s="2">
        <v>18.999953655254899</v>
      </c>
    </row>
    <row r="13" spans="1:13" x14ac:dyDescent="0.3">
      <c r="A13" t="s">
        <v>24</v>
      </c>
      <c r="B13" t="s">
        <v>25</v>
      </c>
      <c r="C13" t="s">
        <v>363</v>
      </c>
      <c r="D13" s="2">
        <v>0</v>
      </c>
      <c r="E13" s="2">
        <v>1060.7143298468327</v>
      </c>
      <c r="F13" s="2">
        <v>1984.0931547188757</v>
      </c>
      <c r="G13" s="2">
        <v>2817.0865590937537</v>
      </c>
      <c r="H13" s="2">
        <v>3550.983939820675</v>
      </c>
      <c r="I13" s="2">
        <v>4171.6601807741617</v>
      </c>
      <c r="J13" s="2">
        <v>4659.8410608222839</v>
      </c>
      <c r="K13" s="2">
        <v>5018.9042366679387</v>
      </c>
      <c r="L13" s="2">
        <v>5227.9094326754939</v>
      </c>
      <c r="M13" s="2">
        <v>5278.9941216923307</v>
      </c>
    </row>
    <row r="14" spans="1:13" x14ac:dyDescent="0.3">
      <c r="A14" t="s">
        <v>26</v>
      </c>
      <c r="B14" t="s">
        <v>27</v>
      </c>
      <c r="C14" t="s">
        <v>363</v>
      </c>
      <c r="D14" s="2">
        <v>0</v>
      </c>
      <c r="E14" s="2">
        <v>18.202665016008069</v>
      </c>
      <c r="F14" s="2">
        <v>32.752598556788229</v>
      </c>
      <c r="G14" s="2">
        <v>45.634739997609103</v>
      </c>
      <c r="H14" s="2">
        <v>55.00130256872832</v>
      </c>
      <c r="I14" s="2">
        <v>63.876699948156869</v>
      </c>
      <c r="J14" s="2">
        <v>70.23216849151116</v>
      </c>
      <c r="K14" s="2">
        <v>74.186434227554926</v>
      </c>
      <c r="L14" s="2">
        <v>77.763609928281909</v>
      </c>
      <c r="M14" s="2">
        <v>78.999916280460468</v>
      </c>
    </row>
    <row r="15" spans="1:13" x14ac:dyDescent="0.3">
      <c r="A15" t="s">
        <v>28</v>
      </c>
      <c r="B15" t="s">
        <v>29</v>
      </c>
      <c r="C15" t="s">
        <v>363</v>
      </c>
      <c r="D15" s="2">
        <v>0</v>
      </c>
      <c r="E15" s="2">
        <v>6.3012764292366228</v>
      </c>
      <c r="F15" s="2">
        <v>152.52590128384645</v>
      </c>
      <c r="G15" s="2">
        <v>277.25633063845544</v>
      </c>
      <c r="H15" s="2">
        <v>377.22620309916829</v>
      </c>
      <c r="I15" s="2">
        <v>453.51309326985938</v>
      </c>
      <c r="J15" s="2">
        <v>507.21470392892365</v>
      </c>
      <c r="K15" s="2">
        <v>536.43485041248027</v>
      </c>
      <c r="L15" s="2">
        <v>538.44255704736838</v>
      </c>
      <c r="M15" s="2">
        <v>515.99872626700562</v>
      </c>
    </row>
    <row r="16" spans="1:13" x14ac:dyDescent="0.3">
      <c r="A16" t="s">
        <v>30</v>
      </c>
      <c r="B16" t="s">
        <v>31</v>
      </c>
      <c r="C16" t="s">
        <v>363</v>
      </c>
      <c r="D16" s="2">
        <v>0</v>
      </c>
      <c r="E16" s="2">
        <v>-2.4438988326085394</v>
      </c>
      <c r="F16" s="2">
        <v>5.93726940626172</v>
      </c>
      <c r="G16" s="2">
        <v>12.94111879483529</v>
      </c>
      <c r="H16" s="2">
        <v>18.599515235556538</v>
      </c>
      <c r="I16" s="2">
        <v>23.016372498193007</v>
      </c>
      <c r="J16" s="2">
        <v>27.178597350966342</v>
      </c>
      <c r="K16" s="2">
        <v>30.040274966648681</v>
      </c>
      <c r="L16" s="2">
        <v>32.651210830852989</v>
      </c>
      <c r="M16" s="2">
        <v>33.999904320526241</v>
      </c>
    </row>
    <row r="17" spans="1:13" x14ac:dyDescent="0.3">
      <c r="A17" t="s">
        <v>32</v>
      </c>
      <c r="B17" t="s">
        <v>33</v>
      </c>
      <c r="C17" t="s">
        <v>363</v>
      </c>
      <c r="D17" s="2">
        <v>0</v>
      </c>
      <c r="E17" s="2">
        <v>48.291402247887504</v>
      </c>
      <c r="F17" s="2">
        <v>98.494718602387934</v>
      </c>
      <c r="G17" s="2">
        <v>141.95073623146936</v>
      </c>
      <c r="H17" s="2">
        <v>179.77434084654959</v>
      </c>
      <c r="I17" s="2">
        <v>211.22745469255523</v>
      </c>
      <c r="J17" s="2">
        <v>238.28582027950682</v>
      </c>
      <c r="K17" s="2">
        <v>260.01494060568848</v>
      </c>
      <c r="L17" s="2">
        <v>276.5486437746975</v>
      </c>
      <c r="M17" s="2">
        <v>287.99961728210496</v>
      </c>
    </row>
    <row r="18" spans="1:13" x14ac:dyDescent="0.3">
      <c r="A18" t="s">
        <v>34</v>
      </c>
      <c r="B18" t="s">
        <v>35</v>
      </c>
      <c r="C18" t="s">
        <v>363</v>
      </c>
      <c r="D18" s="2">
        <v>0</v>
      </c>
      <c r="E18" s="2">
        <v>54.596313144378655</v>
      </c>
      <c r="F18" s="2">
        <v>1121.8310795604484</v>
      </c>
      <c r="G18" s="2">
        <v>2020.066149799175</v>
      </c>
      <c r="H18" s="2">
        <v>2778.3590651094564</v>
      </c>
      <c r="I18" s="2">
        <v>3399.3318270257532</v>
      </c>
      <c r="J18" s="2">
        <v>3856.9317385691756</v>
      </c>
      <c r="K18" s="2">
        <v>4177.5503673134899</v>
      </c>
      <c r="L18" s="2">
        <v>4415.1684834560783</v>
      </c>
      <c r="M18" s="2">
        <v>4505.9889251009126</v>
      </c>
    </row>
    <row r="19" spans="1:13" x14ac:dyDescent="0.3">
      <c r="A19" t="s">
        <v>36</v>
      </c>
      <c r="B19" t="s">
        <v>37</v>
      </c>
      <c r="C19" t="s">
        <v>363</v>
      </c>
      <c r="D19" s="2">
        <v>0</v>
      </c>
      <c r="E19" s="2">
        <v>1587.2300304276814</v>
      </c>
      <c r="F19" s="2">
        <v>2818.1452101386767</v>
      </c>
      <c r="G19" s="2">
        <v>3932.350347931635</v>
      </c>
      <c r="H19" s="2">
        <v>4925.7037207338217</v>
      </c>
      <c r="I19" s="2">
        <v>5781.5565868719659</v>
      </c>
      <c r="J19" s="2">
        <v>6498.5200210867788</v>
      </c>
      <c r="K19" s="2">
        <v>7073.5814407981215</v>
      </c>
      <c r="L19" s="2">
        <v>7483.5089964921453</v>
      </c>
      <c r="M19" s="2">
        <v>7716.9926595903726</v>
      </c>
    </row>
    <row r="20" spans="1:13" x14ac:dyDescent="0.3">
      <c r="A20" t="s">
        <v>38</v>
      </c>
      <c r="B20" t="s">
        <v>39</v>
      </c>
      <c r="C20" t="s">
        <v>363</v>
      </c>
      <c r="D20" s="2">
        <v>0</v>
      </c>
      <c r="E20" s="2">
        <v>913.06107687404437</v>
      </c>
      <c r="F20" s="2">
        <v>1763.7447419476284</v>
      </c>
      <c r="G20" s="2">
        <v>2512.5008867671168</v>
      </c>
      <c r="H20" s="2">
        <v>3153.4596443029359</v>
      </c>
      <c r="I20" s="2">
        <v>3687.0969573789316</v>
      </c>
      <c r="J20" s="2">
        <v>4096.3409882395781</v>
      </c>
      <c r="K20" s="2">
        <v>4391.1256950939141</v>
      </c>
      <c r="L20" s="2">
        <v>4548.6560692564572</v>
      </c>
      <c r="M20" s="2">
        <v>4567.9943713559578</v>
      </c>
    </row>
    <row r="21" spans="1:13" x14ac:dyDescent="0.3">
      <c r="A21" t="s">
        <v>40</v>
      </c>
      <c r="B21" t="s">
        <v>41</v>
      </c>
      <c r="C21" t="s">
        <v>363</v>
      </c>
      <c r="D21" s="2">
        <v>0</v>
      </c>
      <c r="E21" s="2">
        <v>244.15045212555833</v>
      </c>
      <c r="F21" s="2">
        <v>504.57809717703913</v>
      </c>
      <c r="G21" s="2">
        <v>728.84671363463076</v>
      </c>
      <c r="H21" s="2">
        <v>923.80542118078984</v>
      </c>
      <c r="I21" s="2">
        <v>1086.6142880847947</v>
      </c>
      <c r="J21" s="2">
        <v>1223.5005725969008</v>
      </c>
      <c r="K21" s="2">
        <v>1334.2149076033102</v>
      </c>
      <c r="L21" s="2">
        <v>1423.4765037420043</v>
      </c>
      <c r="M21" s="2">
        <v>1485.9979204664376</v>
      </c>
    </row>
    <row r="22" spans="1:13" x14ac:dyDescent="0.3">
      <c r="A22" t="s">
        <v>42</v>
      </c>
      <c r="B22" t="s">
        <v>43</v>
      </c>
      <c r="C22" t="s">
        <v>363</v>
      </c>
      <c r="D22" s="2">
        <v>0</v>
      </c>
      <c r="E22" s="2">
        <v>1402.1797024914849</v>
      </c>
      <c r="F22" s="2">
        <v>2637.0858880979649</v>
      </c>
      <c r="G22" s="2">
        <v>3776.281260997157</v>
      </c>
      <c r="H22" s="2">
        <v>4820.9628840437308</v>
      </c>
      <c r="I22" s="2">
        <v>5761.1334098524512</v>
      </c>
      <c r="J22" s="2">
        <v>6577.7881993793053</v>
      </c>
      <c r="K22" s="2">
        <v>7303.0856356896329</v>
      </c>
      <c r="L22" s="2">
        <v>7893.0853765550755</v>
      </c>
      <c r="M22" s="2">
        <v>8353.9908267304527</v>
      </c>
    </row>
    <row r="23" spans="1:13" x14ac:dyDescent="0.3">
      <c r="A23" t="s">
        <v>44</v>
      </c>
      <c r="B23" t="s">
        <v>45</v>
      </c>
      <c r="C23" t="s">
        <v>363</v>
      </c>
      <c r="D23" s="2">
        <v>0</v>
      </c>
      <c r="E23" s="2">
        <v>9.6515806917453233</v>
      </c>
      <c r="F23" s="2">
        <v>19.696853637175593</v>
      </c>
      <c r="G23" s="2">
        <v>27.352895035868215</v>
      </c>
      <c r="H23" s="2">
        <v>34.73598904565732</v>
      </c>
      <c r="I23" s="2">
        <v>39.692443098626683</v>
      </c>
      <c r="J23" s="2">
        <v>44.46430472404198</v>
      </c>
      <c r="K23" s="2">
        <v>46.880690716859547</v>
      </c>
      <c r="L23" s="2">
        <v>49.063340854759019</v>
      </c>
      <c r="M23" s="2">
        <v>50.999935715353566</v>
      </c>
    </row>
    <row r="24" spans="1:13" x14ac:dyDescent="0.3">
      <c r="A24" t="s">
        <v>46</v>
      </c>
      <c r="B24" t="s">
        <v>47</v>
      </c>
      <c r="C24" t="s">
        <v>363</v>
      </c>
      <c r="D24" s="2">
        <v>0</v>
      </c>
      <c r="E24" s="2">
        <v>608.24749759434962</v>
      </c>
      <c r="F24" s="2">
        <v>1076.7835564808183</v>
      </c>
      <c r="G24" s="2">
        <v>1517.2824354184686</v>
      </c>
      <c r="H24" s="2">
        <v>1921.0824578224156</v>
      </c>
      <c r="I24" s="2">
        <v>2286.7304689414536</v>
      </c>
      <c r="J24" s="2">
        <v>2603.0544098740334</v>
      </c>
      <c r="K24" s="2">
        <v>2874.1791794870783</v>
      </c>
      <c r="L24" s="2">
        <v>3088.1384775137726</v>
      </c>
      <c r="M24" s="2">
        <v>3241.997023471371</v>
      </c>
    </row>
    <row r="25" spans="1:13" x14ac:dyDescent="0.3">
      <c r="A25" t="s">
        <v>48</v>
      </c>
      <c r="B25" t="s">
        <v>49</v>
      </c>
      <c r="C25" t="s">
        <v>363</v>
      </c>
      <c r="D25" s="2">
        <v>0</v>
      </c>
      <c r="E25" s="2">
        <v>2945.3079364487603</v>
      </c>
      <c r="F25" s="2">
        <v>5235.5276241561623</v>
      </c>
      <c r="G25" s="2">
        <v>7405.856141465847</v>
      </c>
      <c r="H25" s="2">
        <v>9422.8165002674687</v>
      </c>
      <c r="I25" s="2">
        <v>11262.240633165184</v>
      </c>
      <c r="J25" s="2">
        <v>12873.593379436496</v>
      </c>
      <c r="K25" s="2">
        <v>14233.675142927226</v>
      </c>
      <c r="L25" s="2">
        <v>15277.031344696738</v>
      </c>
      <c r="M25" s="2">
        <v>15984.985544924504</v>
      </c>
    </row>
    <row r="26" spans="1:13" x14ac:dyDescent="0.3">
      <c r="A26" t="s">
        <v>50</v>
      </c>
      <c r="B26" t="s">
        <v>51</v>
      </c>
      <c r="C26" t="s">
        <v>363</v>
      </c>
      <c r="D26" s="2">
        <v>0</v>
      </c>
      <c r="E26" s="2">
        <v>-22.467736113631872</v>
      </c>
      <c r="F26" s="2">
        <v>220.43514370957018</v>
      </c>
      <c r="G26" s="2">
        <v>425.61589948350911</v>
      </c>
      <c r="H26" s="2">
        <v>593.60024049651383</v>
      </c>
      <c r="I26" s="2">
        <v>724.87152794795884</v>
      </c>
      <c r="J26" s="2">
        <v>823.14358757834043</v>
      </c>
      <c r="K26" s="2">
        <v>876.08742409951446</v>
      </c>
      <c r="L26" s="2">
        <v>908.65048385860541</v>
      </c>
      <c r="M26" s="2">
        <v>911.99759306323836</v>
      </c>
    </row>
    <row r="27" spans="1:13" x14ac:dyDescent="0.3">
      <c r="A27" t="s">
        <v>52</v>
      </c>
      <c r="B27" t="s">
        <v>53</v>
      </c>
      <c r="C27" t="s">
        <v>363</v>
      </c>
      <c r="D27" s="2">
        <v>0</v>
      </c>
      <c r="E27" s="2">
        <v>64.969792604622171</v>
      </c>
      <c r="F27" s="2">
        <v>121.54001310549063</v>
      </c>
      <c r="G27" s="2">
        <v>170.54386675753346</v>
      </c>
      <c r="H27" s="2">
        <v>212.00521027491328</v>
      </c>
      <c r="I27" s="2">
        <v>247.017945867501</v>
      </c>
      <c r="J27" s="2">
        <v>274.44653370114128</v>
      </c>
      <c r="K27" s="2">
        <v>292.38033875795406</v>
      </c>
      <c r="L27" s="2">
        <v>303.90457424988904</v>
      </c>
      <c r="M27" s="2">
        <v>304.99965764688295</v>
      </c>
    </row>
    <row r="28" spans="1:13" x14ac:dyDescent="0.3">
      <c r="A28" t="s">
        <v>54</v>
      </c>
      <c r="B28" t="s">
        <v>55</v>
      </c>
      <c r="C28" t="s">
        <v>363</v>
      </c>
      <c r="D28" s="2">
        <v>0</v>
      </c>
      <c r="E28" s="2">
        <v>247.69829822434076</v>
      </c>
      <c r="F28" s="2">
        <v>454.4248899558097</v>
      </c>
      <c r="G28" s="2">
        <v>645.89126673362443</v>
      </c>
      <c r="H28" s="2">
        <v>821.89069881795467</v>
      </c>
      <c r="I28" s="2">
        <v>981.89344627202786</v>
      </c>
      <c r="J28" s="2">
        <v>1125.7325475345301</v>
      </c>
      <c r="K28" s="2">
        <v>1250.7405939231758</v>
      </c>
      <c r="L28" s="2">
        <v>1353.8127701346491</v>
      </c>
      <c r="M28" s="2">
        <v>1437.9985005232472</v>
      </c>
    </row>
    <row r="29" spans="1:13" x14ac:dyDescent="0.3">
      <c r="A29" t="s">
        <v>56</v>
      </c>
      <c r="B29" t="s">
        <v>57</v>
      </c>
      <c r="C29" t="s">
        <v>363</v>
      </c>
      <c r="D29" s="2">
        <v>0</v>
      </c>
      <c r="E29" s="2">
        <v>0.50080955637002944</v>
      </c>
      <c r="F29" s="2">
        <v>18.999971905321445</v>
      </c>
      <c r="G29" s="2">
        <v>32.771933378766732</v>
      </c>
      <c r="H29" s="2">
        <v>46.917146185052616</v>
      </c>
      <c r="I29" s="2">
        <v>57.26454597118726</v>
      </c>
      <c r="J29" s="2">
        <v>65.87505443702932</v>
      </c>
      <c r="K29" s="2">
        <v>71.861311041937995</v>
      </c>
      <c r="L29" s="2">
        <v>76.208755747181868</v>
      </c>
      <c r="M29" s="2">
        <v>78.999804156077147</v>
      </c>
    </row>
    <row r="30" spans="1:13" x14ac:dyDescent="0.3">
      <c r="A30" t="s">
        <v>58</v>
      </c>
      <c r="B30" t="s">
        <v>59</v>
      </c>
      <c r="C30" t="s">
        <v>363</v>
      </c>
      <c r="D30" s="2">
        <v>0</v>
      </c>
      <c r="E30" s="2">
        <v>2008.6566215985295</v>
      </c>
      <c r="F30" s="2">
        <v>3730.3084182615603</v>
      </c>
      <c r="G30" s="2">
        <v>5290.4875434768401</v>
      </c>
      <c r="H30" s="2">
        <v>6686.7826334805322</v>
      </c>
      <c r="I30" s="2">
        <v>7884.6068258435789</v>
      </c>
      <c r="J30" s="2">
        <v>8894.1640038376281</v>
      </c>
      <c r="K30" s="2">
        <v>9676.9344412228656</v>
      </c>
      <c r="L30" s="2">
        <v>10234.447721364064</v>
      </c>
      <c r="M30" s="2">
        <v>10558.988690387203</v>
      </c>
    </row>
    <row r="31" spans="1:13" x14ac:dyDescent="0.3">
      <c r="A31" t="s">
        <v>60</v>
      </c>
      <c r="B31" t="s">
        <v>61</v>
      </c>
      <c r="C31" t="s">
        <v>363</v>
      </c>
      <c r="D31" s="2">
        <v>0</v>
      </c>
      <c r="E31" s="2">
        <v>3.57951310199212</v>
      </c>
      <c r="F31" s="2">
        <v>35.519112272470693</v>
      </c>
      <c r="G31" s="2">
        <v>65.06594720947021</v>
      </c>
      <c r="H31" s="2">
        <v>88.338109418670513</v>
      </c>
      <c r="I31" s="2">
        <v>107.97336156800696</v>
      </c>
      <c r="J31" s="2">
        <v>124.35724309040319</v>
      </c>
      <c r="K31" s="2">
        <v>135.67265727976655</v>
      </c>
      <c r="L31" s="2">
        <v>144.81090833536496</v>
      </c>
      <c r="M31" s="2">
        <v>150.9996352220063</v>
      </c>
    </row>
    <row r="32" spans="1:13" x14ac:dyDescent="0.3">
      <c r="A32" t="s">
        <v>62</v>
      </c>
      <c r="B32" t="s">
        <v>63</v>
      </c>
      <c r="C32" t="s">
        <v>363</v>
      </c>
      <c r="D32" s="2">
        <v>0</v>
      </c>
      <c r="E32" s="2">
        <v>9514.6748762077623</v>
      </c>
      <c r="F32" s="2">
        <v>17146.114972775453</v>
      </c>
      <c r="G32" s="2">
        <v>24261.625346791159</v>
      </c>
      <c r="H32" s="2">
        <v>30767.034258427368</v>
      </c>
      <c r="I32" s="2">
        <v>36570.102735169639</v>
      </c>
      <c r="J32" s="2">
        <v>41646.799764223753</v>
      </c>
      <c r="K32" s="2">
        <v>45863.404683047564</v>
      </c>
      <c r="L32" s="2">
        <v>49115.392413035894</v>
      </c>
      <c r="M32" s="2">
        <v>51202.950539692036</v>
      </c>
    </row>
    <row r="33" spans="1:13" x14ac:dyDescent="0.3">
      <c r="A33" t="s">
        <v>64</v>
      </c>
      <c r="B33" t="s">
        <v>65</v>
      </c>
      <c r="C33" t="s">
        <v>363</v>
      </c>
      <c r="D33" s="2">
        <v>0</v>
      </c>
      <c r="E33" s="2">
        <v>52.031773339815118</v>
      </c>
      <c r="F33" s="2">
        <v>101.36928550958987</v>
      </c>
      <c r="G33" s="2">
        <v>144.36251247250232</v>
      </c>
      <c r="H33" s="2">
        <v>179.91081465665036</v>
      </c>
      <c r="I33" s="2">
        <v>211.11303411804312</v>
      </c>
      <c r="J33" s="2">
        <v>232.83938335530655</v>
      </c>
      <c r="K33" s="2">
        <v>248.22075450816493</v>
      </c>
      <c r="L33" s="2">
        <v>257.26050472508064</v>
      </c>
      <c r="M33" s="2">
        <v>257.99967857676785</v>
      </c>
    </row>
    <row r="34" spans="1:13" x14ac:dyDescent="0.3">
      <c r="A34" t="s">
        <v>66</v>
      </c>
      <c r="B34" t="s">
        <v>67</v>
      </c>
      <c r="C34" t="s">
        <v>363</v>
      </c>
      <c r="D34" s="2">
        <v>0</v>
      </c>
      <c r="E34" s="2">
        <v>0.19916094901373071</v>
      </c>
      <c r="F34" s="2">
        <v>108.3900739638957</v>
      </c>
      <c r="G34" s="2">
        <v>202.11933335485764</v>
      </c>
      <c r="H34" s="2">
        <v>283.59727272857867</v>
      </c>
      <c r="I34" s="2">
        <v>348.79382482640062</v>
      </c>
      <c r="J34" s="2">
        <v>403.10748100038313</v>
      </c>
      <c r="K34" s="2">
        <v>443.63319401211265</v>
      </c>
      <c r="L34" s="2">
        <v>472.52194034980334</v>
      </c>
      <c r="M34" s="2">
        <v>490.99877111675892</v>
      </c>
    </row>
    <row r="35" spans="1:13" x14ac:dyDescent="0.3">
      <c r="A35" t="s">
        <v>68</v>
      </c>
      <c r="B35" t="s">
        <v>69</v>
      </c>
      <c r="C35" t="s">
        <v>363</v>
      </c>
      <c r="D35" s="2">
        <v>0</v>
      </c>
      <c r="E35" s="2">
        <v>3.9143946569952277</v>
      </c>
      <c r="F35" s="2">
        <v>117.66184098251142</v>
      </c>
      <c r="G35" s="2">
        <v>217.87419109756479</v>
      </c>
      <c r="H35" s="2">
        <v>302.84601548865999</v>
      </c>
      <c r="I35" s="2">
        <v>374.48626792502751</v>
      </c>
      <c r="J35" s="2">
        <v>433.08964545952176</v>
      </c>
      <c r="K35" s="2">
        <v>475.36772546806583</v>
      </c>
      <c r="L35" s="2">
        <v>509.43541574132371</v>
      </c>
      <c r="M35" s="2">
        <v>523.99870085214536</v>
      </c>
    </row>
    <row r="36" spans="1:13" x14ac:dyDescent="0.3">
      <c r="A36" t="s">
        <v>70</v>
      </c>
      <c r="B36" t="s">
        <v>71</v>
      </c>
      <c r="C36" t="s">
        <v>363</v>
      </c>
      <c r="D36" s="2">
        <v>0</v>
      </c>
      <c r="E36" s="2">
        <v>1786.9999999999964</v>
      </c>
      <c r="F36" s="2">
        <v>3396</v>
      </c>
      <c r="G36" s="2">
        <v>4825</v>
      </c>
      <c r="H36" s="2">
        <v>6093</v>
      </c>
      <c r="I36" s="2">
        <v>7216</v>
      </c>
      <c r="J36" s="2">
        <v>8206.9999999999982</v>
      </c>
      <c r="K36" s="2">
        <v>9035</v>
      </c>
      <c r="L36" s="2">
        <v>9769</v>
      </c>
      <c r="M36" s="2">
        <v>10345</v>
      </c>
    </row>
    <row r="37" spans="1:13" x14ac:dyDescent="0.3">
      <c r="A37" t="s">
        <v>72</v>
      </c>
      <c r="B37" t="s">
        <v>73</v>
      </c>
      <c r="C37" t="s">
        <v>363</v>
      </c>
      <c r="D37" s="2">
        <v>0</v>
      </c>
      <c r="E37" s="2">
        <v>0.5459611445282917</v>
      </c>
      <c r="F37" s="2">
        <v>65.843103278957869</v>
      </c>
      <c r="G37" s="2">
        <v>120.43336644906958</v>
      </c>
      <c r="H37" s="2">
        <v>167.93259569455313</v>
      </c>
      <c r="I37" s="2">
        <v>204.50541333615843</v>
      </c>
      <c r="J37" s="2">
        <v>234.51805328897865</v>
      </c>
      <c r="K37" s="2">
        <v>254.96649141838463</v>
      </c>
      <c r="L37" s="2">
        <v>269.09014624335043</v>
      </c>
      <c r="M37" s="2">
        <v>274.99930931379879</v>
      </c>
    </row>
    <row r="38" spans="1:13" x14ac:dyDescent="0.3">
      <c r="A38" t="s">
        <v>74</v>
      </c>
      <c r="B38" t="s">
        <v>75</v>
      </c>
      <c r="C38" t="s">
        <v>363</v>
      </c>
      <c r="D38" s="2">
        <v>0</v>
      </c>
      <c r="E38" s="2">
        <v>54.031773339815118</v>
      </c>
      <c r="F38" s="2">
        <v>104.98949339413298</v>
      </c>
      <c r="G38" s="2">
        <v>153.15171758488873</v>
      </c>
      <c r="H38" s="2">
        <v>195.43250503693343</v>
      </c>
      <c r="I38" s="2">
        <v>231.66876449241067</v>
      </c>
      <c r="J38" s="2">
        <v>261.85725115514828</v>
      </c>
      <c r="K38" s="2">
        <v>283.86878134478224</v>
      </c>
      <c r="L38" s="2">
        <v>297.58611014050712</v>
      </c>
      <c r="M38" s="2">
        <v>301.999630737031</v>
      </c>
    </row>
    <row r="39" spans="1:13" x14ac:dyDescent="0.3">
      <c r="A39" t="s">
        <v>76</v>
      </c>
      <c r="B39" t="s">
        <v>77</v>
      </c>
      <c r="C39" t="s">
        <v>363</v>
      </c>
      <c r="D39" s="2">
        <v>0</v>
      </c>
      <c r="E39" s="2">
        <v>323.77360403957437</v>
      </c>
      <c r="F39" s="2">
        <v>595.63736302839334</v>
      </c>
      <c r="G39" s="2">
        <v>842.27576160928356</v>
      </c>
      <c r="H39" s="2">
        <v>1059.9482265192928</v>
      </c>
      <c r="I39" s="2">
        <v>1245.3720342633542</v>
      </c>
      <c r="J39" s="2">
        <v>1397.464804738237</v>
      </c>
      <c r="K39" s="2">
        <v>1511.0843928659033</v>
      </c>
      <c r="L39" s="2">
        <v>1584.2606066887779</v>
      </c>
      <c r="M39" s="2">
        <v>1609.9982508596204</v>
      </c>
    </row>
    <row r="40" spans="1:13" x14ac:dyDescent="0.3">
      <c r="A40" t="s">
        <v>78</v>
      </c>
      <c r="B40" t="s">
        <v>79</v>
      </c>
      <c r="C40" t="s">
        <v>363</v>
      </c>
      <c r="D40" s="2">
        <v>0</v>
      </c>
      <c r="E40" s="2">
        <v>8280.8104373088427</v>
      </c>
      <c r="F40" s="2">
        <v>15412.578312033642</v>
      </c>
      <c r="G40" s="2">
        <v>21912.267348890629</v>
      </c>
      <c r="H40" s="2">
        <v>27695.016385095645</v>
      </c>
      <c r="I40" s="2">
        <v>32689.269046151669</v>
      </c>
      <c r="J40" s="2">
        <v>36836.353133745673</v>
      </c>
      <c r="K40" s="2">
        <v>40092.984773240772</v>
      </c>
      <c r="L40" s="2">
        <v>42422.575192330427</v>
      </c>
      <c r="M40" s="2">
        <v>43803.951956944235</v>
      </c>
    </row>
    <row r="41" spans="1:13" x14ac:dyDescent="0.3">
      <c r="A41" t="s">
        <v>80</v>
      </c>
      <c r="B41" t="s">
        <v>81</v>
      </c>
      <c r="C41" t="s">
        <v>363</v>
      </c>
      <c r="D41" s="2">
        <v>0</v>
      </c>
      <c r="E41" s="2">
        <v>68.904467307343339</v>
      </c>
      <c r="F41" s="2">
        <v>125.26475324981175</v>
      </c>
      <c r="G41" s="2">
        <v>175.05122690817905</v>
      </c>
      <c r="H41" s="2">
        <v>217.20163560856975</v>
      </c>
      <c r="I41" s="2">
        <v>253.78614489269978</v>
      </c>
      <c r="J41" s="2">
        <v>283.87510282549982</v>
      </c>
      <c r="K41" s="2">
        <v>307.56303783408691</v>
      </c>
      <c r="L41" s="2">
        <v>323.90457424988904</v>
      </c>
      <c r="M41" s="2">
        <v>333.99965166691584</v>
      </c>
    </row>
    <row r="42" spans="1:13" x14ac:dyDescent="0.3">
      <c r="A42" t="s">
        <v>82</v>
      </c>
      <c r="B42" t="s">
        <v>83</v>
      </c>
      <c r="C42" t="s">
        <v>363</v>
      </c>
      <c r="D42" s="2">
        <v>0</v>
      </c>
      <c r="E42" s="2">
        <v>168.38008631146408</v>
      </c>
      <c r="F42" s="2">
        <v>321.00681710605431</v>
      </c>
      <c r="G42" s="2">
        <v>464.99686027499138</v>
      </c>
      <c r="H42" s="2">
        <v>597.45055968389056</v>
      </c>
      <c r="I42" s="2">
        <v>714.12663370329801</v>
      </c>
      <c r="J42" s="2">
        <v>815.76817022778232</v>
      </c>
      <c r="K42" s="2">
        <v>900.48329959978423</v>
      </c>
      <c r="L42" s="2">
        <v>964.88946270185511</v>
      </c>
      <c r="M42" s="2">
        <v>1004.9988802511587</v>
      </c>
    </row>
    <row r="43" spans="1:13" x14ac:dyDescent="0.3">
      <c r="A43" t="s">
        <v>84</v>
      </c>
      <c r="B43" t="s">
        <v>85</v>
      </c>
      <c r="C43" t="s">
        <v>363</v>
      </c>
      <c r="D43" s="2">
        <v>0</v>
      </c>
      <c r="E43" s="2">
        <v>5.8626071129679076</v>
      </c>
      <c r="F43" s="2">
        <v>31.696825542497038</v>
      </c>
      <c r="G43" s="2">
        <v>51.727772474893186</v>
      </c>
      <c r="H43" s="2">
        <v>69.336806849942207</v>
      </c>
      <c r="I43" s="2">
        <v>82.655351819994621</v>
      </c>
      <c r="J43" s="2">
        <v>93.875070566519469</v>
      </c>
      <c r="K43" s="2">
        <v>102.03432028061005</v>
      </c>
      <c r="L43" s="2">
        <v>109.38449569936981</v>
      </c>
      <c r="M43" s="2">
        <v>112.99974585139782</v>
      </c>
    </row>
    <row r="44" spans="1:13" x14ac:dyDescent="0.3">
      <c r="A44" t="s">
        <v>86</v>
      </c>
      <c r="B44" t="s">
        <v>87</v>
      </c>
      <c r="C44" t="s">
        <v>363</v>
      </c>
      <c r="D44" s="2">
        <v>0</v>
      </c>
      <c r="E44" s="2">
        <v>1437.9936007809993</v>
      </c>
      <c r="F44" s="2">
        <v>2738.5073414060698</v>
      </c>
      <c r="G44" s="2">
        <v>3874.3199268412536</v>
      </c>
      <c r="H44" s="2">
        <v>4835.672244407051</v>
      </c>
      <c r="I44" s="2">
        <v>5639.7070860943186</v>
      </c>
      <c r="J44" s="2">
        <v>6252.4846725948591</v>
      </c>
      <c r="K44" s="2">
        <v>6688.7261922234056</v>
      </c>
      <c r="L44" s="2">
        <v>6949.7543896691914</v>
      </c>
      <c r="M44" s="2">
        <v>6993.9916893407089</v>
      </c>
    </row>
    <row r="45" spans="1:13" x14ac:dyDescent="0.3">
      <c r="A45" t="s">
        <v>88</v>
      </c>
      <c r="B45" t="s">
        <v>89</v>
      </c>
      <c r="C45" t="s">
        <v>363</v>
      </c>
      <c r="D45" s="2">
        <v>0</v>
      </c>
      <c r="E45" s="2">
        <v>14.940991648772979</v>
      </c>
      <c r="F45" s="2">
        <v>265.72434681882169</v>
      </c>
      <c r="G45" s="2">
        <v>493.28008008370034</v>
      </c>
      <c r="H45" s="2">
        <v>693.64492382580829</v>
      </c>
      <c r="I45" s="2">
        <v>867.64426016824245</v>
      </c>
      <c r="J45" s="2">
        <v>1015.2508266363711</v>
      </c>
      <c r="K45" s="2">
        <v>1129.106099856625</v>
      </c>
      <c r="L45" s="2">
        <v>1223.0706860881978</v>
      </c>
      <c r="M45" s="2">
        <v>1283.9968694872177</v>
      </c>
    </row>
    <row r="46" spans="1:13" x14ac:dyDescent="0.3">
      <c r="A46" t="s">
        <v>90</v>
      </c>
      <c r="B46" t="s">
        <v>91</v>
      </c>
      <c r="C46" t="s">
        <v>363</v>
      </c>
      <c r="D46" s="2">
        <v>0</v>
      </c>
      <c r="E46" s="2">
        <v>916.56544366571143</v>
      </c>
      <c r="F46" s="2">
        <v>1689.0097199548673</v>
      </c>
      <c r="G46" s="2">
        <v>2406.317765439996</v>
      </c>
      <c r="H46" s="2">
        <v>3058.7795177594098</v>
      </c>
      <c r="I46" s="2">
        <v>3634.8633961219839</v>
      </c>
      <c r="J46" s="2">
        <v>4123.2514718159773</v>
      </c>
      <c r="K46" s="2">
        <v>4510.6573360998182</v>
      </c>
      <c r="L46" s="2">
        <v>4784.9477279772482</v>
      </c>
      <c r="M46" s="2">
        <v>4943.994915532965</v>
      </c>
    </row>
    <row r="47" spans="1:13" x14ac:dyDescent="0.3">
      <c r="A47" t="s">
        <v>92</v>
      </c>
      <c r="B47" t="s">
        <v>93</v>
      </c>
      <c r="C47" t="s">
        <v>363</v>
      </c>
      <c r="D47" s="2">
        <v>0</v>
      </c>
      <c r="E47" s="2">
        <v>242.68826453808333</v>
      </c>
      <c r="F47" s="2">
        <v>436.89180633508772</v>
      </c>
      <c r="G47" s="2">
        <v>616.97468177427459</v>
      </c>
      <c r="H47" s="2">
        <v>780.9059670122158</v>
      </c>
      <c r="I47" s="2">
        <v>926.85774144986476</v>
      </c>
      <c r="J47" s="2">
        <v>1058.8753608973425</v>
      </c>
      <c r="K47" s="2">
        <v>1172.9292476853473</v>
      </c>
      <c r="L47" s="2">
        <v>1269.2855502780853</v>
      </c>
      <c r="M47" s="2">
        <v>1345.998682912244</v>
      </c>
    </row>
    <row r="48" spans="1:13" x14ac:dyDescent="0.3">
      <c r="A48" t="s">
        <v>94</v>
      </c>
      <c r="B48" t="s">
        <v>95</v>
      </c>
      <c r="C48" t="s">
        <v>363</v>
      </c>
      <c r="D48" s="2">
        <v>0</v>
      </c>
      <c r="E48" s="2">
        <v>0.78557584838878824</v>
      </c>
      <c r="F48" s="2">
        <v>13.038308828976994</v>
      </c>
      <c r="G48" s="2">
        <v>23.816094282640279</v>
      </c>
      <c r="H48" s="2">
        <v>32.010239234587232</v>
      </c>
      <c r="I48" s="2">
        <v>37.641939147578626</v>
      </c>
      <c r="J48" s="2">
        <v>42.732176556256235</v>
      </c>
      <c r="K48" s="2">
        <v>44.272938846890938</v>
      </c>
      <c r="L48" s="2">
        <v>46.370213087280689</v>
      </c>
      <c r="M48" s="2">
        <v>45.99989086560025</v>
      </c>
    </row>
    <row r="49" spans="1:13" x14ac:dyDescent="0.3">
      <c r="A49" t="s">
        <v>96</v>
      </c>
      <c r="B49" t="s">
        <v>97</v>
      </c>
      <c r="C49" t="s">
        <v>363</v>
      </c>
      <c r="D49" s="2">
        <v>0</v>
      </c>
      <c r="E49" s="2">
        <v>134.71815292364408</v>
      </c>
      <c r="F49" s="2">
        <v>442.00653615926876</v>
      </c>
      <c r="G49" s="2">
        <v>691.88047271163032</v>
      </c>
      <c r="H49" s="2">
        <v>882.0722185878285</v>
      </c>
      <c r="I49" s="2">
        <v>1012.6115151718564</v>
      </c>
      <c r="J49" s="2">
        <v>1084.6614311839467</v>
      </c>
      <c r="K49" s="2">
        <v>1093.9837593398734</v>
      </c>
      <c r="L49" s="2">
        <v>1040.4087123164295</v>
      </c>
      <c r="M49" s="2">
        <v>919.99815966512188</v>
      </c>
    </row>
    <row r="50" spans="1:13" x14ac:dyDescent="0.3">
      <c r="A50" t="s">
        <v>98</v>
      </c>
      <c r="B50" t="s">
        <v>99</v>
      </c>
      <c r="C50" t="s">
        <v>363</v>
      </c>
      <c r="D50" s="2">
        <v>0</v>
      </c>
      <c r="E50" s="2">
        <v>6.4638067002147181</v>
      </c>
      <c r="F50" s="2">
        <v>122.24720478046174</v>
      </c>
      <c r="G50" s="2">
        <v>223.96486824008025</v>
      </c>
      <c r="H50" s="2">
        <v>312.53862377375117</v>
      </c>
      <c r="I50" s="2">
        <v>382.64823262481059</v>
      </c>
      <c r="J50" s="2">
        <v>439.82178975679767</v>
      </c>
      <c r="K50" s="2">
        <v>480.40426528329249</v>
      </c>
      <c r="L50" s="2">
        <v>509.58528120456231</v>
      </c>
      <c r="M50" s="2">
        <v>520.9987217820302</v>
      </c>
    </row>
    <row r="51" spans="1:13" x14ac:dyDescent="0.3">
      <c r="A51" t="s">
        <v>100</v>
      </c>
      <c r="B51" t="s">
        <v>101</v>
      </c>
      <c r="C51" t="s">
        <v>363</v>
      </c>
      <c r="D51" s="2">
        <v>0</v>
      </c>
      <c r="E51" s="2">
        <v>44309</v>
      </c>
      <c r="F51" s="2">
        <v>82368.000000000058</v>
      </c>
      <c r="G51" s="2">
        <v>114483</v>
      </c>
      <c r="H51" s="2">
        <v>140999</v>
      </c>
      <c r="I51" s="2">
        <v>161694</v>
      </c>
      <c r="J51" s="2">
        <v>177208</v>
      </c>
      <c r="K51" s="2">
        <v>187186.00000000003</v>
      </c>
      <c r="L51" s="2">
        <v>192470</v>
      </c>
      <c r="M51" s="2">
        <v>193427</v>
      </c>
    </row>
    <row r="52" spans="1:13" x14ac:dyDescent="0.3">
      <c r="A52" t="s">
        <v>102</v>
      </c>
      <c r="B52" t="s">
        <v>103</v>
      </c>
      <c r="C52" t="s">
        <v>363</v>
      </c>
      <c r="D52" s="2">
        <v>0</v>
      </c>
      <c r="E52" s="2">
        <v>4109</v>
      </c>
      <c r="F52" s="2">
        <v>7684</v>
      </c>
      <c r="G52" s="2">
        <v>10757</v>
      </c>
      <c r="H52" s="2">
        <v>13307</v>
      </c>
      <c r="I52" s="2">
        <v>15389</v>
      </c>
      <c r="J52" s="2">
        <v>17034.999999999996</v>
      </c>
      <c r="K52" s="2">
        <v>18273</v>
      </c>
      <c r="L52" s="2">
        <v>19122.000000000004</v>
      </c>
      <c r="M52" s="2">
        <v>19505</v>
      </c>
    </row>
    <row r="53" spans="1:13" x14ac:dyDescent="0.3">
      <c r="A53" t="s">
        <v>104</v>
      </c>
      <c r="B53" t="s">
        <v>105</v>
      </c>
      <c r="C53" t="s">
        <v>363</v>
      </c>
      <c r="D53" s="2">
        <v>0</v>
      </c>
      <c r="E53" s="2">
        <v>959.41058361201067</v>
      </c>
      <c r="F53" s="2">
        <v>2237.3991758358352</v>
      </c>
      <c r="G53" s="2">
        <v>3429.2822436490042</v>
      </c>
      <c r="H53" s="2">
        <v>4529.7314373075951</v>
      </c>
      <c r="I53" s="2">
        <v>5537.0688544238728</v>
      </c>
      <c r="J53" s="2">
        <v>6432.1104649560639</v>
      </c>
      <c r="K53" s="2">
        <v>7249.7279234025791</v>
      </c>
      <c r="L53" s="2">
        <v>7947.8197962506292</v>
      </c>
      <c r="M53" s="2">
        <v>8540.9867513828685</v>
      </c>
    </row>
    <row r="54" spans="1:13" x14ac:dyDescent="0.3">
      <c r="A54" t="s">
        <v>106</v>
      </c>
      <c r="B54" t="s">
        <v>107</v>
      </c>
      <c r="C54" t="s">
        <v>363</v>
      </c>
      <c r="D54" s="2">
        <v>0</v>
      </c>
      <c r="E54" s="2">
        <v>1.9094841504720534</v>
      </c>
      <c r="F54" s="2">
        <v>43.261260412748925</v>
      </c>
      <c r="G54" s="2">
        <v>76.810991417983132</v>
      </c>
      <c r="H54" s="2">
        <v>107.53583732105528</v>
      </c>
      <c r="I54" s="2">
        <v>131.47858799132644</v>
      </c>
      <c r="J54" s="2">
        <v>150.96440956572803</v>
      </c>
      <c r="K54" s="2">
        <v>166.00525076822771</v>
      </c>
      <c r="L54" s="2">
        <v>175.61198462945651</v>
      </c>
      <c r="M54" s="2">
        <v>182.99954851248322</v>
      </c>
    </row>
    <row r="55" spans="1:13" x14ac:dyDescent="0.3">
      <c r="A55" t="s">
        <v>108</v>
      </c>
      <c r="B55" t="s">
        <v>109</v>
      </c>
      <c r="C55" t="s">
        <v>363</v>
      </c>
      <c r="D55" s="2">
        <v>0</v>
      </c>
      <c r="E55" s="2">
        <v>104.27451993254999</v>
      </c>
      <c r="F55" s="2">
        <v>254.54336546916056</v>
      </c>
      <c r="G55" s="2">
        <v>387.43788102104645</v>
      </c>
      <c r="H55" s="2">
        <v>504.35113510595374</v>
      </c>
      <c r="I55" s="2">
        <v>603.87707377383481</v>
      </c>
      <c r="J55" s="2">
        <v>689.71466360519821</v>
      </c>
      <c r="K55" s="2">
        <v>760.80993840220663</v>
      </c>
      <c r="L55" s="2">
        <v>819.12409293798646</v>
      </c>
      <c r="M55" s="2">
        <v>860.99858424278671</v>
      </c>
    </row>
    <row r="56" spans="1:13" x14ac:dyDescent="0.3">
      <c r="A56" t="s">
        <v>110</v>
      </c>
      <c r="B56" t="s">
        <v>111</v>
      </c>
      <c r="C56" t="s">
        <v>363</v>
      </c>
      <c r="D56" s="2">
        <v>0</v>
      </c>
      <c r="E56" s="2">
        <v>11.748572992233676</v>
      </c>
      <c r="F56" s="2">
        <v>123.2054031144221</v>
      </c>
      <c r="G56" s="2">
        <v>220.71246388092186</v>
      </c>
      <c r="H56" s="2">
        <v>306.54625787088185</v>
      </c>
      <c r="I56" s="2">
        <v>382.07021010069593</v>
      </c>
      <c r="J56" s="2">
        <v>445.05392598932849</v>
      </c>
      <c r="K56" s="2">
        <v>501.8927078701206</v>
      </c>
      <c r="L56" s="2">
        <v>548.7610211567503</v>
      </c>
      <c r="M56" s="2">
        <v>584.99860367767985</v>
      </c>
    </row>
    <row r="57" spans="1:13" x14ac:dyDescent="0.3">
      <c r="A57" t="s">
        <v>112</v>
      </c>
      <c r="B57" t="s">
        <v>113</v>
      </c>
      <c r="C57" t="s">
        <v>363</v>
      </c>
      <c r="D57" s="2">
        <v>0</v>
      </c>
      <c r="E57" s="2">
        <v>2708.1617036417883</v>
      </c>
      <c r="F57" s="2">
        <v>5158.053272587902</v>
      </c>
      <c r="G57" s="2">
        <v>7374.8712561263092</v>
      </c>
      <c r="H57" s="2">
        <v>9364.8403091350556</v>
      </c>
      <c r="I57" s="2">
        <v>11125.253407032484</v>
      </c>
      <c r="J57" s="2">
        <v>12653.094193975747</v>
      </c>
      <c r="K57" s="2">
        <v>13886.019861350132</v>
      </c>
      <c r="L57" s="2">
        <v>14934.926290832747</v>
      </c>
      <c r="M57" s="2">
        <v>15668.982363582001</v>
      </c>
    </row>
    <row r="58" spans="1:13" x14ac:dyDescent="0.3">
      <c r="A58" t="s">
        <v>114</v>
      </c>
      <c r="B58" t="s">
        <v>115</v>
      </c>
      <c r="C58" t="s">
        <v>363</v>
      </c>
      <c r="D58" s="2">
        <v>0</v>
      </c>
      <c r="E58" s="2">
        <v>3.5829108323807048</v>
      </c>
      <c r="F58" s="2">
        <v>6.6306583010530176</v>
      </c>
      <c r="G58" s="2">
        <v>8.4828263151602883</v>
      </c>
      <c r="H58" s="2">
        <v>10.350772475475026</v>
      </c>
      <c r="I58" s="2">
        <v>13.114420574512113</v>
      </c>
      <c r="J58" s="2">
        <v>14.714292626924355</v>
      </c>
      <c r="K58" s="2">
        <v>15.232663880242249</v>
      </c>
      <c r="L58" s="2">
        <v>15.662802707713247</v>
      </c>
      <c r="M58" s="2">
        <v>15.99997608013156</v>
      </c>
    </row>
    <row r="59" spans="1:13" x14ac:dyDescent="0.3">
      <c r="A59" t="s">
        <v>116</v>
      </c>
      <c r="B59" t="s">
        <v>117</v>
      </c>
      <c r="C59" t="s">
        <v>363</v>
      </c>
      <c r="D59" s="2">
        <v>0</v>
      </c>
      <c r="E59" s="2">
        <v>9.7754358255258467</v>
      </c>
      <c r="F59" s="2">
        <v>82.104419881063905</v>
      </c>
      <c r="G59" s="2">
        <v>145.49460298900271</v>
      </c>
      <c r="H59" s="2">
        <v>201.32674893059425</v>
      </c>
      <c r="I59" s="2">
        <v>249.52178583435148</v>
      </c>
      <c r="J59" s="2">
        <v>292.51808554795889</v>
      </c>
      <c r="K59" s="2">
        <v>329.47209414551787</v>
      </c>
      <c r="L59" s="2">
        <v>360.57989973410463</v>
      </c>
      <c r="M59" s="2">
        <v>383.99909702496643</v>
      </c>
    </row>
    <row r="60" spans="1:13" x14ac:dyDescent="0.3">
      <c r="A60" t="s">
        <v>118</v>
      </c>
      <c r="B60" t="s">
        <v>119</v>
      </c>
      <c r="C60" t="s">
        <v>363</v>
      </c>
      <c r="D60" s="2">
        <v>0</v>
      </c>
      <c r="E60" s="2">
        <v>240.96957993141086</v>
      </c>
      <c r="F60" s="2">
        <v>478.55722443869763</v>
      </c>
      <c r="G60" s="2">
        <v>680.90323950502716</v>
      </c>
      <c r="H60" s="2">
        <v>850.46861433084769</v>
      </c>
      <c r="I60" s="2">
        <v>986.12386079036014</v>
      </c>
      <c r="J60" s="2">
        <v>1088.7861993225256</v>
      </c>
      <c r="K60" s="2">
        <v>1164.3230114321841</v>
      </c>
      <c r="L60" s="2">
        <v>1212.115191796355</v>
      </c>
      <c r="M60" s="2">
        <v>1230.9983659739871</v>
      </c>
    </row>
    <row r="61" spans="1:13" x14ac:dyDescent="0.3">
      <c r="A61" t="s">
        <v>120</v>
      </c>
      <c r="B61" t="s">
        <v>121</v>
      </c>
      <c r="C61" t="s">
        <v>363</v>
      </c>
      <c r="D61" s="2">
        <v>0</v>
      </c>
      <c r="E61" s="2">
        <v>79.339951566434593</v>
      </c>
      <c r="F61" s="2">
        <v>153.13929206233513</v>
      </c>
      <c r="G61" s="2">
        <v>217.03886194165636</v>
      </c>
      <c r="H61" s="2">
        <v>268.28076303257149</v>
      </c>
      <c r="I61" s="2">
        <v>309.84414186460981</v>
      </c>
      <c r="J61" s="2">
        <v>342.00014516541148</v>
      </c>
      <c r="K61" s="2">
        <v>365.95902111554039</v>
      </c>
      <c r="L61" s="2">
        <v>379.91885686197816</v>
      </c>
      <c r="M61" s="2">
        <v>383.9995171176559</v>
      </c>
    </row>
    <row r="62" spans="1:13" x14ac:dyDescent="0.3">
      <c r="A62" t="s">
        <v>122</v>
      </c>
      <c r="B62" t="s">
        <v>123</v>
      </c>
      <c r="C62" t="s">
        <v>363</v>
      </c>
      <c r="D62" s="2">
        <v>0</v>
      </c>
      <c r="E62" s="2">
        <v>296.95620168306777</v>
      </c>
      <c r="F62" s="2">
        <v>548.05898490456866</v>
      </c>
      <c r="G62" s="2">
        <v>773.56997153754719</v>
      </c>
      <c r="H62" s="2">
        <v>969.01450957125098</v>
      </c>
      <c r="I62" s="2">
        <v>1138.7330549415526</v>
      </c>
      <c r="J62" s="2">
        <v>1272.4647563497665</v>
      </c>
      <c r="K62" s="2">
        <v>1372.8211438564731</v>
      </c>
      <c r="L62" s="2">
        <v>1435.939451844167</v>
      </c>
      <c r="M62" s="2">
        <v>1458.9984392285844</v>
      </c>
    </row>
    <row r="63" spans="1:13" x14ac:dyDescent="0.3">
      <c r="A63" t="s">
        <v>124</v>
      </c>
      <c r="B63" t="s">
        <v>125</v>
      </c>
      <c r="C63" t="s">
        <v>363</v>
      </c>
      <c r="D63" s="2">
        <v>0</v>
      </c>
      <c r="E63" s="2">
        <v>1554.5717606117632</v>
      </c>
      <c r="F63" s="2">
        <v>2750.7758965344074</v>
      </c>
      <c r="G63" s="2">
        <v>3833.3627128981589</v>
      </c>
      <c r="H63" s="2">
        <v>4800.7100522622241</v>
      </c>
      <c r="I63" s="2">
        <v>5636.2192447999842</v>
      </c>
      <c r="J63" s="2">
        <v>6345.3235559359709</v>
      </c>
      <c r="K63" s="2">
        <v>6929.5411658314733</v>
      </c>
      <c r="L63" s="2">
        <v>7365.127191528004</v>
      </c>
      <c r="M63" s="2">
        <v>7645.9926356705037</v>
      </c>
    </row>
    <row r="64" spans="1:13" x14ac:dyDescent="0.3">
      <c r="A64" t="s">
        <v>126</v>
      </c>
      <c r="B64" t="s">
        <v>127</v>
      </c>
      <c r="C64" t="s">
        <v>363</v>
      </c>
      <c r="D64" s="2">
        <v>0</v>
      </c>
      <c r="E64" s="2">
        <v>809.80290757380499</v>
      </c>
      <c r="F64" s="2">
        <v>1768.5041014211129</v>
      </c>
      <c r="G64" s="2">
        <v>2625.3356276303439</v>
      </c>
      <c r="H64" s="2">
        <v>3364.3797582559237</v>
      </c>
      <c r="I64" s="2">
        <v>3985.4778711196177</v>
      </c>
      <c r="J64" s="2">
        <v>4486.9843580698007</v>
      </c>
      <c r="K64" s="2">
        <v>4864.761920339638</v>
      </c>
      <c r="L64" s="2">
        <v>5086.443895801799</v>
      </c>
      <c r="M64" s="2">
        <v>5173.9923217222313</v>
      </c>
    </row>
    <row r="65" spans="1:13" x14ac:dyDescent="0.3">
      <c r="A65" t="s">
        <v>128</v>
      </c>
      <c r="B65" t="s">
        <v>129</v>
      </c>
      <c r="C65" t="s">
        <v>363</v>
      </c>
      <c r="D65" s="2">
        <v>0</v>
      </c>
      <c r="E65" s="2">
        <v>3.8408674594101981</v>
      </c>
      <c r="F65" s="2">
        <v>6.9756063299172482</v>
      </c>
      <c r="G65" s="2">
        <v>9.9852796987088226</v>
      </c>
      <c r="H65" s="2">
        <v>10.778067237495183</v>
      </c>
      <c r="I65" s="2">
        <v>12.463601949602463</v>
      </c>
      <c r="J65" s="2">
        <v>12.982148329648449</v>
      </c>
      <c r="K65" s="2">
        <v>13.415362956375048</v>
      </c>
      <c r="L65" s="2">
        <v>13.756468622237344</v>
      </c>
      <c r="M65" s="2">
        <v>12.999983555090449</v>
      </c>
    </row>
    <row r="66" spans="1:13" x14ac:dyDescent="0.3">
      <c r="A66" t="s">
        <v>130</v>
      </c>
      <c r="B66" t="s">
        <v>131</v>
      </c>
      <c r="C66" t="s">
        <v>363</v>
      </c>
      <c r="D66" s="2">
        <v>0</v>
      </c>
      <c r="E66" s="2">
        <v>2620.7016136817801</v>
      </c>
      <c r="F66" s="2">
        <v>4747.7889969476237</v>
      </c>
      <c r="G66" s="2">
        <v>6734.7142374151554</v>
      </c>
      <c r="H66" s="2">
        <v>8574.46051751708</v>
      </c>
      <c r="I66" s="2">
        <v>10224.111226548946</v>
      </c>
      <c r="J66" s="2">
        <v>11667.00396785458</v>
      </c>
      <c r="K66" s="2">
        <v>12861.998750496037</v>
      </c>
      <c r="L66" s="2">
        <v>13776.194561872422</v>
      </c>
      <c r="M66" s="2">
        <v>14382.985941097324</v>
      </c>
    </row>
    <row r="67" spans="1:13" x14ac:dyDescent="0.3">
      <c r="A67" t="s">
        <v>132</v>
      </c>
      <c r="B67" t="s">
        <v>133</v>
      </c>
      <c r="C67" t="s">
        <v>363</v>
      </c>
      <c r="D67" s="2">
        <v>0</v>
      </c>
      <c r="E67" s="2">
        <v>296.17391722846196</v>
      </c>
      <c r="F67" s="2">
        <v>574.73141677698277</v>
      </c>
      <c r="G67" s="2">
        <v>827.26830340985771</v>
      </c>
      <c r="H67" s="2">
        <v>1047.5146002288707</v>
      </c>
      <c r="I67" s="2">
        <v>1238.1729782849393</v>
      </c>
      <c r="J67" s="2">
        <v>1391.036284002349</v>
      </c>
      <c r="K67" s="2">
        <v>1505.3476418753335</v>
      </c>
      <c r="L67" s="2">
        <v>1574.6754274479126</v>
      </c>
      <c r="M67" s="2">
        <v>1598.9980699656153</v>
      </c>
    </row>
    <row r="68" spans="1:13" x14ac:dyDescent="0.3">
      <c r="A68" t="s">
        <v>134</v>
      </c>
      <c r="B68" t="s">
        <v>135</v>
      </c>
      <c r="C68" t="s">
        <v>363</v>
      </c>
      <c r="D68" s="2">
        <v>0</v>
      </c>
      <c r="E68" s="2">
        <v>26.315688938988387</v>
      </c>
      <c r="F68" s="2">
        <v>598.29875449604879</v>
      </c>
      <c r="G68" s="2">
        <v>1098.3905825562124</v>
      </c>
      <c r="H68" s="2">
        <v>1519.0502228726327</v>
      </c>
      <c r="I68" s="2">
        <v>1866.0880779016006</v>
      </c>
      <c r="J68" s="2">
        <v>2141.1981910062559</v>
      </c>
      <c r="K68" s="2">
        <v>2348.8580070152511</v>
      </c>
      <c r="L68" s="2">
        <v>2472.3429866175329</v>
      </c>
      <c r="M68" s="2">
        <v>2547.99372551951</v>
      </c>
    </row>
    <row r="69" spans="1:13" x14ac:dyDescent="0.3">
      <c r="A69" t="s">
        <v>136</v>
      </c>
      <c r="B69" t="s">
        <v>137</v>
      </c>
      <c r="C69" t="s">
        <v>363</v>
      </c>
      <c r="D69" s="2">
        <v>0</v>
      </c>
      <c r="E69" s="2">
        <v>0.1825444751904115</v>
      </c>
      <c r="F69" s="2">
        <v>22.606236536291703</v>
      </c>
      <c r="G69" s="2">
        <v>42.0390580392164</v>
      </c>
      <c r="H69" s="2">
        <v>58.618691136002667</v>
      </c>
      <c r="I69" s="2">
        <v>72.144205745121155</v>
      </c>
      <c r="J69" s="2">
        <v>83.928641707064287</v>
      </c>
      <c r="K69" s="2">
        <v>93.961240650156924</v>
      </c>
      <c r="L69" s="2">
        <v>100.29082978484573</v>
      </c>
      <c r="M69" s="2">
        <v>105.9997353864554</v>
      </c>
    </row>
    <row r="70" spans="1:13" x14ac:dyDescent="0.3">
      <c r="A70" t="s">
        <v>138</v>
      </c>
      <c r="B70" t="s">
        <v>139</v>
      </c>
      <c r="C70" t="s">
        <v>363</v>
      </c>
      <c r="D70" s="2">
        <v>0</v>
      </c>
      <c r="E70" s="2">
        <v>3.3498789160862685E-2</v>
      </c>
      <c r="F70" s="2">
        <v>1.4703811216622711</v>
      </c>
      <c r="G70" s="2">
        <v>2.889695789096173</v>
      </c>
      <c r="H70" s="2">
        <v>4.2908209519193719</v>
      </c>
      <c r="I70" s="2">
        <v>3.6032744996386015</v>
      </c>
      <c r="J70" s="2">
        <v>4.9821483296484494</v>
      </c>
      <c r="K70" s="2">
        <v>6.3422833259219296</v>
      </c>
      <c r="L70" s="2">
        <v>7.6815358906180649</v>
      </c>
      <c r="M70" s="2">
        <v>8.9999760801315603</v>
      </c>
    </row>
    <row r="71" spans="1:13" x14ac:dyDescent="0.3">
      <c r="A71" t="s">
        <v>140</v>
      </c>
      <c r="B71" t="s">
        <v>141</v>
      </c>
      <c r="C71" t="s">
        <v>363</v>
      </c>
      <c r="D71" s="2">
        <v>0</v>
      </c>
      <c r="E71" s="2">
        <v>852.29201116287368</v>
      </c>
      <c r="F71" s="2">
        <v>1797.3368666622755</v>
      </c>
      <c r="G71" s="2">
        <v>2612.4828306432555</v>
      </c>
      <c r="H71" s="2">
        <v>3306.3414064550325</v>
      </c>
      <c r="I71" s="2">
        <v>3867.8566507524774</v>
      </c>
      <c r="J71" s="2">
        <v>4335.7520928013491</v>
      </c>
      <c r="K71" s="2">
        <v>4683.4874658759418</v>
      </c>
      <c r="L71" s="2">
        <v>4933.3635815997222</v>
      </c>
      <c r="M71" s="2">
        <v>5090.9926296905369</v>
      </c>
    </row>
    <row r="72" spans="1:13" x14ac:dyDescent="0.3">
      <c r="A72" t="s">
        <v>142</v>
      </c>
      <c r="B72" t="s">
        <v>143</v>
      </c>
      <c r="C72" t="s">
        <v>363</v>
      </c>
      <c r="D72" s="2">
        <v>0</v>
      </c>
      <c r="E72" s="2">
        <v>2138.6499856426599</v>
      </c>
      <c r="F72" s="2">
        <v>3873.2527295313048</v>
      </c>
      <c r="G72" s="2">
        <v>5479.6176708536914</v>
      </c>
      <c r="H72" s="2">
        <v>6936.6932668219433</v>
      </c>
      <c r="I72" s="2">
        <v>8225.3898239976625</v>
      </c>
      <c r="J72" s="2">
        <v>9364.0925487677505</v>
      </c>
      <c r="K72" s="2">
        <v>10319.436308798577</v>
      </c>
      <c r="L72" s="2">
        <v>11070.544078013818</v>
      </c>
      <c r="M72" s="2">
        <v>11627.988297204367</v>
      </c>
    </row>
    <row r="73" spans="1:13" x14ac:dyDescent="0.3">
      <c r="A73" t="s">
        <v>144</v>
      </c>
      <c r="B73" t="s">
        <v>145</v>
      </c>
      <c r="C73" t="s">
        <v>363</v>
      </c>
      <c r="D73" s="2">
        <v>0</v>
      </c>
      <c r="E73" s="2">
        <v>1251.1745793117516</v>
      </c>
      <c r="F73" s="2">
        <v>2435.8837249684984</v>
      </c>
      <c r="G73" s="2">
        <v>3470.4624191846269</v>
      </c>
      <c r="H73" s="2">
        <v>4358.469306229752</v>
      </c>
      <c r="I73" s="2">
        <v>5091.8570245781557</v>
      </c>
      <c r="J73" s="2">
        <v>5681.5559986288154</v>
      </c>
      <c r="K73" s="2">
        <v>6139.6918719427958</v>
      </c>
      <c r="L73" s="2">
        <v>6444.6277079596739</v>
      </c>
      <c r="M73" s="2">
        <v>6622.9916071161615</v>
      </c>
    </row>
    <row r="74" spans="1:13" x14ac:dyDescent="0.3">
      <c r="A74" t="s">
        <v>146</v>
      </c>
      <c r="B74" t="s">
        <v>147</v>
      </c>
      <c r="C74" t="s">
        <v>363</v>
      </c>
      <c r="D74" s="2">
        <v>0</v>
      </c>
      <c r="E74" s="2">
        <v>39.906139588386168</v>
      </c>
      <c r="F74" s="2">
        <v>89.240359579728988</v>
      </c>
      <c r="G74" s="2">
        <v>133.23258119321019</v>
      </c>
      <c r="H74" s="2">
        <v>171.78327751240852</v>
      </c>
      <c r="I74" s="2">
        <v>204.85302134194086</v>
      </c>
      <c r="J74" s="2">
        <v>231.51797264152776</v>
      </c>
      <c r="K74" s="2">
        <v>250.91874614889173</v>
      </c>
      <c r="L74" s="2">
        <v>267.06158101917219</v>
      </c>
      <c r="M74" s="2">
        <v>276.99958588727765</v>
      </c>
    </row>
    <row r="75" spans="1:13" x14ac:dyDescent="0.3">
      <c r="A75" t="s">
        <v>148</v>
      </c>
      <c r="B75" t="s">
        <v>149</v>
      </c>
      <c r="C75" t="s">
        <v>363</v>
      </c>
      <c r="D75" s="2">
        <v>0</v>
      </c>
      <c r="E75" s="2">
        <v>626.19194014181448</v>
      </c>
      <c r="F75" s="2">
        <v>1213.0237193977973</v>
      </c>
      <c r="G75" s="2">
        <v>1686.8549583883441</v>
      </c>
      <c r="H75" s="2">
        <v>2052.4170221653803</v>
      </c>
      <c r="I75" s="2">
        <v>2309.3429967441016</v>
      </c>
      <c r="J75" s="2">
        <v>2461.8582350540482</v>
      </c>
      <c r="K75" s="2">
        <v>2521.9495468404471</v>
      </c>
      <c r="L75" s="2">
        <v>2490.0501930697064</v>
      </c>
      <c r="M75" s="2">
        <v>2368.9968560322918</v>
      </c>
    </row>
    <row r="76" spans="1:13" x14ac:dyDescent="0.3">
      <c r="A76" t="s">
        <v>150</v>
      </c>
      <c r="B76" t="s">
        <v>151</v>
      </c>
      <c r="C76" t="s">
        <v>363</v>
      </c>
      <c r="D76" s="2">
        <v>0</v>
      </c>
      <c r="E76" s="2">
        <v>1.8776576423540519</v>
      </c>
      <c r="F76" s="2">
        <v>44.421537592139657</v>
      </c>
      <c r="G76" s="2">
        <v>81.796271116691969</v>
      </c>
      <c r="H76" s="2">
        <v>116.03202027248994</v>
      </c>
      <c r="I76" s="2">
        <v>145.91693796540494</v>
      </c>
      <c r="J76" s="2">
        <v>172.75014113303894</v>
      </c>
      <c r="K76" s="2">
        <v>193.6667025937279</v>
      </c>
      <c r="L76" s="2">
        <v>213.30066182611915</v>
      </c>
      <c r="M76" s="2">
        <v>229.99943788309167</v>
      </c>
    </row>
    <row r="77" spans="1:13" x14ac:dyDescent="0.3">
      <c r="A77" t="s">
        <v>152</v>
      </c>
      <c r="B77" t="s">
        <v>153</v>
      </c>
      <c r="C77" t="s">
        <v>363</v>
      </c>
      <c r="D77" s="2">
        <v>0</v>
      </c>
      <c r="E77" s="2">
        <v>4227.4559719370372</v>
      </c>
      <c r="F77" s="2">
        <v>7711.0874985915652</v>
      </c>
      <c r="G77" s="2">
        <v>11083.576460069413</v>
      </c>
      <c r="H77" s="2">
        <v>14344.110980886227</v>
      </c>
      <c r="I77" s="2">
        <v>17442.235943836906</v>
      </c>
      <c r="J77" s="2">
        <v>20359.524666379944</v>
      </c>
      <c r="K77" s="2">
        <v>23076.92642533387</v>
      </c>
      <c r="L77" s="2">
        <v>25525.656565848578</v>
      </c>
      <c r="M77" s="2">
        <v>27705.973392136344</v>
      </c>
    </row>
    <row r="78" spans="1:13" x14ac:dyDescent="0.3">
      <c r="A78" t="s">
        <v>154</v>
      </c>
      <c r="B78" t="s">
        <v>155</v>
      </c>
      <c r="C78" t="s">
        <v>363</v>
      </c>
      <c r="D78" s="2">
        <v>0</v>
      </c>
      <c r="E78" s="2">
        <v>26622</v>
      </c>
      <c r="F78" s="2">
        <v>51613</v>
      </c>
      <c r="G78" s="2">
        <v>74956</v>
      </c>
      <c r="H78" s="2">
        <v>96382.999999999971</v>
      </c>
      <c r="I78" s="2">
        <v>116026</v>
      </c>
      <c r="J78" s="2">
        <v>133489</v>
      </c>
      <c r="K78" s="2">
        <v>149032</v>
      </c>
      <c r="L78" s="2">
        <v>162128</v>
      </c>
      <c r="M78" s="2">
        <v>172857</v>
      </c>
    </row>
    <row r="79" spans="1:13" x14ac:dyDescent="0.3">
      <c r="A79" t="s">
        <v>156</v>
      </c>
      <c r="B79" t="s">
        <v>157</v>
      </c>
      <c r="C79" t="s">
        <v>363</v>
      </c>
      <c r="D79" s="2">
        <v>0</v>
      </c>
      <c r="E79" s="2">
        <v>48.698404560946528</v>
      </c>
      <c r="F79" s="2">
        <v>121.33092049125571</v>
      </c>
      <c r="G79" s="2">
        <v>188.08047141320139</v>
      </c>
      <c r="H79" s="2">
        <v>249.48742760081518</v>
      </c>
      <c r="I79" s="2">
        <v>304.1591917868451</v>
      </c>
      <c r="J79" s="2">
        <v>352.21447811606129</v>
      </c>
      <c r="K79" s="2">
        <v>392.7837923422519</v>
      </c>
      <c r="L79" s="2">
        <v>427.64054985363475</v>
      </c>
      <c r="M79" s="2">
        <v>453.99925399910302</v>
      </c>
    </row>
    <row r="80" spans="1:13" x14ac:dyDescent="0.3">
      <c r="A80" t="s">
        <v>158</v>
      </c>
      <c r="B80" t="s">
        <v>159</v>
      </c>
      <c r="C80" t="s">
        <v>363</v>
      </c>
      <c r="D80" s="2">
        <v>0</v>
      </c>
      <c r="E80" s="2">
        <v>21227.925147494534</v>
      </c>
      <c r="F80" s="2">
        <v>37957.806132289814</v>
      </c>
      <c r="G80" s="2">
        <v>52875.097413709096</v>
      </c>
      <c r="H80" s="2">
        <v>65840.490138625202</v>
      </c>
      <c r="I80" s="2">
        <v>77205.912930259277</v>
      </c>
      <c r="J80" s="2">
        <v>86753.066430019462</v>
      </c>
      <c r="K80" s="2">
        <v>94756.804762013999</v>
      </c>
      <c r="L80" s="2">
        <v>101028.18597600101</v>
      </c>
      <c r="M80" s="2">
        <v>105914.89112572881</v>
      </c>
    </row>
    <row r="81" spans="1:13" x14ac:dyDescent="0.3">
      <c r="A81" t="s">
        <v>160</v>
      </c>
      <c r="B81" t="s">
        <v>161</v>
      </c>
      <c r="C81" t="s">
        <v>363</v>
      </c>
      <c r="D81" s="2">
        <v>0</v>
      </c>
      <c r="E81" s="2">
        <v>8.5392669793634468E-2</v>
      </c>
      <c r="F81" s="2">
        <v>23.06616724144402</v>
      </c>
      <c r="G81" s="2">
        <v>41.0390580392164</v>
      </c>
      <c r="H81" s="2">
        <v>58.447773231194617</v>
      </c>
      <c r="I81" s="2">
        <v>73.074369470103079</v>
      </c>
      <c r="J81" s="2">
        <v>84.82149942597465</v>
      </c>
      <c r="K81" s="2">
        <v>93.961240650156924</v>
      </c>
      <c r="L81" s="2">
        <v>99.309562967750537</v>
      </c>
      <c r="M81" s="2">
        <v>103.99974136642248</v>
      </c>
    </row>
    <row r="82" spans="1:13" x14ac:dyDescent="0.3">
      <c r="A82" t="s">
        <v>162</v>
      </c>
      <c r="B82" t="s">
        <v>163</v>
      </c>
      <c r="C82" t="s">
        <v>363</v>
      </c>
      <c r="D82" s="2">
        <v>0</v>
      </c>
      <c r="E82" s="2">
        <v>224.99471731535732</v>
      </c>
      <c r="F82" s="2">
        <v>458.10078657060831</v>
      </c>
      <c r="G82" s="2">
        <v>663.62139454328599</v>
      </c>
      <c r="H82" s="2">
        <v>842.63953223565568</v>
      </c>
      <c r="I82" s="2">
        <v>994.81926371476357</v>
      </c>
      <c r="J82" s="2">
        <v>1116.000500014195</v>
      </c>
      <c r="K82" s="2">
        <v>1209.0575428881375</v>
      </c>
      <c r="L82" s="2">
        <v>1268.9350012733514</v>
      </c>
      <c r="M82" s="2">
        <v>1299.9982732844969</v>
      </c>
    </row>
    <row r="83" spans="1:13" x14ac:dyDescent="0.3">
      <c r="A83" t="s">
        <v>164</v>
      </c>
      <c r="B83" t="s">
        <v>165</v>
      </c>
      <c r="C83" t="s">
        <v>363</v>
      </c>
      <c r="D83" s="2">
        <v>0</v>
      </c>
      <c r="E83" s="2">
        <v>-8.7204100560184088</v>
      </c>
      <c r="F83" s="2">
        <v>80.135743035915311</v>
      </c>
      <c r="G83" s="2">
        <v>159.92581020086391</v>
      </c>
      <c r="H83" s="2">
        <v>230.8944252089002</v>
      </c>
      <c r="I83" s="2">
        <v>291.92008470402084</v>
      </c>
      <c r="J83" s="2">
        <v>344.10744874140278</v>
      </c>
      <c r="K83" s="2">
        <v>386.62945886069042</v>
      </c>
      <c r="L83" s="2">
        <v>421.55226540956835</v>
      </c>
      <c r="M83" s="2">
        <v>447.9988144715204</v>
      </c>
    </row>
    <row r="84" spans="1:13" x14ac:dyDescent="0.3">
      <c r="A84" t="s">
        <v>166</v>
      </c>
      <c r="B84" t="s">
        <v>167</v>
      </c>
      <c r="C84" t="s">
        <v>363</v>
      </c>
      <c r="D84" s="2">
        <v>0</v>
      </c>
      <c r="E84" s="2">
        <v>-16.085818016215853</v>
      </c>
      <c r="F84" s="2">
        <v>228.4002996229774</v>
      </c>
      <c r="G84" s="2">
        <v>446.26535978240918</v>
      </c>
      <c r="H84" s="2">
        <v>638.53395744455611</v>
      </c>
      <c r="I84" s="2">
        <v>803.43475134318851</v>
      </c>
      <c r="J84" s="2">
        <v>943.35796891746077</v>
      </c>
      <c r="K84" s="2">
        <v>1051.3618785632111</v>
      </c>
      <c r="L84" s="2">
        <v>1141.1456188198172</v>
      </c>
      <c r="M84" s="2">
        <v>1208.9968515473165</v>
      </c>
    </row>
    <row r="85" spans="1:13" x14ac:dyDescent="0.3">
      <c r="A85" t="s">
        <v>168</v>
      </c>
      <c r="B85" t="s">
        <v>169</v>
      </c>
      <c r="C85" t="s">
        <v>363</v>
      </c>
      <c r="D85" s="2">
        <v>0</v>
      </c>
      <c r="E85" s="2">
        <v>1514.6146550675476</v>
      </c>
      <c r="F85" s="2">
        <v>3041.2630675690998</v>
      </c>
      <c r="G85" s="2">
        <v>4347.4849920445122</v>
      </c>
      <c r="H85" s="2">
        <v>5422.8412824353582</v>
      </c>
      <c r="I85" s="2">
        <v>6257.747884850085</v>
      </c>
      <c r="J85" s="2">
        <v>6871.2174136832709</v>
      </c>
      <c r="K85" s="2">
        <v>7244.13348874031</v>
      </c>
      <c r="L85" s="2">
        <v>7403.6965322485876</v>
      </c>
      <c r="M85" s="2">
        <v>7326.9900239198687</v>
      </c>
    </row>
    <row r="86" spans="1:13" x14ac:dyDescent="0.3">
      <c r="A86" t="s">
        <v>170</v>
      </c>
      <c r="B86" t="s">
        <v>171</v>
      </c>
      <c r="C86" t="s">
        <v>363</v>
      </c>
      <c r="D86" s="2">
        <v>0</v>
      </c>
      <c r="E86" s="2">
        <v>6.974862616053656</v>
      </c>
      <c r="F86" s="2">
        <v>17.397200111414008</v>
      </c>
      <c r="G86" s="2">
        <v>26.740137441415868</v>
      </c>
      <c r="H86" s="2">
        <v>37.086761521132345</v>
      </c>
      <c r="I86" s="2">
        <v>47.318009748012315</v>
      </c>
      <c r="J86" s="2">
        <v>56.428601383338872</v>
      </c>
      <c r="K86" s="2">
        <v>64.419098107797168</v>
      </c>
      <c r="L86" s="2">
        <v>72.276547172756594</v>
      </c>
      <c r="M86" s="2">
        <v>78.999869935715353</v>
      </c>
    </row>
    <row r="87" spans="1:13" x14ac:dyDescent="0.3">
      <c r="A87" t="s">
        <v>172</v>
      </c>
      <c r="B87" t="s">
        <v>173</v>
      </c>
      <c r="C87" t="s">
        <v>363</v>
      </c>
      <c r="D87" s="2">
        <v>0</v>
      </c>
      <c r="E87" s="2">
        <v>445.24075530187474</v>
      </c>
      <c r="F87" s="2">
        <v>862.11453316143161</v>
      </c>
      <c r="G87" s="2">
        <v>1230.4612382711712</v>
      </c>
      <c r="H87" s="2">
        <v>1549.4689769613265</v>
      </c>
      <c r="I87" s="2">
        <v>1821.7691335893937</v>
      </c>
      <c r="J87" s="2">
        <v>2043.0365743331722</v>
      </c>
      <c r="K87" s="2">
        <v>2218.4252683562031</v>
      </c>
      <c r="L87" s="2">
        <v>2346.482816112104</v>
      </c>
      <c r="M87" s="2">
        <v>2415.9969875915685</v>
      </c>
    </row>
    <row r="88" spans="1:13" x14ac:dyDescent="0.3">
      <c r="A88" t="s">
        <v>174</v>
      </c>
      <c r="B88" t="s">
        <v>175</v>
      </c>
      <c r="C88" t="s">
        <v>363</v>
      </c>
      <c r="D88" s="2">
        <v>0</v>
      </c>
      <c r="E88" s="2">
        <v>0.29145541619035242</v>
      </c>
      <c r="F88" s="2">
        <v>0.81532915052650878</v>
      </c>
      <c r="G88" s="2">
        <v>2.2916584959349962</v>
      </c>
      <c r="H88" s="2">
        <v>3.7181157139395289</v>
      </c>
      <c r="I88" s="2">
        <v>3.0222921497470221</v>
      </c>
      <c r="J88" s="2">
        <v>4.3571463134621773</v>
      </c>
      <c r="K88" s="2">
        <v>4.5980620325078458</v>
      </c>
      <c r="L88" s="2">
        <v>4.8314013538566236</v>
      </c>
      <c r="M88" s="2">
        <v>4.9999880400657801</v>
      </c>
    </row>
    <row r="89" spans="1:13" x14ac:dyDescent="0.3">
      <c r="A89" t="s">
        <v>176</v>
      </c>
      <c r="B89" t="s">
        <v>177</v>
      </c>
      <c r="C89" t="s">
        <v>363</v>
      </c>
      <c r="D89" s="2">
        <v>0</v>
      </c>
      <c r="E89" s="2">
        <v>3.1959758918364685</v>
      </c>
      <c r="F89" s="2">
        <v>5.2857102721887799</v>
      </c>
      <c r="G89" s="2">
        <v>8.3823356384505843</v>
      </c>
      <c r="H89" s="2">
        <v>10.265313523070994</v>
      </c>
      <c r="I89" s="2">
        <v>13.114420574512113</v>
      </c>
      <c r="J89" s="2">
        <v>13.767863767469176</v>
      </c>
      <c r="K89" s="2">
        <v>14.305743510695372</v>
      </c>
      <c r="L89" s="2">
        <v>13.719002256427705</v>
      </c>
      <c r="M89" s="2">
        <v>11.99998206009867</v>
      </c>
    </row>
    <row r="90" spans="1:13" x14ac:dyDescent="0.3">
      <c r="A90" t="s">
        <v>178</v>
      </c>
      <c r="B90" t="s">
        <v>179</v>
      </c>
      <c r="C90" t="s">
        <v>363</v>
      </c>
      <c r="D90" s="2">
        <v>0</v>
      </c>
      <c r="E90" s="2">
        <v>9.1021686485254918</v>
      </c>
      <c r="F90" s="2">
        <v>16.536576457784847</v>
      </c>
      <c r="G90" s="2">
        <v>23.7597645098041</v>
      </c>
      <c r="H90" s="2">
        <v>29.761496474505705</v>
      </c>
      <c r="I90" s="2">
        <v>34.460642123825451</v>
      </c>
      <c r="J90" s="2">
        <v>39.000016129490163</v>
      </c>
      <c r="K90" s="2">
        <v>40.209549053898584</v>
      </c>
      <c r="L90" s="2">
        <v>41.231939500902392</v>
      </c>
      <c r="M90" s="2">
        <v>39.999949170279564</v>
      </c>
    </row>
    <row r="91" spans="1:13" x14ac:dyDescent="0.3">
      <c r="A91" t="s">
        <v>180</v>
      </c>
      <c r="B91" t="s">
        <v>181</v>
      </c>
      <c r="C91" t="s">
        <v>363</v>
      </c>
      <c r="D91" s="2">
        <v>0</v>
      </c>
      <c r="E91" s="2">
        <v>1243.9705610245164</v>
      </c>
      <c r="F91" s="2">
        <v>2257.4763834820387</v>
      </c>
      <c r="G91" s="2">
        <v>3178.2824375825166</v>
      </c>
      <c r="H91" s="2">
        <v>4002.6804558119511</v>
      </c>
      <c r="I91" s="2">
        <v>4718.0079756927826</v>
      </c>
      <c r="J91" s="2">
        <v>5338.7518831179768</v>
      </c>
      <c r="K91" s="2">
        <v>5828.9825670666187</v>
      </c>
      <c r="L91" s="2">
        <v>6201.322493599042</v>
      </c>
      <c r="M91" s="2">
        <v>6454.9934549259979</v>
      </c>
    </row>
    <row r="92" spans="1:13" x14ac:dyDescent="0.3">
      <c r="A92" t="s">
        <v>182</v>
      </c>
      <c r="B92" t="s">
        <v>183</v>
      </c>
      <c r="C92" t="s">
        <v>363</v>
      </c>
      <c r="D92" s="2">
        <v>0</v>
      </c>
      <c r="E92" s="2">
        <v>-3.6851326492089811</v>
      </c>
      <c r="F92" s="2">
        <v>21.212501167261962</v>
      </c>
      <c r="G92" s="2">
        <v>45.698331872310803</v>
      </c>
      <c r="H92" s="2">
        <v>68.671008562427744</v>
      </c>
      <c r="I92" s="2">
        <v>89.160578243314148</v>
      </c>
      <c r="J92" s="2">
        <v>109.19652966876873</v>
      </c>
      <c r="K92" s="2">
        <v>128.86878134478224</v>
      </c>
      <c r="L92" s="2">
        <v>146.09904738498182</v>
      </c>
      <c r="M92" s="2">
        <v>162.99955449245033</v>
      </c>
    </row>
    <row r="93" spans="1:13" x14ac:dyDescent="0.3">
      <c r="A93" t="s">
        <v>184</v>
      </c>
      <c r="B93" t="s">
        <v>185</v>
      </c>
      <c r="C93" t="s">
        <v>363</v>
      </c>
      <c r="D93" s="2">
        <v>0</v>
      </c>
      <c r="E93" s="2">
        <v>339.28763233937934</v>
      </c>
      <c r="F93" s="2">
        <v>756.53609884824982</v>
      </c>
      <c r="G93" s="2">
        <v>1142.5369990148356</v>
      </c>
      <c r="H93" s="2">
        <v>1490.4576164732498</v>
      </c>
      <c r="I93" s="2">
        <v>1799.3591823294555</v>
      </c>
      <c r="J93" s="2">
        <v>2064.5010242226253</v>
      </c>
      <c r="K93" s="2">
        <v>2282.6341134922909</v>
      </c>
      <c r="L93" s="2">
        <v>2444.2544982460727</v>
      </c>
      <c r="M93" s="2">
        <v>2554.9962012258934</v>
      </c>
    </row>
    <row r="94" spans="1:13" x14ac:dyDescent="0.3">
      <c r="A94" t="s">
        <v>186</v>
      </c>
      <c r="B94" t="s">
        <v>187</v>
      </c>
      <c r="C94" t="s">
        <v>363</v>
      </c>
      <c r="D94" s="2">
        <v>0</v>
      </c>
      <c r="E94" s="2">
        <v>14.271334875372702</v>
      </c>
      <c r="F94" s="2">
        <v>32.89893248260617</v>
      </c>
      <c r="G94" s="2">
        <v>49.997448567671455</v>
      </c>
      <c r="H94" s="2">
        <v>65.67734009083</v>
      </c>
      <c r="I94" s="2">
        <v>77.848488146855829</v>
      </c>
      <c r="J94" s="2">
        <v>88.589330934463504</v>
      </c>
      <c r="K94" s="2">
        <v>96.847886053055106</v>
      </c>
      <c r="L94" s="2">
        <v>103.65835213689755</v>
      </c>
      <c r="M94" s="2">
        <v>107.99983704589626</v>
      </c>
    </row>
    <row r="95" spans="1:13" x14ac:dyDescent="0.3">
      <c r="A95" t="s">
        <v>188</v>
      </c>
      <c r="B95" t="s">
        <v>189</v>
      </c>
      <c r="C95" t="s">
        <v>363</v>
      </c>
      <c r="D95" s="2">
        <v>0</v>
      </c>
      <c r="E95" s="2">
        <v>2250.7034986360341</v>
      </c>
      <c r="F95" s="2">
        <v>4086.5244122658842</v>
      </c>
      <c r="G95" s="2">
        <v>5772.2912727929579</v>
      </c>
      <c r="H95" s="2">
        <v>7287.0008398520913</v>
      </c>
      <c r="I95" s="2">
        <v>8615.4375550357727</v>
      </c>
      <c r="J95" s="2">
        <v>9729.8248382304391</v>
      </c>
      <c r="K95" s="2">
        <v>10608.537754023602</v>
      </c>
      <c r="L95" s="2">
        <v>11226.816174615758</v>
      </c>
      <c r="M95" s="2">
        <v>11566.988249364629</v>
      </c>
    </row>
    <row r="96" spans="1:13" x14ac:dyDescent="0.3">
      <c r="A96" t="s">
        <v>190</v>
      </c>
      <c r="B96" t="s">
        <v>191</v>
      </c>
      <c r="C96" t="s">
        <v>363</v>
      </c>
      <c r="D96" s="2">
        <v>0</v>
      </c>
      <c r="E96" s="2">
        <v>1115.7775043483452</v>
      </c>
      <c r="F96" s="2">
        <v>2316.2947840494508</v>
      </c>
      <c r="G96" s="2">
        <v>3377.020810145892</v>
      </c>
      <c r="H96" s="2">
        <v>4288.8291966863253</v>
      </c>
      <c r="I96" s="2">
        <v>5050.2896418135188</v>
      </c>
      <c r="J96" s="2">
        <v>5702.056232506422</v>
      </c>
      <c r="K96" s="2">
        <v>6212.9715771747196</v>
      </c>
      <c r="L96" s="2">
        <v>6577.446688500725</v>
      </c>
      <c r="M96" s="2">
        <v>6855.9904783973689</v>
      </c>
    </row>
    <row r="97" spans="1:13" x14ac:dyDescent="0.3">
      <c r="A97" t="s">
        <v>192</v>
      </c>
      <c r="B97" t="s">
        <v>193</v>
      </c>
      <c r="C97" t="s">
        <v>363</v>
      </c>
      <c r="D97" s="2">
        <v>0</v>
      </c>
      <c r="E97" s="2">
        <v>1330.6857415641953</v>
      </c>
      <c r="F97" s="2">
        <v>2447.180138509304</v>
      </c>
      <c r="G97" s="2">
        <v>3482.9756665901696</v>
      </c>
      <c r="H97" s="2">
        <v>4419.9459506502626</v>
      </c>
      <c r="I97" s="2">
        <v>5229.7927341290142</v>
      </c>
      <c r="J97" s="2">
        <v>5902.3413592178513</v>
      </c>
      <c r="K97" s="2">
        <v>6401.2510668442774</v>
      </c>
      <c r="L97" s="2">
        <v>6713.9603527174477</v>
      </c>
      <c r="M97" s="2">
        <v>6814.9931275227991</v>
      </c>
    </row>
    <row r="98" spans="1:13" x14ac:dyDescent="0.3">
      <c r="A98" t="s">
        <v>194</v>
      </c>
      <c r="B98" t="s">
        <v>195</v>
      </c>
      <c r="C98" t="s">
        <v>363</v>
      </c>
      <c r="D98" s="2">
        <v>0</v>
      </c>
      <c r="E98" s="2">
        <v>96.252833447295188</v>
      </c>
      <c r="F98" s="2">
        <v>183.97202920881887</v>
      </c>
      <c r="G98" s="2">
        <v>260.46771381874896</v>
      </c>
      <c r="H98" s="2">
        <v>325.91472236283528</v>
      </c>
      <c r="I98" s="2">
        <v>380.25428003738728</v>
      </c>
      <c r="J98" s="2">
        <v>425.83946400275738</v>
      </c>
      <c r="K98" s="2">
        <v>463.01272107107195</v>
      </c>
      <c r="L98" s="2">
        <v>491.97060583987695</v>
      </c>
      <c r="M98" s="2">
        <v>513.99936761847812</v>
      </c>
    </row>
    <row r="99" spans="1:13" x14ac:dyDescent="0.3">
      <c r="A99" t="s">
        <v>196</v>
      </c>
      <c r="B99" t="s">
        <v>197</v>
      </c>
      <c r="C99" t="s">
        <v>363</v>
      </c>
      <c r="D99" s="2">
        <v>0</v>
      </c>
      <c r="E99" s="2">
        <v>2697.1098629294574</v>
      </c>
      <c r="F99" s="2">
        <v>5085.2937726410237</v>
      </c>
      <c r="G99" s="2">
        <v>7256.8176738833608</v>
      </c>
      <c r="H99" s="2">
        <v>9185.6194976260413</v>
      </c>
      <c r="I99" s="2">
        <v>10836.135839719358</v>
      </c>
      <c r="J99" s="2">
        <v>12197.558272886927</v>
      </c>
      <c r="K99" s="2">
        <v>13243.607421846184</v>
      </c>
      <c r="L99" s="2">
        <v>13940.898554544514</v>
      </c>
      <c r="M99" s="2">
        <v>14282.983886978622</v>
      </c>
    </row>
    <row r="100" spans="1:13" x14ac:dyDescent="0.3">
      <c r="A100" t="s">
        <v>198</v>
      </c>
      <c r="B100" t="s">
        <v>199</v>
      </c>
      <c r="C100" t="s">
        <v>363</v>
      </c>
      <c r="D100" s="2">
        <v>0</v>
      </c>
      <c r="E100" s="2">
        <v>1.3634698376407925</v>
      </c>
      <c r="F100" s="2">
        <v>9.9825639093643588</v>
      </c>
      <c r="G100" s="2">
        <v>18.333267967479969</v>
      </c>
      <c r="H100" s="2">
        <v>26.403089901900103</v>
      </c>
      <c r="I100" s="2">
        <v>32.1085009229581</v>
      </c>
      <c r="J100" s="2">
        <v>36.535743664428509</v>
      </c>
      <c r="K100" s="2">
        <v>41.674876814383083</v>
      </c>
      <c r="L100" s="2">
        <v>43.463879001804784</v>
      </c>
      <c r="M100" s="2">
        <v>45.999892360592014</v>
      </c>
    </row>
    <row r="101" spans="1:13" x14ac:dyDescent="0.3">
      <c r="A101" t="s">
        <v>200</v>
      </c>
      <c r="B101" t="s">
        <v>201</v>
      </c>
      <c r="C101" t="s">
        <v>363</v>
      </c>
      <c r="D101" s="2">
        <v>0</v>
      </c>
      <c r="E101" s="2">
        <v>28.020067372514802</v>
      </c>
      <c r="F101" s="2">
        <v>57.365820767205605</v>
      </c>
      <c r="G101" s="2">
        <v>83.651815633668775</v>
      </c>
      <c r="H101" s="2">
        <v>104.84062389850749</v>
      </c>
      <c r="I101" s="2">
        <v>123.09962144562706</v>
      </c>
      <c r="J101" s="2">
        <v>137.53577592340883</v>
      </c>
      <c r="K101" s="2">
        <v>148.13051473740683</v>
      </c>
      <c r="L101" s="2">
        <v>155.92775800360957</v>
      </c>
      <c r="M101" s="2">
        <v>159.99978621617581</v>
      </c>
    </row>
    <row r="102" spans="1:13" x14ac:dyDescent="0.3">
      <c r="A102" t="s">
        <v>202</v>
      </c>
      <c r="B102" t="s">
        <v>203</v>
      </c>
      <c r="C102" t="s">
        <v>363</v>
      </c>
      <c r="D102" s="2">
        <v>0</v>
      </c>
      <c r="E102" s="2">
        <v>261.0666254002017</v>
      </c>
      <c r="F102" s="2">
        <v>598.72434681882169</v>
      </c>
      <c r="G102" s="2">
        <v>919.75309286466654</v>
      </c>
      <c r="H102" s="2">
        <v>1213.2954539190619</v>
      </c>
      <c r="I102" s="2">
        <v>1467.1271944418149</v>
      </c>
      <c r="J102" s="2">
        <v>1678.4651273280406</v>
      </c>
      <c r="K102" s="2">
        <v>1846.0099053998283</v>
      </c>
      <c r="L102" s="2">
        <v>1973.1456188198172</v>
      </c>
      <c r="M102" s="2">
        <v>2048.9969188219466</v>
      </c>
    </row>
    <row r="103" spans="1:13" x14ac:dyDescent="0.3">
      <c r="A103" t="s">
        <v>204</v>
      </c>
      <c r="B103" t="s">
        <v>205</v>
      </c>
      <c r="C103" t="s">
        <v>363</v>
      </c>
      <c r="D103" s="2">
        <v>0</v>
      </c>
      <c r="E103" s="2">
        <v>39.192365488236646</v>
      </c>
      <c r="F103" s="2">
        <v>216.54677402218795</v>
      </c>
      <c r="G103" s="2">
        <v>369.40078612147863</v>
      </c>
      <c r="H103" s="2">
        <v>495.99030471113065</v>
      </c>
      <c r="I103" s="2">
        <v>598.282865664366</v>
      </c>
      <c r="J103" s="2">
        <v>679.98264834384349</v>
      </c>
      <c r="K103" s="2">
        <v>736.32674658360634</v>
      </c>
      <c r="L103" s="2">
        <v>771.57907079815982</v>
      </c>
      <c r="M103" s="2">
        <v>783.99824487965316</v>
      </c>
    </row>
    <row r="104" spans="1:13" x14ac:dyDescent="0.3">
      <c r="A104" t="s">
        <v>206</v>
      </c>
      <c r="B104" t="s">
        <v>207</v>
      </c>
      <c r="C104" t="s">
        <v>363</v>
      </c>
      <c r="D104" s="2">
        <v>0</v>
      </c>
      <c r="E104" s="2">
        <v>148.51904514293346</v>
      </c>
      <c r="F104" s="2">
        <v>323.64786963426013</v>
      </c>
      <c r="G104" s="2">
        <v>473.83729229555684</v>
      </c>
      <c r="H104" s="2">
        <v>598.95958700736924</v>
      </c>
      <c r="I104" s="2">
        <v>698.17279137210016</v>
      </c>
      <c r="J104" s="2">
        <v>782.50039517250912</v>
      </c>
      <c r="K104" s="2">
        <v>841.89644302154261</v>
      </c>
      <c r="L104" s="2">
        <v>882.21775885251054</v>
      </c>
      <c r="M104" s="2">
        <v>906.99862759754831</v>
      </c>
    </row>
    <row r="105" spans="1:13" x14ac:dyDescent="0.3">
      <c r="A105" t="s">
        <v>208</v>
      </c>
      <c r="B105" t="s">
        <v>209</v>
      </c>
      <c r="C105" t="s">
        <v>363</v>
      </c>
      <c r="D105" s="2">
        <v>0</v>
      </c>
      <c r="E105" s="2">
        <v>60.971464885665</v>
      </c>
      <c r="F105" s="2">
        <v>116.97555014056013</v>
      </c>
      <c r="G105" s="2">
        <v>167.5291464562423</v>
      </c>
      <c r="H105" s="2">
        <v>209.61235960760041</v>
      </c>
      <c r="I105" s="2">
        <v>243.27203899204926</v>
      </c>
      <c r="J105" s="2">
        <v>269.26796860915522</v>
      </c>
      <c r="K105" s="2">
        <v>284.72262208387599</v>
      </c>
      <c r="L105" s="2">
        <v>291.64230968922158</v>
      </c>
      <c r="M105" s="2">
        <v>288.99964419195692</v>
      </c>
    </row>
    <row r="106" spans="1:13" x14ac:dyDescent="0.3">
      <c r="A106" t="s">
        <v>210</v>
      </c>
      <c r="B106" t="s">
        <v>211</v>
      </c>
      <c r="C106" t="s">
        <v>363</v>
      </c>
      <c r="D106" s="2">
        <v>0</v>
      </c>
      <c r="E106" s="2">
        <v>826.83019575351864</v>
      </c>
      <c r="F106" s="2">
        <v>1475.1701095129729</v>
      </c>
      <c r="G106" s="2">
        <v>2049.0928385437719</v>
      </c>
      <c r="H106" s="2">
        <v>2542.3047532153996</v>
      </c>
      <c r="I106" s="2">
        <v>2947.6193820183962</v>
      </c>
      <c r="J106" s="2">
        <v>3261.447565988512</v>
      </c>
      <c r="K106" s="2">
        <v>3467.8377078601511</v>
      </c>
      <c r="L106" s="2">
        <v>3572.0297000512146</v>
      </c>
      <c r="M106" s="2">
        <v>3565.9964194946929</v>
      </c>
    </row>
    <row r="107" spans="1:13" x14ac:dyDescent="0.3">
      <c r="A107" t="s">
        <v>212</v>
      </c>
      <c r="B107" t="s">
        <v>213</v>
      </c>
      <c r="C107" t="s">
        <v>363</v>
      </c>
      <c r="D107" s="2">
        <v>0</v>
      </c>
      <c r="E107" s="2">
        <v>0.67839035673458881</v>
      </c>
      <c r="F107" s="2">
        <v>2.0452945031026637</v>
      </c>
      <c r="G107" s="2">
        <v>3.4926398493544113</v>
      </c>
      <c r="H107" s="2">
        <v>3.8035746663435592</v>
      </c>
      <c r="I107" s="2">
        <v>6.1619646997831623</v>
      </c>
      <c r="J107" s="2">
        <v>6.4107174540069973</v>
      </c>
      <c r="K107" s="2">
        <v>6.6346018477344053</v>
      </c>
      <c r="L107" s="2">
        <v>7.850134536761443</v>
      </c>
      <c r="M107" s="2">
        <v>6.9999895350575576</v>
      </c>
    </row>
    <row r="108" spans="1:13" x14ac:dyDescent="0.3">
      <c r="A108" t="s">
        <v>214</v>
      </c>
      <c r="B108" t="s">
        <v>215</v>
      </c>
      <c r="C108" t="s">
        <v>363</v>
      </c>
      <c r="D108" s="2">
        <v>0</v>
      </c>
      <c r="E108" s="2">
        <v>0.26631803224398709</v>
      </c>
      <c r="F108" s="2">
        <v>8.1323906722451511</v>
      </c>
      <c r="G108" s="2">
        <v>16.639646764706157</v>
      </c>
      <c r="H108" s="2">
        <v>22.599515235556538</v>
      </c>
      <c r="I108" s="2">
        <v>27.156045048229146</v>
      </c>
      <c r="J108" s="2">
        <v>30.285739632055979</v>
      </c>
      <c r="K108" s="2">
        <v>33.149894412328365</v>
      </c>
      <c r="L108" s="2">
        <v>35.726143562472259</v>
      </c>
      <c r="M108" s="2">
        <v>35.999910300493354</v>
      </c>
    </row>
    <row r="109" spans="1:13" x14ac:dyDescent="0.3">
      <c r="A109" t="s">
        <v>216</v>
      </c>
      <c r="B109" t="s">
        <v>217</v>
      </c>
      <c r="C109" t="s">
        <v>363</v>
      </c>
      <c r="D109" s="2">
        <v>0</v>
      </c>
      <c r="E109" s="2">
        <v>73.946274333415886</v>
      </c>
      <c r="F109" s="2">
        <v>172.58175858217328</v>
      </c>
      <c r="G109" s="2">
        <v>254.24946073170986</v>
      </c>
      <c r="H109" s="2">
        <v>324.3701296911604</v>
      </c>
      <c r="I109" s="2">
        <v>381.63620640886359</v>
      </c>
      <c r="J109" s="2">
        <v>427.46451440741407</v>
      </c>
      <c r="K109" s="2">
        <v>461.38558952618177</v>
      </c>
      <c r="L109" s="2">
        <v>488.38542659901179</v>
      </c>
      <c r="M109" s="2">
        <v>505.99918522948133</v>
      </c>
    </row>
    <row r="110" spans="1:13" x14ac:dyDescent="0.3">
      <c r="A110" t="s">
        <v>218</v>
      </c>
      <c r="B110" t="s">
        <v>219</v>
      </c>
      <c r="C110" t="s">
        <v>363</v>
      </c>
      <c r="D110" s="2">
        <v>0</v>
      </c>
      <c r="E110" s="2">
        <v>346.55379086671383</v>
      </c>
      <c r="F110" s="2">
        <v>882.47319968644024</v>
      </c>
      <c r="G110" s="2">
        <v>1384.8645758249786</v>
      </c>
      <c r="H110" s="2">
        <v>1855.1263825286997</v>
      </c>
      <c r="I110" s="2">
        <v>2296.7548951990257</v>
      </c>
      <c r="J110" s="2">
        <v>2708.3050752155023</v>
      </c>
      <c r="K110" s="2">
        <v>3094.9780202162019</v>
      </c>
      <c r="L110" s="2">
        <v>3455.9326164292142</v>
      </c>
      <c r="M110" s="2">
        <v>3790.993679174765</v>
      </c>
    </row>
    <row r="111" spans="1:13" x14ac:dyDescent="0.3">
      <c r="A111" t="s">
        <v>220</v>
      </c>
      <c r="B111" t="s">
        <v>221</v>
      </c>
      <c r="C111" t="s">
        <v>363</v>
      </c>
      <c r="D111" s="2">
        <v>0</v>
      </c>
      <c r="E111" s="2">
        <v>13.716746484115902</v>
      </c>
      <c r="F111" s="2">
        <v>127.71062832267717</v>
      </c>
      <c r="G111" s="2">
        <v>226.10461305356648</v>
      </c>
      <c r="H111" s="2">
        <v>314.17891463241722</v>
      </c>
      <c r="I111" s="2">
        <v>388.51151990055155</v>
      </c>
      <c r="J111" s="2">
        <v>452.00035484878367</v>
      </c>
      <c r="K111" s="2">
        <v>505.07540694625345</v>
      </c>
      <c r="L111" s="2">
        <v>547.02328571741782</v>
      </c>
      <c r="M111" s="2">
        <v>578.99863357751542</v>
      </c>
    </row>
    <row r="112" spans="1:13" x14ac:dyDescent="0.3">
      <c r="A112" t="s">
        <v>222</v>
      </c>
      <c r="B112" t="s">
        <v>223</v>
      </c>
      <c r="C112" t="s">
        <v>363</v>
      </c>
      <c r="D112" s="2">
        <v>0</v>
      </c>
      <c r="E112" s="2">
        <v>2956.235071334464</v>
      </c>
      <c r="F112" s="2">
        <v>5656.2410991382931</v>
      </c>
      <c r="G112" s="2">
        <v>8063.8208157724148</v>
      </c>
      <c r="H112" s="2">
        <v>10130.01307355431</v>
      </c>
      <c r="I112" s="2">
        <v>11867.069710921471</v>
      </c>
      <c r="J112" s="2">
        <v>13195.326749575022</v>
      </c>
      <c r="K112" s="2">
        <v>14108.293611896017</v>
      </c>
      <c r="L112" s="2">
        <v>14527.643533253588</v>
      </c>
      <c r="M112" s="2">
        <v>14465.982812079534</v>
      </c>
    </row>
    <row r="113" spans="1:15" x14ac:dyDescent="0.3">
      <c r="A113" t="s">
        <v>224</v>
      </c>
      <c r="B113" t="s">
        <v>225</v>
      </c>
      <c r="C113" t="s">
        <v>363</v>
      </c>
      <c r="D113" s="2">
        <v>0</v>
      </c>
      <c r="E113" s="2">
        <v>-30.144347852717601</v>
      </c>
      <c r="F113" s="2">
        <v>151.04847829870141</v>
      </c>
      <c r="G113" s="2">
        <v>316.38586972262738</v>
      </c>
      <c r="H113" s="2">
        <v>466.02995908075127</v>
      </c>
      <c r="I113" s="2">
        <v>603.43160460457239</v>
      </c>
      <c r="J113" s="2">
        <v>729.00067743858699</v>
      </c>
      <c r="K113" s="2">
        <v>844.53932687111592</v>
      </c>
      <c r="L113" s="2">
        <v>951.33471048445244</v>
      </c>
      <c r="M113" s="2">
        <v>1052.9971012109434</v>
      </c>
    </row>
    <row r="114" spans="1:15" x14ac:dyDescent="0.3">
      <c r="A114" t="s">
        <v>226</v>
      </c>
      <c r="B114" t="s">
        <v>227</v>
      </c>
      <c r="C114" t="s">
        <v>363</v>
      </c>
      <c r="D114" s="2">
        <v>0</v>
      </c>
      <c r="E114" s="2">
        <v>3918.0701244262018</v>
      </c>
      <c r="F114" s="2">
        <v>7495.4667569081284</v>
      </c>
      <c r="G114" s="2">
        <v>10767.33171217129</v>
      </c>
      <c r="H114" s="2">
        <v>13738.892378522134</v>
      </c>
      <c r="I114" s="2">
        <v>16320.905269067833</v>
      </c>
      <c r="J114" s="2">
        <v>18602.793005967374</v>
      </c>
      <c r="K114" s="2">
        <v>20435.930972184287</v>
      </c>
      <c r="L114" s="2">
        <v>21821.66639788985</v>
      </c>
      <c r="M114" s="2">
        <v>22798.973937808343</v>
      </c>
    </row>
    <row r="115" spans="1:15" x14ac:dyDescent="0.3">
      <c r="A115" t="s">
        <v>228</v>
      </c>
      <c r="B115" t="s">
        <v>229</v>
      </c>
      <c r="C115" t="s">
        <v>363</v>
      </c>
      <c r="D115" s="2">
        <v>0</v>
      </c>
      <c r="E115" s="2">
        <v>0.59461679968103454</v>
      </c>
      <c r="F115" s="2">
        <v>14.404157690861155</v>
      </c>
      <c r="G115" s="2">
        <v>27.791560447154978</v>
      </c>
      <c r="H115" s="2">
        <v>39.651832661981615</v>
      </c>
      <c r="I115" s="2">
        <v>49.010452846638998</v>
      </c>
      <c r="J115" s="2">
        <v>57.892906107380867</v>
      </c>
      <c r="K115" s="2">
        <v>64.372868455109852</v>
      </c>
      <c r="L115" s="2">
        <v>70.396087576230059</v>
      </c>
      <c r="M115" s="2">
        <v>73.999811631036039</v>
      </c>
    </row>
    <row r="116" spans="1:15" x14ac:dyDescent="0.3">
      <c r="A116" t="s">
        <v>230</v>
      </c>
      <c r="B116" t="s">
        <v>231</v>
      </c>
      <c r="C116" t="s">
        <v>363</v>
      </c>
      <c r="D116" s="2">
        <v>0</v>
      </c>
      <c r="E116" s="2">
        <v>19.920711603046584</v>
      </c>
      <c r="F116" s="2">
        <v>382.5952523208889</v>
      </c>
      <c r="G116" s="2">
        <v>699.10775494262271</v>
      </c>
      <c r="H116" s="2">
        <v>973.25876731737662</v>
      </c>
      <c r="I116" s="2">
        <v>1208.3489163956556</v>
      </c>
      <c r="J116" s="2">
        <v>1409.8761512423607</v>
      </c>
      <c r="K116" s="2">
        <v>1579.2143114666828</v>
      </c>
      <c r="L116" s="2">
        <v>1708.5364268892868</v>
      </c>
      <c r="M116" s="2">
        <v>1819.9955568844375</v>
      </c>
    </row>
    <row r="117" spans="1:15" x14ac:dyDescent="0.3">
      <c r="A117" t="s">
        <v>232</v>
      </c>
      <c r="B117" t="s">
        <v>233</v>
      </c>
      <c r="C117" t="s">
        <v>363</v>
      </c>
      <c r="D117" s="2">
        <v>0</v>
      </c>
      <c r="E117" s="2">
        <v>4.9396915458498825</v>
      </c>
      <c r="F117" s="2">
        <v>10.836229983546417</v>
      </c>
      <c r="G117" s="2">
        <v>15.468106013869104</v>
      </c>
      <c r="H117" s="2">
        <v>19.957921808162141</v>
      </c>
      <c r="I117" s="2">
        <v>24.298677424042296</v>
      </c>
      <c r="J117" s="2">
        <v>27.482156394393535</v>
      </c>
      <c r="K117" s="2">
        <v>29.50186757571106</v>
      </c>
      <c r="L117" s="2">
        <v>31.325605415426494</v>
      </c>
      <c r="M117" s="2">
        <v>31.999953655254899</v>
      </c>
    </row>
    <row r="118" spans="1:15" x14ac:dyDescent="0.3">
      <c r="A118" t="s">
        <v>234</v>
      </c>
      <c r="B118" t="s">
        <v>235</v>
      </c>
      <c r="C118" t="s">
        <v>363</v>
      </c>
      <c r="D118" s="2">
        <v>0</v>
      </c>
      <c r="E118" s="2">
        <v>834.70079209358119</v>
      </c>
      <c r="F118" s="2">
        <v>1716.7829383978897</v>
      </c>
      <c r="G118" s="2">
        <v>2440.8190422381849</v>
      </c>
      <c r="H118" s="2">
        <v>3036.3909374287614</v>
      </c>
      <c r="I118" s="2">
        <v>3486.5502933947346</v>
      </c>
      <c r="J118" s="2">
        <v>3835.4482434270985</v>
      </c>
      <c r="K118" s="2">
        <v>4060.7483875695716</v>
      </c>
      <c r="L118" s="2">
        <v>4221.4482444089181</v>
      </c>
      <c r="M118" s="2">
        <v>4282.9939273433993</v>
      </c>
    </row>
    <row r="119" spans="1:15" x14ac:dyDescent="0.3">
      <c r="A119" t="s">
        <v>236</v>
      </c>
      <c r="B119" t="s">
        <v>237</v>
      </c>
      <c r="C119" t="s">
        <v>363</v>
      </c>
      <c r="D119" s="2">
        <v>0</v>
      </c>
      <c r="E119" s="2">
        <v>1468.4755898994736</v>
      </c>
      <c r="F119" s="2">
        <v>3040.2177168766393</v>
      </c>
      <c r="G119" s="2">
        <v>4404.8793004543659</v>
      </c>
      <c r="H119" s="2">
        <v>5554.4128664198506</v>
      </c>
      <c r="I119" s="2">
        <v>6468.0497090127428</v>
      </c>
      <c r="J119" s="2">
        <v>7167.5211824100697</v>
      </c>
      <c r="K119" s="2">
        <v>7613.3095292125927</v>
      </c>
      <c r="L119" s="2">
        <v>7785.3183489193179</v>
      </c>
      <c r="M119" s="2">
        <v>7701.9893481835852</v>
      </c>
    </row>
    <row r="120" spans="1:15" x14ac:dyDescent="0.3">
      <c r="A120" t="s">
        <v>238</v>
      </c>
      <c r="B120" t="s">
        <v>239</v>
      </c>
      <c r="C120" t="s">
        <v>363</v>
      </c>
      <c r="D120" s="2">
        <v>0</v>
      </c>
      <c r="E120" s="2">
        <v>1103.3088934782118</v>
      </c>
      <c r="F120" s="2">
        <v>2088.3718231275816</v>
      </c>
      <c r="G120" s="2">
        <v>2975.4317998326369</v>
      </c>
      <c r="H120" s="2">
        <v>3763.8718521859337</v>
      </c>
      <c r="I120" s="2">
        <v>4438.8951284875784</v>
      </c>
      <c r="J120" s="2">
        <v>5007.6626731546894</v>
      </c>
      <c r="K120" s="2">
        <v>5447.1033919665651</v>
      </c>
      <c r="L120" s="2">
        <v>5772.0700610796475</v>
      </c>
      <c r="M120" s="2">
        <v>5980.9931349977578</v>
      </c>
    </row>
    <row r="121" spans="1:15" x14ac:dyDescent="0.3">
      <c r="A121" t="s">
        <v>240</v>
      </c>
      <c r="B121" t="s">
        <v>241</v>
      </c>
      <c r="C121" t="s">
        <v>363</v>
      </c>
      <c r="D121" s="2">
        <v>0</v>
      </c>
      <c r="E121" s="2">
        <v>820.75300498403158</v>
      </c>
      <c r="F121" s="2">
        <v>1563.1455753694972</v>
      </c>
      <c r="G121" s="2">
        <v>2232.4058911501834</v>
      </c>
      <c r="H121" s="2">
        <v>2832.6787906127447</v>
      </c>
      <c r="I121" s="2">
        <v>3368.5276274193093</v>
      </c>
      <c r="J121" s="2">
        <v>3843.2515202044478</v>
      </c>
      <c r="K121" s="2">
        <v>4258.5454971195222</v>
      </c>
      <c r="L121" s="2">
        <v>4592.7586363126129</v>
      </c>
      <c r="M121" s="2">
        <v>4885.9943698609659</v>
      </c>
    </row>
    <row r="123" spans="1:15" x14ac:dyDescent="0.3">
      <c r="C123" t="s">
        <v>243</v>
      </c>
      <c r="D123" s="3">
        <f>SUM(D2:D121)</f>
        <v>0</v>
      </c>
      <c r="E123" s="3">
        <f t="shared" ref="E123:M123" si="0">SUM(E2:E121)</f>
        <v>186513.97447969046</v>
      </c>
      <c r="F123" s="3">
        <f t="shared" si="0"/>
        <v>354168.34593320452</v>
      </c>
      <c r="G123" s="3">
        <f t="shared" si="0"/>
        <v>503770.61667255091</v>
      </c>
      <c r="H123" s="3">
        <f t="shared" si="0"/>
        <v>634825.62219413964</v>
      </c>
      <c r="I123" s="3">
        <f t="shared" si="0"/>
        <v>746990.89183181082</v>
      </c>
      <c r="J123" s="3">
        <f t="shared" si="0"/>
        <v>840133.26047656522</v>
      </c>
      <c r="K123" s="3">
        <f t="shared" si="0"/>
        <v>913789.6217242399</v>
      </c>
      <c r="L123" s="3">
        <f t="shared" si="0"/>
        <v>967561.78423088521</v>
      </c>
      <c r="M123" s="3">
        <f t="shared" si="0"/>
        <v>1001747.335870833</v>
      </c>
      <c r="O1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BCA4-8E8D-4285-99F2-D45A3E45F15D}">
  <sheetPr>
    <tabColor theme="4" tint="0.79998168889431442"/>
  </sheetPr>
  <dimension ref="A1:M151"/>
  <sheetViews>
    <sheetView workbookViewId="0">
      <selection activeCell="P161" sqref="A142:P161"/>
    </sheetView>
  </sheetViews>
  <sheetFormatPr defaultRowHeight="14.4" x14ac:dyDescent="0.3"/>
  <cols>
    <col min="1" max="1" width="31.5546875" bestFit="1" customWidth="1"/>
    <col min="2" max="2" width="9.109375" style="55"/>
    <col min="3" max="13" width="10.44140625" style="55" customWidth="1"/>
  </cols>
  <sheetData>
    <row r="1" spans="1:13" ht="15.6" x14ac:dyDescent="0.3">
      <c r="A1" s="14" t="s">
        <v>0</v>
      </c>
      <c r="B1" s="53">
        <v>2019</v>
      </c>
      <c r="C1" s="53">
        <v>2020</v>
      </c>
      <c r="D1" s="53">
        <v>2021</v>
      </c>
      <c r="E1" s="53">
        <v>2022</v>
      </c>
      <c r="F1" s="53">
        <v>2023</v>
      </c>
      <c r="G1" s="53">
        <v>2024</v>
      </c>
      <c r="H1" s="53">
        <v>2025</v>
      </c>
      <c r="I1" s="53">
        <v>2026</v>
      </c>
      <c r="J1" s="53">
        <v>2027</v>
      </c>
      <c r="K1" s="53">
        <v>2028</v>
      </c>
      <c r="L1" s="53">
        <v>2029</v>
      </c>
      <c r="M1" s="53">
        <v>2030</v>
      </c>
    </row>
    <row r="2" spans="1:13" x14ac:dyDescent="0.3">
      <c r="A2" t="s">
        <v>1</v>
      </c>
      <c r="B2" s="54">
        <f>INDEX('Unintended pregnancies data'!$A$2:$M$148,MATCH('Unintended pregnancies averted'!$A2,'Unintended pregnancies data'!$A$2:$A$148,0),MATCH('Unintended pregnancies averted'!B$1,'Unintended pregnancies data'!$A$1:$M$1,0))</f>
        <v>0</v>
      </c>
      <c r="C2" s="54">
        <f>INDEX('Unintended pregnancies data'!$A$2:$M$148,MATCH('Unintended pregnancies averted'!$A2,'Unintended pregnancies data'!$A$2:$A$148,0),MATCH('Unintended pregnancies averted'!C$1,'Unintended pregnancies data'!$A$1:$M$1,0))</f>
        <v>0</v>
      </c>
      <c r="D2" s="54">
        <f>INDEX('Unintended pregnancies data'!$A$2:$M$148,MATCH('Unintended pregnancies averted'!$A2,'Unintended pregnancies data'!$A$2:$A$148,0),MATCH('Unintended pregnancies averted'!D$1,'Unintended pregnancies data'!$A$1:$M$1,0))</f>
        <v>0</v>
      </c>
      <c r="E2" s="54">
        <f>INDEX('Unintended pregnancies data'!$A$2:$M$148,MATCH('Unintended pregnancies averted'!$A2,'Unintended pregnancies data'!$A$2:$A$148,0),MATCH('Unintended pregnancies averted'!E$1,'Unintended pregnancies data'!$A$1:$M$1,0))</f>
        <v>50336.720540840295</v>
      </c>
      <c r="F2" s="54">
        <f>INDEX('Unintended pregnancies data'!$A$2:$M$148,MATCH('Unintended pregnancies averted'!$A2,'Unintended pregnancies data'!$A$2:$A$148,0),MATCH('Unintended pregnancies averted'!F$1,'Unintended pregnancies data'!$A$1:$M$1,0))</f>
        <v>108650.50788719708</v>
      </c>
      <c r="G2" s="54">
        <f>INDEX('Unintended pregnancies data'!$A$2:$M$148,MATCH('Unintended pregnancies averted'!$A2,'Unintended pregnancies data'!$A$2:$A$148,0),MATCH('Unintended pregnancies averted'!G$1,'Unintended pregnancies data'!$A$1:$M$1,0))</f>
        <v>175684.38930679148</v>
      </c>
      <c r="H2" s="54">
        <f>INDEX('Unintended pregnancies data'!$A$2:$M$148,MATCH('Unintended pregnancies averted'!$A2,'Unintended pregnancies data'!$A$2:$A$148,0),MATCH('Unintended pregnancies averted'!H$1,'Unintended pregnancies data'!$A$1:$M$1,0))</f>
        <v>252066.73627111106</v>
      </c>
      <c r="I2" s="54">
        <f>INDEX('Unintended pregnancies data'!$A$2:$M$148,MATCH('Unintended pregnancies averted'!$A2,'Unintended pregnancies data'!$A$2:$A$148,0),MATCH('Unintended pregnancies averted'!I$1,'Unintended pregnancies data'!$A$1:$M$1,0))</f>
        <v>338879.0165774076</v>
      </c>
      <c r="J2" s="54">
        <f>INDEX('Unintended pregnancies data'!$A$2:$M$148,MATCH('Unintended pregnancies averted'!$A2,'Unintended pregnancies data'!$A$2:$A$148,0),MATCH('Unintended pregnancies averted'!J$1,'Unintended pregnancies data'!$A$1:$M$1,0))</f>
        <v>436675.75743091688</v>
      </c>
      <c r="K2" s="54">
        <f>INDEX('Unintended pregnancies data'!$A$2:$M$148,MATCH('Unintended pregnancies averted'!$A2,'Unintended pregnancies data'!$A$2:$A$148,0),MATCH('Unintended pregnancies averted'!K$1,'Unintended pregnancies data'!$A$1:$M$1,0))</f>
        <v>546460.21929604444</v>
      </c>
      <c r="L2" s="54">
        <f>INDEX('Unintended pregnancies data'!$A$2:$M$148,MATCH('Unintended pregnancies averted'!$A2,'Unintended pregnancies data'!$A$2:$A$148,0),MATCH('Unintended pregnancies averted'!L$1,'Unintended pregnancies data'!$A$1:$M$1,0))</f>
        <v>669678.27780591871</v>
      </c>
      <c r="M2" s="54">
        <f>INDEX('Unintended pregnancies data'!$A$2:$M$148,MATCH('Unintended pregnancies averted'!$A2,'Unintended pregnancies data'!$A$2:$A$148,0),MATCH('Unintended pregnancies averted'!M$1,'Unintended pregnancies data'!$A$1:$M$1,0))</f>
        <v>807931.47052801761</v>
      </c>
    </row>
    <row r="3" spans="1:13" x14ac:dyDescent="0.3">
      <c r="A3" t="s">
        <v>4</v>
      </c>
      <c r="B3" s="54">
        <f>INDEX('Unintended pregnancies data'!$A$2:$M$148,MATCH('Unintended pregnancies averted'!$A3,'Unintended pregnancies data'!$A$2:$A$148,0),MATCH('Unintended pregnancies averted'!B$1,'Unintended pregnancies data'!$A$1:$M$1,0))</f>
        <v>0</v>
      </c>
      <c r="C3" s="54">
        <f>INDEX('Unintended pregnancies data'!$A$2:$M$148,MATCH('Unintended pregnancies averted'!$A3,'Unintended pregnancies data'!$A$2:$A$148,0),MATCH('Unintended pregnancies averted'!C$1,'Unintended pregnancies data'!$A$1:$M$1,0))</f>
        <v>0</v>
      </c>
      <c r="D3" s="54">
        <f>INDEX('Unintended pregnancies data'!$A$2:$M$148,MATCH('Unintended pregnancies averted'!$A3,'Unintended pregnancies data'!$A$2:$A$148,0),MATCH('Unintended pregnancies averted'!D$1,'Unintended pregnancies data'!$A$1:$M$1,0))</f>
        <v>0</v>
      </c>
      <c r="E3" s="54">
        <f>INDEX('Unintended pregnancies data'!$A$2:$M$148,MATCH('Unintended pregnancies averted'!$A3,'Unintended pregnancies data'!$A$2:$A$148,0),MATCH('Unintended pregnancies averted'!E$1,'Unintended pregnancies data'!$A$1:$M$1,0))</f>
        <v>2777.038133213573</v>
      </c>
      <c r="F3" s="54">
        <f>INDEX('Unintended pregnancies data'!$A$2:$M$148,MATCH('Unintended pregnancies averted'!$A3,'Unintended pregnancies data'!$A$2:$A$148,0),MATCH('Unintended pregnancies averted'!F$1,'Unintended pregnancies data'!$A$1:$M$1,0))</f>
        <v>6384.2761892323724</v>
      </c>
      <c r="G3" s="54">
        <f>INDEX('Unintended pregnancies data'!$A$2:$M$148,MATCH('Unintended pregnancies averted'!$A3,'Unintended pregnancies data'!$A$2:$A$148,0),MATCH('Unintended pregnancies averted'!G$1,'Unintended pregnancies data'!$A$1:$M$1,0))</f>
        <v>11082.828750292685</v>
      </c>
      <c r="H3" s="54">
        <f>INDEX('Unintended pregnancies data'!$A$2:$M$148,MATCH('Unintended pregnancies averted'!$A3,'Unintended pregnancies data'!$A$2:$A$148,0),MATCH('Unintended pregnancies averted'!H$1,'Unintended pregnancies data'!$A$1:$M$1,0))</f>
        <v>17231.89244972805</v>
      </c>
      <c r="I3" s="54">
        <f>INDEX('Unintended pregnancies data'!$A$2:$M$148,MATCH('Unintended pregnancies averted'!$A3,'Unintended pregnancies data'!$A$2:$A$148,0),MATCH('Unintended pregnancies averted'!I$1,'Unintended pregnancies data'!$A$1:$M$1,0))</f>
        <v>25306.515389559681</v>
      </c>
      <c r="J3" s="54">
        <f>INDEX('Unintended pregnancies data'!$A$2:$M$148,MATCH('Unintended pregnancies averted'!$A3,'Unintended pregnancies data'!$A$2:$A$148,0),MATCH('Unintended pregnancies averted'!J$1,'Unintended pregnancies data'!$A$1:$M$1,0))</f>
        <v>35940.087674920404</v>
      </c>
      <c r="K3" s="54">
        <f>INDEX('Unintended pregnancies data'!$A$2:$M$148,MATCH('Unintended pregnancies averted'!$A3,'Unintended pregnancies data'!$A$2:$A$148,0),MATCH('Unintended pregnancies averted'!K$1,'Unintended pregnancies data'!$A$1:$M$1,0))</f>
        <v>49944.216568753545</v>
      </c>
      <c r="L3" s="54">
        <f>INDEX('Unintended pregnancies data'!$A$2:$M$148,MATCH('Unintended pregnancies averted'!$A3,'Unintended pregnancies data'!$A$2:$A$148,0),MATCH('Unintended pregnancies averted'!L$1,'Unintended pregnancies data'!$A$1:$M$1,0))</f>
        <v>68317.309327392504</v>
      </c>
      <c r="M3" s="54">
        <f>INDEX('Unintended pregnancies data'!$A$2:$M$148,MATCH('Unintended pregnancies averted'!$A3,'Unintended pregnancies data'!$A$2:$A$148,0),MATCH('Unintended pregnancies averted'!M$1,'Unintended pregnancies data'!$A$1:$M$1,0))</f>
        <v>92337.467468195464</v>
      </c>
    </row>
    <row r="4" spans="1:13" x14ac:dyDescent="0.3">
      <c r="A4" t="s">
        <v>6</v>
      </c>
      <c r="B4" s="54">
        <f>INDEX('Unintended pregnancies data'!$A$2:$M$148,MATCH('Unintended pregnancies averted'!$A4,'Unintended pregnancies data'!$A$2:$A$148,0),MATCH('Unintended pregnancies averted'!B$1,'Unintended pregnancies data'!$A$1:$M$1,0))</f>
        <v>0</v>
      </c>
      <c r="C4" s="54">
        <f>INDEX('Unintended pregnancies data'!$A$2:$M$148,MATCH('Unintended pregnancies averted'!$A4,'Unintended pregnancies data'!$A$2:$A$148,0),MATCH('Unintended pregnancies averted'!C$1,'Unintended pregnancies data'!$A$1:$M$1,0))</f>
        <v>0</v>
      </c>
      <c r="D4" s="54">
        <f>INDEX('Unintended pregnancies data'!$A$2:$M$148,MATCH('Unintended pregnancies averted'!$A4,'Unintended pregnancies data'!$A$2:$A$148,0),MATCH('Unintended pregnancies averted'!D$1,'Unintended pregnancies data'!$A$1:$M$1,0))</f>
        <v>0</v>
      </c>
      <c r="E4" s="54">
        <f>INDEX('Unintended pregnancies data'!$A$2:$M$148,MATCH('Unintended pregnancies averted'!$A4,'Unintended pregnancies data'!$A$2:$A$148,0),MATCH('Unintended pregnancies averted'!E$1,'Unintended pregnancies data'!$A$1:$M$1,0))</f>
        <v>35035.353293407243</v>
      </c>
      <c r="F4" s="54">
        <f>INDEX('Unintended pregnancies data'!$A$2:$M$148,MATCH('Unintended pregnancies averted'!$A4,'Unintended pregnancies data'!$A$2:$A$148,0),MATCH('Unintended pregnancies averted'!F$1,'Unintended pregnancies data'!$A$1:$M$1,0))</f>
        <v>71916.842889274238</v>
      </c>
      <c r="G4" s="54">
        <f>INDEX('Unintended pregnancies data'!$A$2:$M$148,MATCH('Unintended pregnancies averted'!$A4,'Unintended pregnancies data'!$A$2:$A$148,0),MATCH('Unintended pregnancies averted'!G$1,'Unintended pregnancies data'!$A$1:$M$1,0))</f>
        <v>110840.43758645956</v>
      </c>
      <c r="H4" s="54">
        <f>INDEX('Unintended pregnancies data'!$A$2:$M$148,MATCH('Unintended pregnancies averted'!$A4,'Unintended pregnancies data'!$A$2:$A$148,0),MATCH('Unintended pregnancies averted'!H$1,'Unintended pregnancies data'!$A$1:$M$1,0))</f>
        <v>152029.51781552495</v>
      </c>
      <c r="I4" s="54">
        <f>INDEX('Unintended pregnancies data'!$A$2:$M$148,MATCH('Unintended pregnancies averted'!$A4,'Unintended pregnancies data'!$A$2:$A$148,0),MATCH('Unintended pregnancies averted'!I$1,'Unintended pregnancies data'!$A$1:$M$1,0))</f>
        <v>195500.16360996081</v>
      </c>
      <c r="J4" s="54">
        <f>INDEX('Unintended pregnancies data'!$A$2:$M$148,MATCH('Unintended pregnancies averted'!$A4,'Unintended pregnancies data'!$A$2:$A$148,0),MATCH('Unintended pregnancies averted'!J$1,'Unintended pregnancies data'!$A$1:$M$1,0))</f>
        <v>241644.89446828747</v>
      </c>
      <c r="K4" s="54">
        <f>INDEX('Unintended pregnancies data'!$A$2:$M$148,MATCH('Unintended pregnancies averted'!$A4,'Unintended pregnancies data'!$A$2:$A$148,0),MATCH('Unintended pregnancies averted'!K$1,'Unintended pregnancies data'!$A$1:$M$1,0))</f>
        <v>290473.54117690562</v>
      </c>
      <c r="L4" s="54">
        <f>INDEX('Unintended pregnancies data'!$A$2:$M$148,MATCH('Unintended pregnancies averted'!$A4,'Unintended pregnancies data'!$A$2:$A$148,0),MATCH('Unintended pregnancies averted'!L$1,'Unintended pregnancies data'!$A$1:$M$1,0))</f>
        <v>341638.43355674623</v>
      </c>
      <c r="M4" s="54">
        <f>INDEX('Unintended pregnancies data'!$A$2:$M$148,MATCH('Unintended pregnancies averted'!$A4,'Unintended pregnancies data'!$A$2:$A$148,0),MATCH('Unintended pregnancies averted'!M$1,'Unintended pregnancies data'!$A$1:$M$1,0))</f>
        <v>394750.39819456683</v>
      </c>
    </row>
    <row r="5" spans="1:13" x14ac:dyDescent="0.3">
      <c r="A5" t="s">
        <v>8</v>
      </c>
      <c r="B5" s="54">
        <f>INDEX('Unintended pregnancies data'!$A$2:$M$148,MATCH('Unintended pregnancies averted'!$A5,'Unintended pregnancies data'!$A$2:$A$148,0),MATCH('Unintended pregnancies averted'!B$1,'Unintended pregnancies data'!$A$1:$M$1,0))</f>
        <v>0</v>
      </c>
      <c r="C5" s="54">
        <f>INDEX('Unintended pregnancies data'!$A$2:$M$148,MATCH('Unintended pregnancies averted'!$A5,'Unintended pregnancies data'!$A$2:$A$148,0),MATCH('Unintended pregnancies averted'!C$1,'Unintended pregnancies data'!$A$1:$M$1,0))</f>
        <v>0</v>
      </c>
      <c r="D5" s="54">
        <f>INDEX('Unintended pregnancies data'!$A$2:$M$148,MATCH('Unintended pregnancies averted'!$A5,'Unintended pregnancies data'!$A$2:$A$148,0),MATCH('Unintended pregnancies averted'!D$1,'Unintended pregnancies data'!$A$1:$M$1,0))</f>
        <v>0</v>
      </c>
      <c r="E5" s="54">
        <f>INDEX('Unintended pregnancies data'!$A$2:$M$148,MATCH('Unintended pregnancies averted'!$A5,'Unintended pregnancies data'!$A$2:$A$148,0),MATCH('Unintended pregnancies averted'!E$1,'Unintended pregnancies data'!$A$1:$M$1,0))</f>
        <v>52995.910480670631</v>
      </c>
      <c r="F5" s="54">
        <f>INDEX('Unintended pregnancies data'!$A$2:$M$148,MATCH('Unintended pregnancies averted'!$A5,'Unintended pregnancies data'!$A$2:$A$148,0),MATCH('Unintended pregnancies averted'!F$1,'Unintended pregnancies data'!$A$1:$M$1,0))</f>
        <v>116897.31144011847</v>
      </c>
      <c r="G5" s="54">
        <f>INDEX('Unintended pregnancies data'!$A$2:$M$148,MATCH('Unintended pregnancies averted'!$A5,'Unintended pregnancies data'!$A$2:$A$148,0),MATCH('Unintended pregnancies averted'!G$1,'Unintended pregnancies data'!$A$1:$M$1,0))</f>
        <v>193545.67223319347</v>
      </c>
      <c r="H5" s="54">
        <f>INDEX('Unintended pregnancies data'!$A$2:$M$148,MATCH('Unintended pregnancies averted'!$A5,'Unintended pregnancies data'!$A$2:$A$148,0),MATCH('Unintended pregnancies averted'!H$1,'Unintended pregnancies data'!$A$1:$M$1,0))</f>
        <v>285005.00594061869</v>
      </c>
      <c r="I5" s="54">
        <f>INDEX('Unintended pregnancies data'!$A$2:$M$148,MATCH('Unintended pregnancies averted'!$A5,'Unintended pregnancies data'!$A$2:$A$148,0),MATCH('Unintended pregnancies averted'!I$1,'Unintended pregnancies data'!$A$1:$M$1,0))</f>
        <v>393423.90049769718</v>
      </c>
      <c r="J5" s="54">
        <f>INDEX('Unintended pregnancies data'!$A$2:$M$148,MATCH('Unintended pregnancies averted'!$A5,'Unintended pregnancies data'!$A$2:$A$148,0),MATCH('Unintended pregnancies averted'!J$1,'Unintended pregnancies data'!$A$1:$M$1,0))</f>
        <v>521773.60735358222</v>
      </c>
      <c r="K5" s="54">
        <f>INDEX('Unintended pregnancies data'!$A$2:$M$148,MATCH('Unintended pregnancies averted'!$A5,'Unintended pregnancies data'!$A$2:$A$148,0),MATCH('Unintended pregnancies averted'!K$1,'Unintended pregnancies data'!$A$1:$M$1,0))</f>
        <v>673285.61966484471</v>
      </c>
      <c r="L5" s="54">
        <f>INDEX('Unintended pregnancies data'!$A$2:$M$148,MATCH('Unintended pregnancies averted'!$A5,'Unintended pregnancies data'!$A$2:$A$148,0),MATCH('Unintended pregnancies averted'!L$1,'Unintended pregnancies data'!$A$1:$M$1,0))</f>
        <v>851757.58667059569</v>
      </c>
      <c r="M5" s="54">
        <f>INDEX('Unintended pregnancies data'!$A$2:$M$148,MATCH('Unintended pregnancies averted'!$A5,'Unintended pregnancies data'!$A$2:$A$148,0),MATCH('Unintended pregnancies averted'!M$1,'Unintended pregnancies data'!$A$1:$M$1,0))</f>
        <v>1061592.451770321</v>
      </c>
    </row>
    <row r="6" spans="1:13" x14ac:dyDescent="0.3">
      <c r="A6" t="s">
        <v>10</v>
      </c>
      <c r="B6" s="54">
        <f>INDEX('Unintended pregnancies data'!$A$2:$M$148,MATCH('Unintended pregnancies averted'!$A6,'Unintended pregnancies data'!$A$2:$A$148,0),MATCH('Unintended pregnancies averted'!B$1,'Unintended pregnancies data'!$A$1:$M$1,0))</f>
        <v>0</v>
      </c>
      <c r="C6" s="54">
        <f>INDEX('Unintended pregnancies data'!$A$2:$M$148,MATCH('Unintended pregnancies averted'!$A6,'Unintended pregnancies data'!$A$2:$A$148,0),MATCH('Unintended pregnancies averted'!C$1,'Unintended pregnancies data'!$A$1:$M$1,0))</f>
        <v>0</v>
      </c>
      <c r="D6" s="54">
        <f>INDEX('Unintended pregnancies data'!$A$2:$M$148,MATCH('Unintended pregnancies averted'!$A6,'Unintended pregnancies data'!$A$2:$A$148,0),MATCH('Unintended pregnancies averted'!D$1,'Unintended pregnancies data'!$A$1:$M$1,0))</f>
        <v>0</v>
      </c>
      <c r="E6" s="54">
        <f>INDEX('Unintended pregnancies data'!$A$2:$M$148,MATCH('Unintended pregnancies averted'!$A6,'Unintended pregnancies data'!$A$2:$A$148,0),MATCH('Unintended pregnancies averted'!E$1,'Unintended pregnancies data'!$A$1:$M$1,0))</f>
        <v>45521.03764376929</v>
      </c>
      <c r="F6" s="54">
        <f>INDEX('Unintended pregnancies data'!$A$2:$M$148,MATCH('Unintended pregnancies averted'!$A6,'Unintended pregnancies data'!$A$2:$A$148,0),MATCH('Unintended pregnancies averted'!F$1,'Unintended pregnancies data'!$A$1:$M$1,0))</f>
        <v>92620.324477657676</v>
      </c>
      <c r="G6" s="54">
        <f>INDEX('Unintended pregnancies data'!$A$2:$M$148,MATCH('Unintended pregnancies averted'!$A6,'Unintended pregnancies data'!$A$2:$A$148,0),MATCH('Unintended pregnancies averted'!G$1,'Unintended pregnancies data'!$A$1:$M$1,0))</f>
        <v>141210.48367337836</v>
      </c>
      <c r="H6" s="54">
        <f>INDEX('Unintended pregnancies data'!$A$2:$M$148,MATCH('Unintended pregnancies averted'!$A6,'Unintended pregnancies data'!$A$2:$A$148,0),MATCH('Unintended pregnancies averted'!H$1,'Unintended pregnancies data'!$A$1:$M$1,0))</f>
        <v>191175.53221948864</v>
      </c>
      <c r="I6" s="54">
        <f>INDEX('Unintended pregnancies data'!$A$2:$M$148,MATCH('Unintended pregnancies averted'!$A6,'Unintended pregnancies data'!$A$2:$A$148,0),MATCH('Unintended pregnancies averted'!I$1,'Unintended pregnancies data'!$A$1:$M$1,0))</f>
        <v>242502.42520708265</v>
      </c>
      <c r="J6" s="54">
        <f>INDEX('Unintended pregnancies data'!$A$2:$M$148,MATCH('Unintended pregnancies averted'!$A6,'Unintended pregnancies data'!$A$2:$A$148,0),MATCH('Unintended pregnancies averted'!J$1,'Unintended pregnancies data'!$A$1:$M$1,0))</f>
        <v>295019.38899667468</v>
      </c>
      <c r="K6" s="54">
        <f>INDEX('Unintended pregnancies data'!$A$2:$M$148,MATCH('Unintended pregnancies averted'!$A6,'Unintended pregnancies data'!$A$2:$A$148,0),MATCH('Unintended pregnancies averted'!K$1,'Unintended pregnancies data'!$A$1:$M$1,0))</f>
        <v>348723.32124812948</v>
      </c>
      <c r="L6" s="54">
        <f>INDEX('Unintended pregnancies data'!$A$2:$M$148,MATCH('Unintended pregnancies averted'!$A6,'Unintended pregnancies data'!$A$2:$A$148,0),MATCH('Unintended pregnancies averted'!L$1,'Unintended pregnancies data'!$A$1:$M$1,0))</f>
        <v>403758.46126988903</v>
      </c>
      <c r="M6" s="54">
        <f>INDEX('Unintended pregnancies data'!$A$2:$M$148,MATCH('Unintended pregnancies averted'!$A6,'Unintended pregnancies data'!$A$2:$A$148,0),MATCH('Unintended pregnancies averted'!M$1,'Unintended pregnancies data'!$A$1:$M$1,0))</f>
        <v>460288.58431883994</v>
      </c>
    </row>
    <row r="7" spans="1:13" x14ac:dyDescent="0.3">
      <c r="A7" t="s">
        <v>12</v>
      </c>
      <c r="B7" s="54">
        <f>INDEX('Unintended pregnancies data'!$A$2:$M$148,MATCH('Unintended pregnancies averted'!$A7,'Unintended pregnancies data'!$A$2:$A$148,0),MATCH('Unintended pregnancies averted'!B$1,'Unintended pregnancies data'!$A$1:$M$1,0))</f>
        <v>0</v>
      </c>
      <c r="C7" s="54">
        <f>INDEX('Unintended pregnancies data'!$A$2:$M$148,MATCH('Unintended pregnancies averted'!$A7,'Unintended pregnancies data'!$A$2:$A$148,0),MATCH('Unintended pregnancies averted'!C$1,'Unintended pregnancies data'!$A$1:$M$1,0))</f>
        <v>0</v>
      </c>
      <c r="D7" s="54">
        <f>INDEX('Unintended pregnancies data'!$A$2:$M$148,MATCH('Unintended pregnancies averted'!$A7,'Unintended pregnancies data'!$A$2:$A$148,0),MATCH('Unintended pregnancies averted'!D$1,'Unintended pregnancies data'!$A$1:$M$1,0))</f>
        <v>0</v>
      </c>
      <c r="E7" s="54">
        <f>INDEX('Unintended pregnancies data'!$A$2:$M$148,MATCH('Unintended pregnancies averted'!$A7,'Unintended pregnancies data'!$A$2:$A$148,0),MATCH('Unintended pregnancies averted'!E$1,'Unintended pregnancies data'!$A$1:$M$1,0))</f>
        <v>5539.3177411367142</v>
      </c>
      <c r="F7" s="54">
        <f>INDEX('Unintended pregnancies data'!$A$2:$M$148,MATCH('Unintended pregnancies averted'!$A7,'Unintended pregnancies data'!$A$2:$A$148,0),MATCH('Unintended pregnancies averted'!F$1,'Unintended pregnancies data'!$A$1:$M$1,0))</f>
        <v>11650.049569583178</v>
      </c>
      <c r="G7" s="54">
        <f>INDEX('Unintended pregnancies data'!$A$2:$M$148,MATCH('Unintended pregnancies averted'!$A7,'Unintended pregnancies data'!$A$2:$A$148,0),MATCH('Unintended pregnancies averted'!G$1,'Unintended pregnancies data'!$A$1:$M$1,0))</f>
        <v>18392.189964173624</v>
      </c>
      <c r="H7" s="54">
        <f>INDEX('Unintended pregnancies data'!$A$2:$M$148,MATCH('Unintended pregnancies averted'!$A7,'Unintended pregnancies data'!$A$2:$A$148,0),MATCH('Unintended pregnancies averted'!H$1,'Unintended pregnancies data'!$A$1:$M$1,0))</f>
        <v>25819.19259444419</v>
      </c>
      <c r="I7" s="54">
        <f>INDEX('Unintended pregnancies data'!$A$2:$M$148,MATCH('Unintended pregnancies averted'!$A7,'Unintended pregnancies data'!$A$2:$A$148,0),MATCH('Unintended pregnancies averted'!I$1,'Unintended pregnancies data'!$A$1:$M$1,0))</f>
        <v>33995.693611732771</v>
      </c>
      <c r="J7" s="54">
        <f>INDEX('Unintended pregnancies data'!$A$2:$M$148,MATCH('Unintended pregnancies averted'!$A7,'Unintended pregnancies data'!$A$2:$A$148,0),MATCH('Unintended pregnancies averted'!J$1,'Unintended pregnancies data'!$A$1:$M$1,0))</f>
        <v>42983.809040369888</v>
      </c>
      <c r="K7" s="54">
        <f>INDEX('Unintended pregnancies data'!$A$2:$M$148,MATCH('Unintended pregnancies averted'!$A7,'Unintended pregnancies data'!$A$2:$A$148,0),MATCH('Unintended pregnancies averted'!K$1,'Unintended pregnancies data'!$A$1:$M$1,0))</f>
        <v>52820.881291608021</v>
      </c>
      <c r="L7" s="54">
        <f>INDEX('Unintended pregnancies data'!$A$2:$M$148,MATCH('Unintended pregnancies averted'!$A7,'Unintended pregnancies data'!$A$2:$A$148,0),MATCH('Unintended pregnancies averted'!L$1,'Unintended pregnancies data'!$A$1:$M$1,0))</f>
        <v>63518.039550211623</v>
      </c>
      <c r="M7" s="54">
        <f>INDEX('Unintended pregnancies data'!$A$2:$M$148,MATCH('Unintended pregnancies averted'!$A7,'Unintended pregnancies data'!$A$2:$A$148,0),MATCH('Unintended pregnancies averted'!M$1,'Unintended pregnancies data'!$A$1:$M$1,0))</f>
        <v>75078.073316149937</v>
      </c>
    </row>
    <row r="8" spans="1:13" x14ac:dyDescent="0.3">
      <c r="A8" t="s">
        <v>14</v>
      </c>
      <c r="B8" s="54">
        <f>INDEX('Unintended pregnancies data'!$A$2:$M$148,MATCH('Unintended pregnancies averted'!$A8,'Unintended pregnancies data'!$A$2:$A$148,0),MATCH('Unintended pregnancies averted'!B$1,'Unintended pregnancies data'!$A$1:$M$1,0))</f>
        <v>0</v>
      </c>
      <c r="C8" s="54">
        <f>INDEX('Unintended pregnancies data'!$A$2:$M$148,MATCH('Unintended pregnancies averted'!$A8,'Unintended pregnancies data'!$A$2:$A$148,0),MATCH('Unintended pregnancies averted'!C$1,'Unintended pregnancies data'!$A$1:$M$1,0))</f>
        <v>0</v>
      </c>
      <c r="D8" s="54">
        <f>INDEX('Unintended pregnancies data'!$A$2:$M$148,MATCH('Unintended pregnancies averted'!$A8,'Unintended pregnancies data'!$A$2:$A$148,0),MATCH('Unintended pregnancies averted'!D$1,'Unintended pregnancies data'!$A$1:$M$1,0))</f>
        <v>0</v>
      </c>
      <c r="E8" s="54">
        <f>INDEX('Unintended pregnancies data'!$A$2:$M$148,MATCH('Unintended pregnancies averted'!$A8,'Unintended pregnancies data'!$A$2:$A$148,0),MATCH('Unintended pregnancies averted'!E$1,'Unintended pregnancies data'!$A$1:$M$1,0))</f>
        <v>18234.301359065576</v>
      </c>
      <c r="F8" s="54">
        <f>INDEX('Unintended pregnancies data'!$A$2:$M$148,MATCH('Unintended pregnancies averted'!$A8,'Unintended pregnancies data'!$A$2:$A$148,0),MATCH('Unintended pregnancies averted'!F$1,'Unintended pregnancies data'!$A$1:$M$1,0))</f>
        <v>39006.650118611942</v>
      </c>
      <c r="G8" s="54">
        <f>INDEX('Unintended pregnancies data'!$A$2:$M$148,MATCH('Unintended pregnancies averted'!$A8,'Unintended pregnancies data'!$A$2:$A$148,0),MATCH('Unintended pregnancies averted'!G$1,'Unintended pregnancies data'!$A$1:$M$1,0))</f>
        <v>62770.258113755321</v>
      </c>
      <c r="H8" s="54">
        <f>INDEX('Unintended pregnancies data'!$A$2:$M$148,MATCH('Unintended pregnancies averted'!$A8,'Unintended pregnancies data'!$A$2:$A$148,0),MATCH('Unintended pregnancies averted'!H$1,'Unintended pregnancies data'!$A$1:$M$1,0))</f>
        <v>90106.442759226411</v>
      </c>
      <c r="I8" s="54">
        <f>INDEX('Unintended pregnancies data'!$A$2:$M$148,MATCH('Unintended pregnancies averted'!$A8,'Unintended pregnancies data'!$A$2:$A$148,0),MATCH('Unintended pregnancies averted'!I$1,'Unintended pregnancies data'!$A$1:$M$1,0))</f>
        <v>121642.12397271932</v>
      </c>
      <c r="J8" s="54">
        <f>INDEX('Unintended pregnancies data'!$A$2:$M$148,MATCH('Unintended pregnancies averted'!$A8,'Unintended pregnancies data'!$A$2:$A$148,0),MATCH('Unintended pregnancies averted'!J$1,'Unintended pregnancies data'!$A$1:$M$1,0))</f>
        <v>158141.46084853308</v>
      </c>
      <c r="K8" s="54">
        <f>INDEX('Unintended pregnancies data'!$A$2:$M$148,MATCH('Unintended pregnancies averted'!$A8,'Unintended pregnancies data'!$A$2:$A$148,0),MATCH('Unintended pregnancies averted'!K$1,'Unintended pregnancies data'!$A$1:$M$1,0))</f>
        <v>200304.09502940922</v>
      </c>
      <c r="L8" s="54">
        <f>INDEX('Unintended pregnancies data'!$A$2:$M$148,MATCH('Unintended pregnancies averted'!$A8,'Unintended pregnancies data'!$A$2:$A$148,0),MATCH('Unintended pregnancies averted'!L$1,'Unintended pregnancies data'!$A$1:$M$1,0))</f>
        <v>248609.95336084219</v>
      </c>
      <c r="M8" s="54">
        <f>INDEX('Unintended pregnancies data'!$A$2:$M$148,MATCH('Unintended pregnancies averted'!$A8,'Unintended pregnancies data'!$A$2:$A$148,0),MATCH('Unintended pregnancies averted'!M$1,'Unintended pregnancies data'!$A$1:$M$1,0))</f>
        <v>303495.58536486537</v>
      </c>
    </row>
    <row r="9" spans="1:13" x14ac:dyDescent="0.3">
      <c r="A9" t="s">
        <v>16</v>
      </c>
      <c r="B9" s="54">
        <f>INDEX('Unintended pregnancies data'!$A$2:$M$148,MATCH('Unintended pregnancies averted'!$A9,'Unintended pregnancies data'!$A$2:$A$148,0),MATCH('Unintended pregnancies averted'!B$1,'Unintended pregnancies data'!$A$1:$M$1,0))</f>
        <v>0</v>
      </c>
      <c r="C9" s="54">
        <f>INDEX('Unintended pregnancies data'!$A$2:$M$148,MATCH('Unintended pregnancies averted'!$A9,'Unintended pregnancies data'!$A$2:$A$148,0),MATCH('Unintended pregnancies averted'!C$1,'Unintended pregnancies data'!$A$1:$M$1,0))</f>
        <v>0</v>
      </c>
      <c r="D9" s="54">
        <f>INDEX('Unintended pregnancies data'!$A$2:$M$148,MATCH('Unintended pregnancies averted'!$A9,'Unintended pregnancies data'!$A$2:$A$148,0),MATCH('Unintended pregnancies averted'!D$1,'Unintended pregnancies data'!$A$1:$M$1,0))</f>
        <v>0</v>
      </c>
      <c r="E9" s="54">
        <f>INDEX('Unintended pregnancies data'!$A$2:$M$148,MATCH('Unintended pregnancies averted'!$A9,'Unintended pregnancies data'!$A$2:$A$148,0),MATCH('Unintended pregnancies averted'!E$1,'Unintended pregnancies data'!$A$1:$M$1,0))</f>
        <v>264147.39871139918</v>
      </c>
      <c r="F9" s="54">
        <f>INDEX('Unintended pregnancies data'!$A$2:$M$148,MATCH('Unintended pregnancies averted'!$A9,'Unintended pregnancies data'!$A$2:$A$148,0),MATCH('Unintended pregnancies averted'!F$1,'Unintended pregnancies data'!$A$1:$M$1,0))</f>
        <v>541698.1520989053</v>
      </c>
      <c r="G9" s="54">
        <f>INDEX('Unintended pregnancies data'!$A$2:$M$148,MATCH('Unintended pregnancies averted'!$A9,'Unintended pregnancies data'!$A$2:$A$148,0),MATCH('Unintended pregnancies averted'!G$1,'Unintended pregnancies data'!$A$1:$M$1,0))</f>
        <v>832326.94423410483</v>
      </c>
      <c r="H9" s="54">
        <f>INDEX('Unintended pregnancies data'!$A$2:$M$148,MATCH('Unintended pregnancies averted'!$A9,'Unintended pregnancies data'!$A$2:$A$148,0),MATCH('Unintended pregnancies averted'!H$1,'Unintended pregnancies data'!$A$1:$M$1,0))</f>
        <v>1135393.5418427158</v>
      </c>
      <c r="I9" s="54">
        <f>INDEX('Unintended pregnancies data'!$A$2:$M$148,MATCH('Unintended pregnancies averted'!$A9,'Unintended pregnancies data'!$A$2:$A$148,0),MATCH('Unintended pregnancies averted'!I$1,'Unintended pregnancies data'!$A$1:$M$1,0))</f>
        <v>1450997.8760130778</v>
      </c>
      <c r="J9" s="54">
        <f>INDEX('Unintended pregnancies data'!$A$2:$M$148,MATCH('Unintended pregnancies averted'!$A9,'Unintended pregnancies data'!$A$2:$A$148,0),MATCH('Unintended pregnancies averted'!J$1,'Unintended pregnancies data'!$A$1:$M$1,0))</f>
        <v>1778011.8772118166</v>
      </c>
      <c r="K9" s="54">
        <f>INDEX('Unintended pregnancies data'!$A$2:$M$148,MATCH('Unintended pregnancies averted'!$A9,'Unintended pregnancies data'!$A$2:$A$148,0),MATCH('Unintended pregnancies averted'!K$1,'Unintended pregnancies data'!$A$1:$M$1,0))</f>
        <v>2115927.0381058492</v>
      </c>
      <c r="L9" s="54">
        <f>INDEX('Unintended pregnancies data'!$A$2:$M$148,MATCH('Unintended pregnancies averted'!$A9,'Unintended pregnancies data'!$A$2:$A$148,0),MATCH('Unintended pregnancies averted'!L$1,'Unintended pregnancies data'!$A$1:$M$1,0))</f>
        <v>2464615.4439415503</v>
      </c>
      <c r="M9" s="54">
        <f>INDEX('Unintended pregnancies data'!$A$2:$M$148,MATCH('Unintended pregnancies averted'!$A9,'Unintended pregnancies data'!$A$2:$A$148,0),MATCH('Unintended pregnancies averted'!M$1,'Unintended pregnancies data'!$A$1:$M$1,0))</f>
        <v>2824069.3459473327</v>
      </c>
    </row>
    <row r="10" spans="1:13" x14ac:dyDescent="0.3">
      <c r="A10" t="s">
        <v>18</v>
      </c>
      <c r="B10" s="54">
        <f>INDEX('Unintended pregnancies data'!$A$2:$M$148,MATCH('Unintended pregnancies averted'!$A10,'Unintended pregnancies data'!$A$2:$A$148,0),MATCH('Unintended pregnancies averted'!B$1,'Unintended pregnancies data'!$A$1:$M$1,0))</f>
        <v>0</v>
      </c>
      <c r="C10" s="54">
        <f>INDEX('Unintended pregnancies data'!$A$2:$M$148,MATCH('Unintended pregnancies averted'!$A10,'Unintended pregnancies data'!$A$2:$A$148,0),MATCH('Unintended pregnancies averted'!C$1,'Unintended pregnancies data'!$A$1:$M$1,0))</f>
        <v>0</v>
      </c>
      <c r="D10" s="54">
        <f>INDEX('Unintended pregnancies data'!$A$2:$M$148,MATCH('Unintended pregnancies averted'!$A10,'Unintended pregnancies data'!$A$2:$A$148,0),MATCH('Unintended pregnancies averted'!D$1,'Unintended pregnancies data'!$A$1:$M$1,0))</f>
        <v>0</v>
      </c>
      <c r="E10" s="54">
        <f>INDEX('Unintended pregnancies data'!$A$2:$M$148,MATCH('Unintended pregnancies averted'!$A10,'Unintended pregnancies data'!$A$2:$A$148,0),MATCH('Unintended pregnancies averted'!E$1,'Unintended pregnancies data'!$A$1:$M$1,0))</f>
        <v>369.44385215981856</v>
      </c>
      <c r="F10" s="54">
        <f>INDEX('Unintended pregnancies data'!$A$2:$M$148,MATCH('Unintended pregnancies averted'!$A10,'Unintended pregnancies data'!$A$2:$A$148,0),MATCH('Unintended pregnancies averted'!F$1,'Unintended pregnancies data'!$A$1:$M$1,0))</f>
        <v>745.40080011004102</v>
      </c>
      <c r="G10" s="54">
        <f>INDEX('Unintended pregnancies data'!$A$2:$M$148,MATCH('Unintended pregnancies averted'!$A10,'Unintended pregnancies data'!$A$2:$A$148,0),MATCH('Unintended pregnancies averted'!G$1,'Unintended pregnancies data'!$A$1:$M$1,0))</f>
        <v>1128.2549667524436</v>
      </c>
      <c r="H10" s="54">
        <f>INDEX('Unintended pregnancies data'!$A$2:$M$148,MATCH('Unintended pregnancies averted'!$A10,'Unintended pregnancies data'!$A$2:$A$148,0),MATCH('Unintended pregnancies averted'!H$1,'Unintended pregnancies data'!$A$1:$M$1,0))</f>
        <v>1519.242283923295</v>
      </c>
      <c r="I10" s="54">
        <f>INDEX('Unintended pregnancies data'!$A$2:$M$148,MATCH('Unintended pregnancies averted'!$A10,'Unintended pregnancies data'!$A$2:$A$148,0),MATCH('Unintended pregnancies averted'!I$1,'Unintended pregnancies data'!$A$1:$M$1,0))</f>
        <v>1922.8203771829612</v>
      </c>
      <c r="J10" s="54">
        <f>INDEX('Unintended pregnancies data'!$A$2:$M$148,MATCH('Unintended pregnancies averted'!$A10,'Unintended pregnancies data'!$A$2:$A$148,0),MATCH('Unintended pregnancies averted'!J$1,'Unintended pregnancies data'!$A$1:$M$1,0))</f>
        <v>2337.6068081602934</v>
      </c>
      <c r="K10" s="54">
        <f>INDEX('Unintended pregnancies data'!$A$2:$M$148,MATCH('Unintended pregnancies averted'!$A10,'Unintended pregnancies data'!$A$2:$A$148,0),MATCH('Unintended pregnancies averted'!K$1,'Unintended pregnancies data'!$A$1:$M$1,0))</f>
        <v>2763.613788863775</v>
      </c>
      <c r="L10" s="54">
        <f>INDEX('Unintended pregnancies data'!$A$2:$M$148,MATCH('Unintended pregnancies averted'!$A10,'Unintended pregnancies data'!$A$2:$A$148,0),MATCH('Unintended pregnancies averted'!L$1,'Unintended pregnancies data'!$A$1:$M$1,0))</f>
        <v>3198.984045766143</v>
      </c>
      <c r="M10" s="54">
        <f>INDEX('Unintended pregnancies data'!$A$2:$M$148,MATCH('Unintended pregnancies averted'!$A10,'Unintended pregnancies data'!$A$2:$A$148,0),MATCH('Unintended pregnancies averted'!M$1,'Unintended pregnancies data'!$A$1:$M$1,0))</f>
        <v>3641.5534485158332</v>
      </c>
    </row>
    <row r="11" spans="1:13" x14ac:dyDescent="0.3">
      <c r="A11" t="s">
        <v>20</v>
      </c>
      <c r="B11" s="54">
        <f>INDEX('Unintended pregnancies data'!$A$2:$M$148,MATCH('Unintended pregnancies averted'!$A11,'Unintended pregnancies data'!$A$2:$A$148,0),MATCH('Unintended pregnancies averted'!B$1,'Unintended pregnancies data'!$A$1:$M$1,0))</f>
        <v>0</v>
      </c>
      <c r="C11" s="54">
        <f>INDEX('Unintended pregnancies data'!$A$2:$M$148,MATCH('Unintended pregnancies averted'!$A11,'Unintended pregnancies data'!$A$2:$A$148,0),MATCH('Unintended pregnancies averted'!C$1,'Unintended pregnancies data'!$A$1:$M$1,0))</f>
        <v>0</v>
      </c>
      <c r="D11" s="54">
        <f>INDEX('Unintended pregnancies data'!$A$2:$M$148,MATCH('Unintended pregnancies averted'!$A11,'Unintended pregnancies data'!$A$2:$A$148,0),MATCH('Unintended pregnancies averted'!D$1,'Unintended pregnancies data'!$A$1:$M$1,0))</f>
        <v>0</v>
      </c>
      <c r="E11" s="54">
        <f>INDEX('Unintended pregnancies data'!$A$2:$M$148,MATCH('Unintended pregnancies averted'!$A11,'Unintended pregnancies data'!$A$2:$A$148,0),MATCH('Unintended pregnancies averted'!E$1,'Unintended pregnancies data'!$A$1:$M$1,0))</f>
        <v>9903.0419618598535</v>
      </c>
      <c r="F11" s="54">
        <f>INDEX('Unintended pregnancies data'!$A$2:$M$148,MATCH('Unintended pregnancies averted'!$A11,'Unintended pregnancies data'!$A$2:$A$148,0),MATCH('Unintended pregnancies averted'!F$1,'Unintended pregnancies data'!$A$1:$M$1,0))</f>
        <v>19882.6645493377</v>
      </c>
      <c r="G11" s="54">
        <f>INDEX('Unintended pregnancies data'!$A$2:$M$148,MATCH('Unintended pregnancies averted'!$A11,'Unintended pregnancies data'!$A$2:$A$148,0),MATCH('Unintended pregnancies averted'!G$1,'Unintended pregnancies data'!$A$1:$M$1,0))</f>
        <v>29968.777514694317</v>
      </c>
      <c r="H11" s="54">
        <f>INDEX('Unintended pregnancies data'!$A$2:$M$148,MATCH('Unintended pregnancies averted'!$A11,'Unintended pregnancies data'!$A$2:$A$148,0),MATCH('Unintended pregnancies averted'!H$1,'Unintended pregnancies data'!$A$1:$M$1,0))</f>
        <v>40197.785443213244</v>
      </c>
      <c r="I11" s="54">
        <f>INDEX('Unintended pregnancies data'!$A$2:$M$148,MATCH('Unintended pregnancies averted'!$A11,'Unintended pregnancies data'!$A$2:$A$148,0),MATCH('Unintended pregnancies averted'!I$1,'Unintended pregnancies data'!$A$1:$M$1,0))</f>
        <v>50571.162236923468</v>
      </c>
      <c r="J11" s="54">
        <f>INDEX('Unintended pregnancies data'!$A$2:$M$148,MATCH('Unintended pregnancies averted'!$A11,'Unintended pregnancies data'!$A$2:$A$148,0),MATCH('Unintended pregnancies averted'!J$1,'Unintended pregnancies data'!$A$1:$M$1,0))</f>
        <v>61149.472618373693</v>
      </c>
      <c r="K11" s="54">
        <f>INDEX('Unintended pregnancies data'!$A$2:$M$148,MATCH('Unintended pregnancies averted'!$A11,'Unintended pregnancies data'!$A$2:$A$148,0),MATCH('Unintended pregnancies averted'!K$1,'Unintended pregnancies data'!$A$1:$M$1,0))</f>
        <v>71921.231187168509</v>
      </c>
      <c r="L11" s="54">
        <f>INDEX('Unintended pregnancies data'!$A$2:$M$148,MATCH('Unintended pregnancies averted'!$A11,'Unintended pregnancies data'!$A$2:$A$148,0),MATCH('Unintended pregnancies averted'!L$1,'Unintended pregnancies data'!$A$1:$M$1,0))</f>
        <v>82815.468272899743</v>
      </c>
      <c r="M11" s="54">
        <f>INDEX('Unintended pregnancies data'!$A$2:$M$148,MATCH('Unintended pregnancies averted'!$A11,'Unintended pregnancies data'!$A$2:$A$148,0),MATCH('Unintended pregnancies averted'!M$1,'Unintended pregnancies data'!$A$1:$M$1,0))</f>
        <v>93754.107293326</v>
      </c>
    </row>
    <row r="12" spans="1:13" x14ac:dyDescent="0.3">
      <c r="A12" t="s">
        <v>22</v>
      </c>
      <c r="B12" s="54">
        <f>INDEX('Unintended pregnancies data'!$A$2:$M$148,MATCH('Unintended pregnancies averted'!$A12,'Unintended pregnancies data'!$A$2:$A$148,0),MATCH('Unintended pregnancies averted'!B$1,'Unintended pregnancies data'!$A$1:$M$1,0))</f>
        <v>0</v>
      </c>
      <c r="C12" s="54">
        <f>INDEX('Unintended pregnancies data'!$A$2:$M$148,MATCH('Unintended pregnancies averted'!$A12,'Unintended pregnancies data'!$A$2:$A$148,0),MATCH('Unintended pregnancies averted'!C$1,'Unintended pregnancies data'!$A$1:$M$1,0))</f>
        <v>0</v>
      </c>
      <c r="D12" s="54">
        <f>INDEX('Unintended pregnancies data'!$A$2:$M$148,MATCH('Unintended pregnancies averted'!$A12,'Unintended pregnancies data'!$A$2:$A$148,0),MATCH('Unintended pregnancies averted'!D$1,'Unintended pregnancies data'!$A$1:$M$1,0))</f>
        <v>0</v>
      </c>
      <c r="E12" s="54">
        <f>INDEX('Unintended pregnancies data'!$A$2:$M$148,MATCH('Unintended pregnancies averted'!$A12,'Unintended pregnancies data'!$A$2:$A$148,0),MATCH('Unintended pregnancies averted'!E$1,'Unintended pregnancies data'!$A$1:$M$1,0))</f>
        <v>663.01177460069812</v>
      </c>
      <c r="F12" s="54">
        <f>INDEX('Unintended pregnancies data'!$A$2:$M$148,MATCH('Unintended pregnancies averted'!$A12,'Unintended pregnancies data'!$A$2:$A$148,0),MATCH('Unintended pregnancies averted'!F$1,'Unintended pregnancies data'!$A$1:$M$1,0))</f>
        <v>1372.5490929016378</v>
      </c>
      <c r="G12" s="54">
        <f>INDEX('Unintended pregnancies data'!$A$2:$M$148,MATCH('Unintended pregnancies averted'!$A12,'Unintended pregnancies data'!$A$2:$A$148,0),MATCH('Unintended pregnancies averted'!G$1,'Unintended pregnancies data'!$A$1:$M$1,0))</f>
        <v>2130.3523383805732</v>
      </c>
      <c r="H12" s="54">
        <f>INDEX('Unintended pregnancies data'!$A$2:$M$148,MATCH('Unintended pregnancies averted'!$A12,'Unintended pregnancies data'!$A$2:$A$148,0),MATCH('Unintended pregnancies averted'!H$1,'Unintended pregnancies data'!$A$1:$M$1,0))</f>
        <v>2939.1457416071717</v>
      </c>
      <c r="I12" s="54">
        <f>INDEX('Unintended pregnancies data'!$A$2:$M$148,MATCH('Unintended pregnancies averted'!$A12,'Unintended pregnancies data'!$A$2:$A$148,0),MATCH('Unintended pregnancies averted'!I$1,'Unintended pregnancies data'!$A$1:$M$1,0))</f>
        <v>3801.2172787561794</v>
      </c>
      <c r="J12" s="54">
        <f>INDEX('Unintended pregnancies data'!$A$2:$M$148,MATCH('Unintended pregnancies averted'!$A12,'Unintended pregnancies data'!$A$2:$A$148,0),MATCH('Unintended pregnancies averted'!J$1,'Unintended pregnancies data'!$A$1:$M$1,0))</f>
        <v>4719.394126750758</v>
      </c>
      <c r="K12" s="54">
        <f>INDEX('Unintended pregnancies data'!$A$2:$M$148,MATCH('Unintended pregnancies averted'!$A12,'Unintended pregnancies data'!$A$2:$A$148,0),MATCH('Unintended pregnancies averted'!K$1,'Unintended pregnancies data'!$A$1:$M$1,0))</f>
        <v>5695.8602999254217</v>
      </c>
      <c r="L12" s="54">
        <f>INDEX('Unintended pregnancies data'!$A$2:$M$148,MATCH('Unintended pregnancies averted'!$A12,'Unintended pregnancies data'!$A$2:$A$148,0),MATCH('Unintended pregnancies averted'!L$1,'Unintended pregnancies data'!$A$1:$M$1,0))</f>
        <v>6731.1612747634135</v>
      </c>
      <c r="M12" s="54">
        <f>INDEX('Unintended pregnancies data'!$A$2:$M$148,MATCH('Unintended pregnancies averted'!$A12,'Unintended pregnancies data'!$A$2:$A$148,0),MATCH('Unintended pregnancies averted'!M$1,'Unintended pregnancies data'!$A$1:$M$1,0))</f>
        <v>7825.5093222154646</v>
      </c>
    </row>
    <row r="13" spans="1:13" x14ac:dyDescent="0.3">
      <c r="A13" t="s">
        <v>24</v>
      </c>
      <c r="B13" s="54">
        <f>INDEX('Unintended pregnancies data'!$A$2:$M$148,MATCH('Unintended pregnancies averted'!$A13,'Unintended pregnancies data'!$A$2:$A$148,0),MATCH('Unintended pregnancies averted'!B$1,'Unintended pregnancies data'!$A$1:$M$1,0))</f>
        <v>0</v>
      </c>
      <c r="C13" s="54">
        <f>INDEX('Unintended pregnancies data'!$A$2:$M$148,MATCH('Unintended pregnancies averted'!$A13,'Unintended pregnancies data'!$A$2:$A$148,0),MATCH('Unintended pregnancies averted'!C$1,'Unintended pregnancies data'!$A$1:$M$1,0))</f>
        <v>0</v>
      </c>
      <c r="D13" s="54">
        <f>INDEX('Unintended pregnancies data'!$A$2:$M$148,MATCH('Unintended pregnancies averted'!$A13,'Unintended pregnancies data'!$A$2:$A$148,0),MATCH('Unintended pregnancies averted'!D$1,'Unintended pregnancies data'!$A$1:$M$1,0))</f>
        <v>0</v>
      </c>
      <c r="E13" s="54">
        <f>INDEX('Unintended pregnancies data'!$A$2:$M$148,MATCH('Unintended pregnancies averted'!$A13,'Unintended pregnancies data'!$A$2:$A$148,0),MATCH('Unintended pregnancies averted'!E$1,'Unintended pregnancies data'!$A$1:$M$1,0))</f>
        <v>21068.847522135358</v>
      </c>
      <c r="F13" s="54">
        <f>INDEX('Unintended pregnancies data'!$A$2:$M$148,MATCH('Unintended pregnancies averted'!$A13,'Unintended pregnancies data'!$A$2:$A$148,0),MATCH('Unintended pregnancies averted'!F$1,'Unintended pregnancies data'!$A$1:$M$1,0))</f>
        <v>46232.001724347996</v>
      </c>
      <c r="G13" s="54">
        <f>INDEX('Unintended pregnancies data'!$A$2:$M$148,MATCH('Unintended pregnancies averted'!$A13,'Unintended pregnancies data'!$A$2:$A$148,0),MATCH('Unintended pregnancies averted'!G$1,'Unintended pregnancies data'!$A$1:$M$1,0))</f>
        <v>76177.733558488631</v>
      </c>
      <c r="H13" s="54">
        <f>INDEX('Unintended pregnancies data'!$A$2:$M$148,MATCH('Unintended pregnancies averted'!$A13,'Unintended pregnancies data'!$A$2:$A$148,0),MATCH('Unintended pregnancies averted'!H$1,'Unintended pregnancies data'!$A$1:$M$1,0))</f>
        <v>111700.83913498209</v>
      </c>
      <c r="I13" s="54">
        <f>INDEX('Unintended pregnancies data'!$A$2:$M$148,MATCH('Unintended pregnancies averted'!$A13,'Unintended pregnancies data'!$A$2:$A$148,0),MATCH('Unintended pregnancies averted'!I$1,'Unintended pregnancies data'!$A$1:$M$1,0))</f>
        <v>153600.61009332424</v>
      </c>
      <c r="J13" s="54">
        <f>INDEX('Unintended pregnancies data'!$A$2:$M$148,MATCH('Unintended pregnancies averted'!$A13,'Unintended pregnancies data'!$A$2:$A$148,0),MATCH('Unintended pregnancies averted'!J$1,'Unintended pregnancies data'!$A$1:$M$1,0))</f>
        <v>203025.40838372958</v>
      </c>
      <c r="K13" s="54">
        <f>INDEX('Unintended pregnancies data'!$A$2:$M$148,MATCH('Unintended pregnancies averted'!$A13,'Unintended pregnancies data'!$A$2:$A$148,0),MATCH('Unintended pregnancies averted'!K$1,'Unintended pregnancies data'!$A$1:$M$1,0))</f>
        <v>261192.73166369813</v>
      </c>
      <c r="L13" s="54">
        <f>INDEX('Unintended pregnancies data'!$A$2:$M$148,MATCH('Unintended pregnancies averted'!$A13,'Unintended pregnancies data'!$A$2:$A$148,0),MATCH('Unintended pregnancies averted'!L$1,'Unintended pregnancies data'!$A$1:$M$1,0))</f>
        <v>329485.4248610147</v>
      </c>
      <c r="M13" s="54">
        <f>INDEX('Unintended pregnancies data'!$A$2:$M$148,MATCH('Unintended pregnancies averted'!$A13,'Unintended pregnancies data'!$A$2:$A$148,0),MATCH('Unintended pregnancies averted'!M$1,'Unintended pregnancies data'!$A$1:$M$1,0))</f>
        <v>409494.13065568986</v>
      </c>
    </row>
    <row r="14" spans="1:13" x14ac:dyDescent="0.3">
      <c r="A14" t="s">
        <v>26</v>
      </c>
      <c r="B14" s="54">
        <f>INDEX('Unintended pregnancies data'!$A$2:$M$148,MATCH('Unintended pregnancies averted'!$A14,'Unintended pregnancies data'!$A$2:$A$148,0),MATCH('Unintended pregnancies averted'!B$1,'Unintended pregnancies data'!$A$1:$M$1,0))</f>
        <v>0</v>
      </c>
      <c r="C14" s="54">
        <f>INDEX('Unintended pregnancies data'!$A$2:$M$148,MATCH('Unintended pregnancies averted'!$A14,'Unintended pregnancies data'!$A$2:$A$148,0),MATCH('Unintended pregnancies averted'!C$1,'Unintended pregnancies data'!$A$1:$M$1,0))</f>
        <v>0</v>
      </c>
      <c r="D14" s="54">
        <f>INDEX('Unintended pregnancies data'!$A$2:$M$148,MATCH('Unintended pregnancies averted'!$A14,'Unintended pregnancies data'!$A$2:$A$148,0),MATCH('Unintended pregnancies averted'!D$1,'Unintended pregnancies data'!$A$1:$M$1,0))</f>
        <v>0</v>
      </c>
      <c r="E14" s="54">
        <f>INDEX('Unintended pregnancies data'!$A$2:$M$148,MATCH('Unintended pregnancies averted'!$A14,'Unintended pregnancies data'!$A$2:$A$148,0),MATCH('Unintended pregnancies averted'!E$1,'Unintended pregnancies data'!$A$1:$M$1,0))</f>
        <v>766.02722897291824</v>
      </c>
      <c r="F14" s="54">
        <f>INDEX('Unintended pregnancies data'!$A$2:$M$148,MATCH('Unintended pregnancies averted'!$A14,'Unintended pregnancies data'!$A$2:$A$148,0),MATCH('Unintended pregnancies averted'!F$1,'Unintended pregnancies data'!$A$1:$M$1,0))</f>
        <v>1565.1386972688997</v>
      </c>
      <c r="G14" s="54">
        <f>INDEX('Unintended pregnancies data'!$A$2:$M$148,MATCH('Unintended pregnancies averted'!$A14,'Unintended pregnancies data'!$A$2:$A$148,0),MATCH('Unintended pregnancies averted'!G$1,'Unintended pregnancies data'!$A$1:$M$1,0))</f>
        <v>2396.0258235243309</v>
      </c>
      <c r="H14" s="54">
        <f>INDEX('Unintended pregnancies data'!$A$2:$M$148,MATCH('Unintended pregnancies averted'!$A14,'Unintended pregnancies data'!$A$2:$A$148,0),MATCH('Unintended pregnancies averted'!H$1,'Unintended pregnancies data'!$A$1:$M$1,0))</f>
        <v>3255.6716410464069</v>
      </c>
      <c r="I14" s="54">
        <f>INDEX('Unintended pregnancies data'!$A$2:$M$148,MATCH('Unintended pregnancies averted'!$A14,'Unintended pregnancies data'!$A$2:$A$148,0),MATCH('Unintended pregnancies averted'!I$1,'Unintended pregnancies data'!$A$1:$M$1,0))</f>
        <v>4144.0922585517765</v>
      </c>
      <c r="J14" s="54">
        <f>INDEX('Unintended pregnancies data'!$A$2:$M$148,MATCH('Unintended pregnancies averted'!$A14,'Unintended pregnancies data'!$A$2:$A$148,0),MATCH('Unintended pregnancies averted'!J$1,'Unintended pregnancies data'!$A$1:$M$1,0))</f>
        <v>5056.8979132812965</v>
      </c>
      <c r="K14" s="54">
        <f>INDEX('Unintended pregnancies data'!$A$2:$M$148,MATCH('Unintended pregnancies averted'!$A14,'Unintended pregnancies data'!$A$2:$A$148,0),MATCH('Unintended pregnancies averted'!K$1,'Unintended pregnancies data'!$A$1:$M$1,0))</f>
        <v>5992.458087643201</v>
      </c>
      <c r="L14" s="54">
        <f>INDEX('Unintended pregnancies data'!$A$2:$M$148,MATCH('Unintended pregnancies averted'!$A14,'Unintended pregnancies data'!$A$2:$A$148,0),MATCH('Unintended pregnancies averted'!L$1,'Unintended pregnancies data'!$A$1:$M$1,0))</f>
        <v>6951.2254621377579</v>
      </c>
      <c r="M14" s="54">
        <f>INDEX('Unintended pregnancies data'!$A$2:$M$148,MATCH('Unintended pregnancies averted'!$A14,'Unintended pregnancies data'!$A$2:$A$148,0),MATCH('Unintended pregnancies averted'!M$1,'Unintended pregnancies data'!$A$1:$M$1,0))</f>
        <v>7933.2048023506213</v>
      </c>
    </row>
    <row r="15" spans="1:13" x14ac:dyDescent="0.3">
      <c r="A15" t="s">
        <v>28</v>
      </c>
      <c r="B15" s="54">
        <f>INDEX('Unintended pregnancies data'!$A$2:$M$148,MATCH('Unintended pregnancies averted'!$A15,'Unintended pregnancies data'!$A$2:$A$148,0),MATCH('Unintended pregnancies averted'!B$1,'Unintended pregnancies data'!$A$1:$M$1,0))</f>
        <v>0</v>
      </c>
      <c r="C15" s="54">
        <f>INDEX('Unintended pregnancies data'!$A$2:$M$148,MATCH('Unintended pregnancies averted'!$A15,'Unintended pregnancies data'!$A$2:$A$148,0),MATCH('Unintended pregnancies averted'!C$1,'Unintended pregnancies data'!$A$1:$M$1,0))</f>
        <v>0</v>
      </c>
      <c r="D15" s="54">
        <f>INDEX('Unintended pregnancies data'!$A$2:$M$148,MATCH('Unintended pregnancies averted'!$A15,'Unintended pregnancies data'!$A$2:$A$148,0),MATCH('Unintended pregnancies averted'!D$1,'Unintended pregnancies data'!$A$1:$M$1,0))</f>
        <v>0</v>
      </c>
      <c r="E15" s="54">
        <f>INDEX('Unintended pregnancies data'!$A$2:$M$148,MATCH('Unintended pregnancies averted'!$A15,'Unintended pregnancies data'!$A$2:$A$148,0),MATCH('Unintended pregnancies averted'!E$1,'Unintended pregnancies data'!$A$1:$M$1,0))</f>
        <v>23461.242297505087</v>
      </c>
      <c r="F15" s="54">
        <f>INDEX('Unintended pregnancies data'!$A$2:$M$148,MATCH('Unintended pregnancies averted'!$A15,'Unintended pregnancies data'!$A$2:$A$148,0),MATCH('Unintended pregnancies averted'!F$1,'Unintended pregnancies data'!$A$1:$M$1,0))</f>
        <v>49167.249972599966</v>
      </c>
      <c r="G15" s="54">
        <f>INDEX('Unintended pregnancies data'!$A$2:$M$148,MATCH('Unintended pregnancies averted'!$A15,'Unintended pregnancies data'!$A$2:$A$148,0),MATCH('Unintended pregnancies averted'!G$1,'Unintended pregnancies data'!$A$1:$M$1,0))</f>
        <v>77235.982889769191</v>
      </c>
      <c r="H15" s="54">
        <f>INDEX('Unintended pregnancies data'!$A$2:$M$148,MATCH('Unintended pregnancies averted'!$A15,'Unintended pregnancies data'!$A$2:$A$148,0),MATCH('Unintended pregnancies averted'!H$1,'Unintended pregnancies data'!$A$1:$M$1,0))</f>
        <v>107773.37627746776</v>
      </c>
      <c r="I15" s="54">
        <f>INDEX('Unintended pregnancies data'!$A$2:$M$148,MATCH('Unintended pregnancies averted'!$A15,'Unintended pregnancies data'!$A$2:$A$148,0),MATCH('Unintended pregnancies averted'!I$1,'Unintended pregnancies data'!$A$1:$M$1,0))</f>
        <v>140970.74818119552</v>
      </c>
      <c r="J15" s="54">
        <f>INDEX('Unintended pregnancies data'!$A$2:$M$148,MATCH('Unintended pregnancies averted'!$A15,'Unintended pregnancies data'!$A$2:$A$148,0),MATCH('Unintended pregnancies averted'!J$1,'Unintended pregnancies data'!$A$1:$M$1,0))</f>
        <v>176920.78276232077</v>
      </c>
      <c r="K15" s="54">
        <f>INDEX('Unintended pregnancies data'!$A$2:$M$148,MATCH('Unintended pregnancies averted'!$A15,'Unintended pregnancies data'!$A$2:$A$148,0),MATCH('Unintended pregnancies averted'!K$1,'Unintended pregnancies data'!$A$1:$M$1,0))</f>
        <v>215780.71256477904</v>
      </c>
      <c r="L15" s="54">
        <f>INDEX('Unintended pregnancies data'!$A$2:$M$148,MATCH('Unintended pregnancies averted'!$A15,'Unintended pregnancies data'!$A$2:$A$148,0),MATCH('Unintended pregnancies averted'!L$1,'Unintended pregnancies data'!$A$1:$M$1,0))</f>
        <v>257757.18084502913</v>
      </c>
      <c r="M15" s="54">
        <f>INDEX('Unintended pregnancies data'!$A$2:$M$148,MATCH('Unintended pregnancies averted'!$A15,'Unintended pregnancies data'!$A$2:$A$148,0),MATCH('Unintended pregnancies averted'!M$1,'Unintended pregnancies data'!$A$1:$M$1,0))</f>
        <v>303070.28623155731</v>
      </c>
    </row>
    <row r="16" spans="1:13" x14ac:dyDescent="0.3">
      <c r="A16" t="s">
        <v>30</v>
      </c>
      <c r="B16" s="54">
        <f>INDEX('Unintended pregnancies data'!$A$2:$M$148,MATCH('Unintended pregnancies averted'!$A16,'Unintended pregnancies data'!$A$2:$A$148,0),MATCH('Unintended pregnancies averted'!B$1,'Unintended pregnancies data'!$A$1:$M$1,0))</f>
        <v>0</v>
      </c>
      <c r="C16" s="54">
        <f>INDEX('Unintended pregnancies data'!$A$2:$M$148,MATCH('Unintended pregnancies averted'!$A16,'Unintended pregnancies data'!$A$2:$A$148,0),MATCH('Unintended pregnancies averted'!C$1,'Unintended pregnancies data'!$A$1:$M$1,0))</f>
        <v>0</v>
      </c>
      <c r="D16" s="54">
        <f>INDEX('Unintended pregnancies data'!$A$2:$M$148,MATCH('Unintended pregnancies averted'!$A16,'Unintended pregnancies data'!$A$2:$A$148,0),MATCH('Unintended pregnancies averted'!D$1,'Unintended pregnancies data'!$A$1:$M$1,0))</f>
        <v>0</v>
      </c>
      <c r="E16" s="54">
        <f>INDEX('Unintended pregnancies data'!$A$2:$M$148,MATCH('Unintended pregnancies averted'!$A16,'Unintended pregnancies data'!$A$2:$A$148,0),MATCH('Unintended pregnancies averted'!E$1,'Unintended pregnancies data'!$A$1:$M$1,0))</f>
        <v>5573.2264031509112</v>
      </c>
      <c r="F16" s="54">
        <f>INDEX('Unintended pregnancies data'!$A$2:$M$148,MATCH('Unintended pregnancies averted'!$A16,'Unintended pregnancies data'!$A$2:$A$148,0),MATCH('Unintended pregnancies averted'!F$1,'Unintended pregnancies data'!$A$1:$M$1,0))</f>
        <v>11654.507837776211</v>
      </c>
      <c r="G16" s="54">
        <f>INDEX('Unintended pregnancies data'!$A$2:$M$148,MATCH('Unintended pregnancies averted'!$A16,'Unintended pregnancies data'!$A$2:$A$148,0),MATCH('Unintended pregnancies averted'!G$1,'Unintended pregnancies data'!$A$1:$M$1,0))</f>
        <v>18290.673770685142</v>
      </c>
      <c r="H16" s="54">
        <f>INDEX('Unintended pregnancies data'!$A$2:$M$148,MATCH('Unintended pregnancies averted'!$A16,'Unintended pregnancies data'!$A$2:$A$148,0),MATCH('Unintended pregnancies averted'!H$1,'Unintended pregnancies data'!$A$1:$M$1,0))</f>
        <v>25534.531037473535</v>
      </c>
      <c r="I16" s="54">
        <f>INDEX('Unintended pregnancies data'!$A$2:$M$148,MATCH('Unintended pregnancies averted'!$A16,'Unintended pregnancies data'!$A$2:$A$148,0),MATCH('Unintended pregnancies averted'!I$1,'Unintended pregnancies data'!$A$1:$M$1,0))</f>
        <v>33454.654826976395</v>
      </c>
      <c r="J16" s="54">
        <f>INDEX('Unintended pregnancies data'!$A$2:$M$148,MATCH('Unintended pregnancies averted'!$A16,'Unintended pregnancies data'!$A$2:$A$148,0),MATCH('Unintended pregnancies averted'!J$1,'Unintended pregnancies data'!$A$1:$M$1,0))</f>
        <v>42114.437460203495</v>
      </c>
      <c r="K16" s="54">
        <f>INDEX('Unintended pregnancies data'!$A$2:$M$148,MATCH('Unintended pregnancies averted'!$A16,'Unintended pregnancies data'!$A$2:$A$148,0),MATCH('Unintended pregnancies averted'!K$1,'Unintended pregnancies data'!$A$1:$M$1,0))</f>
        <v>51582.810463200018</v>
      </c>
      <c r="L16" s="54">
        <f>INDEX('Unintended pregnancies data'!$A$2:$M$148,MATCH('Unintended pregnancies averted'!$A16,'Unintended pregnancies data'!$A$2:$A$148,0),MATCH('Unintended pregnancies averted'!L$1,'Unintended pregnancies data'!$A$1:$M$1,0))</f>
        <v>61934.195603349333</v>
      </c>
      <c r="M16" s="54">
        <f>INDEX('Unintended pregnancies data'!$A$2:$M$148,MATCH('Unintended pregnancies averted'!$A16,'Unintended pregnancies data'!$A$2:$A$148,0),MATCH('Unintended pregnancies averted'!M$1,'Unintended pregnancies data'!$A$1:$M$1,0))</f>
        <v>73249.915750277461</v>
      </c>
    </row>
    <row r="17" spans="1:13" x14ac:dyDescent="0.3">
      <c r="A17" t="s">
        <v>32</v>
      </c>
      <c r="B17" s="54">
        <f>INDEX('Unintended pregnancies data'!$A$2:$M$148,MATCH('Unintended pregnancies averted'!$A17,'Unintended pregnancies data'!$A$2:$A$148,0),MATCH('Unintended pregnancies averted'!B$1,'Unintended pregnancies data'!$A$1:$M$1,0))</f>
        <v>0</v>
      </c>
      <c r="C17" s="54">
        <f>INDEX('Unintended pregnancies data'!$A$2:$M$148,MATCH('Unintended pregnancies averted'!$A17,'Unintended pregnancies data'!$A$2:$A$148,0),MATCH('Unintended pregnancies averted'!C$1,'Unintended pregnancies data'!$A$1:$M$1,0))</f>
        <v>0</v>
      </c>
      <c r="D17" s="54">
        <f>INDEX('Unintended pregnancies data'!$A$2:$M$148,MATCH('Unintended pregnancies averted'!$A17,'Unintended pregnancies data'!$A$2:$A$148,0),MATCH('Unintended pregnancies averted'!D$1,'Unintended pregnancies data'!$A$1:$M$1,0))</f>
        <v>0</v>
      </c>
      <c r="E17" s="54">
        <f>INDEX('Unintended pregnancies data'!$A$2:$M$148,MATCH('Unintended pregnancies averted'!$A17,'Unintended pregnancies data'!$A$2:$A$148,0),MATCH('Unintended pregnancies averted'!E$1,'Unintended pregnancies data'!$A$1:$M$1,0))</f>
        <v>2838.2550852354179</v>
      </c>
      <c r="F17" s="54">
        <f>INDEX('Unintended pregnancies data'!$A$2:$M$148,MATCH('Unintended pregnancies averted'!$A17,'Unintended pregnancies data'!$A$2:$A$148,0),MATCH('Unintended pregnancies averted'!F$1,'Unintended pregnancies data'!$A$1:$M$1,0))</f>
        <v>5827.7282599941682</v>
      </c>
      <c r="G17" s="54">
        <f>INDEX('Unintended pregnancies data'!$A$2:$M$148,MATCH('Unintended pregnancies averted'!$A17,'Unintended pregnancies data'!$A$2:$A$148,0),MATCH('Unintended pregnancies averted'!G$1,'Unintended pregnancies data'!$A$1:$M$1,0))</f>
        <v>8971.9060212993209</v>
      </c>
      <c r="H17" s="54">
        <f>INDEX('Unintended pregnancies data'!$A$2:$M$148,MATCH('Unintended pregnancies averted'!$A17,'Unintended pregnancies data'!$A$2:$A$148,0),MATCH('Unintended pregnancies averted'!H$1,'Unintended pregnancies data'!$A$1:$M$1,0))</f>
        <v>12276.179452643919</v>
      </c>
      <c r="I17" s="54">
        <f>INDEX('Unintended pregnancies data'!$A$2:$M$148,MATCH('Unintended pregnancies averted'!$A17,'Unintended pregnancies data'!$A$2:$A$148,0),MATCH('Unintended pregnancies averted'!I$1,'Unintended pregnancies data'!$A$1:$M$1,0))</f>
        <v>15741.806931505824</v>
      </c>
      <c r="J17" s="54">
        <f>INDEX('Unintended pregnancies data'!$A$2:$M$148,MATCH('Unintended pregnancies averted'!$A17,'Unintended pregnancies data'!$A$2:$A$148,0),MATCH('Unintended pregnancies averted'!J$1,'Unintended pregnancies data'!$A$1:$M$1,0))</f>
        <v>19376.178408217063</v>
      </c>
      <c r="K17" s="54">
        <f>INDEX('Unintended pregnancies data'!$A$2:$M$148,MATCH('Unintended pregnancies averted'!$A17,'Unintended pregnancies data'!$A$2:$A$148,0),MATCH('Unintended pregnancies averted'!K$1,'Unintended pregnancies data'!$A$1:$M$1,0))</f>
        <v>23175.461231525522</v>
      </c>
      <c r="L17" s="54">
        <f>INDEX('Unintended pregnancies data'!$A$2:$M$148,MATCH('Unintended pregnancies averted'!$A17,'Unintended pregnancies data'!$A$2:$A$148,0),MATCH('Unintended pregnancies averted'!L$1,'Unintended pregnancies data'!$A$1:$M$1,0))</f>
        <v>27122.816854688805</v>
      </c>
      <c r="M17" s="54">
        <f>INDEX('Unintended pregnancies data'!$A$2:$M$148,MATCH('Unintended pregnancies averted'!$A17,'Unintended pregnancies data'!$A$2:$A$148,0),MATCH('Unintended pregnancies averted'!M$1,'Unintended pregnancies data'!$A$1:$M$1,0))</f>
        <v>31199.936441109196</v>
      </c>
    </row>
    <row r="18" spans="1:13" x14ac:dyDescent="0.3">
      <c r="A18" t="s">
        <v>34</v>
      </c>
      <c r="B18" s="54">
        <f>INDEX('Unintended pregnancies data'!$A$2:$M$148,MATCH('Unintended pregnancies averted'!$A18,'Unintended pregnancies data'!$A$2:$A$148,0),MATCH('Unintended pregnancies averted'!B$1,'Unintended pregnancies data'!$A$1:$M$1,0))</f>
        <v>0</v>
      </c>
      <c r="C18" s="54">
        <f>INDEX('Unintended pregnancies data'!$A$2:$M$148,MATCH('Unintended pregnancies averted'!$A18,'Unintended pregnancies data'!$A$2:$A$148,0),MATCH('Unintended pregnancies averted'!C$1,'Unintended pregnancies data'!$A$1:$M$1,0))</f>
        <v>0</v>
      </c>
      <c r="D18" s="54">
        <f>INDEX('Unintended pregnancies data'!$A$2:$M$148,MATCH('Unintended pregnancies averted'!$A18,'Unintended pregnancies data'!$A$2:$A$148,0),MATCH('Unintended pregnancies averted'!D$1,'Unintended pregnancies data'!$A$1:$M$1,0))</f>
        <v>0</v>
      </c>
      <c r="E18" s="54">
        <f>INDEX('Unintended pregnancies data'!$A$2:$M$148,MATCH('Unintended pregnancies averted'!$A18,'Unintended pregnancies data'!$A$2:$A$148,0),MATCH('Unintended pregnancies averted'!E$1,'Unintended pregnancies data'!$A$1:$M$1,0))</f>
        <v>184615.20323733054</v>
      </c>
      <c r="F18" s="54">
        <f>INDEX('Unintended pregnancies data'!$A$2:$M$148,MATCH('Unintended pregnancies averted'!$A18,'Unintended pregnancies data'!$A$2:$A$148,0),MATCH('Unintended pregnancies averted'!F$1,'Unintended pregnancies data'!$A$1:$M$1,0))</f>
        <v>371685.59358020872</v>
      </c>
      <c r="G18" s="54">
        <f>INDEX('Unintended pregnancies data'!$A$2:$M$148,MATCH('Unintended pregnancies averted'!$A18,'Unintended pregnancies data'!$A$2:$A$148,0),MATCH('Unintended pregnancies averted'!G$1,'Unintended pregnancies data'!$A$1:$M$1,0))</f>
        <v>560835.17755504698</v>
      </c>
      <c r="H18" s="54">
        <f>INDEX('Unintended pregnancies data'!$A$2:$M$148,MATCH('Unintended pregnancies averted'!$A18,'Unintended pregnancies data'!$A$2:$A$148,0),MATCH('Unintended pregnancies averted'!H$1,'Unintended pregnancies data'!$A$1:$M$1,0))</f>
        <v>751699.65765593946</v>
      </c>
      <c r="I18" s="54">
        <f>INDEX('Unintended pregnancies data'!$A$2:$M$148,MATCH('Unintended pregnancies averted'!$A18,'Unintended pregnancies data'!$A$2:$A$148,0),MATCH('Unintended pregnancies averted'!I$1,'Unintended pregnancies data'!$A$1:$M$1,0))</f>
        <v>944351.57748518139</v>
      </c>
      <c r="J18" s="54">
        <f>INDEX('Unintended pregnancies data'!$A$2:$M$148,MATCH('Unintended pregnancies averted'!$A18,'Unintended pregnancies data'!$A$2:$A$148,0),MATCH('Unintended pregnancies averted'!J$1,'Unintended pregnancies data'!$A$1:$M$1,0))</f>
        <v>1138218.6964148134</v>
      </c>
      <c r="K18" s="54">
        <f>INDEX('Unintended pregnancies data'!$A$2:$M$148,MATCH('Unintended pregnancies averted'!$A18,'Unintended pregnancies data'!$A$2:$A$148,0),MATCH('Unintended pregnancies averted'!K$1,'Unintended pregnancies data'!$A$1:$M$1,0))</f>
        <v>1332813.9403089918</v>
      </c>
      <c r="L18" s="54">
        <f>INDEX('Unintended pregnancies data'!$A$2:$M$148,MATCH('Unintended pregnancies averted'!$A18,'Unintended pregnancies data'!$A$2:$A$148,0),MATCH('Unintended pregnancies averted'!L$1,'Unintended pregnancies data'!$A$1:$M$1,0))</f>
        <v>1527437.3996321131</v>
      </c>
      <c r="M18" s="54">
        <f>INDEX('Unintended pregnancies data'!$A$2:$M$148,MATCH('Unintended pregnancies averted'!$A18,'Unintended pregnancies data'!$A$2:$A$148,0),MATCH('Unintended pregnancies averted'!M$1,'Unintended pregnancies data'!$A$1:$M$1,0))</f>
        <v>1721399.6955603249</v>
      </c>
    </row>
    <row r="19" spans="1:13" x14ac:dyDescent="0.3">
      <c r="A19" t="s">
        <v>36</v>
      </c>
      <c r="B19" s="54">
        <f>INDEX('Unintended pregnancies data'!$A$2:$M$148,MATCH('Unintended pregnancies averted'!$A19,'Unintended pregnancies data'!$A$2:$A$148,0),MATCH('Unintended pregnancies averted'!B$1,'Unintended pregnancies data'!$A$1:$M$1,0))</f>
        <v>0</v>
      </c>
      <c r="C19" s="54">
        <f>INDEX('Unintended pregnancies data'!$A$2:$M$148,MATCH('Unintended pregnancies averted'!$A19,'Unintended pregnancies data'!$A$2:$A$148,0),MATCH('Unintended pregnancies averted'!C$1,'Unintended pregnancies data'!$A$1:$M$1,0))</f>
        <v>0</v>
      </c>
      <c r="D19" s="54">
        <f>INDEX('Unintended pregnancies data'!$A$2:$M$148,MATCH('Unintended pregnancies averted'!$A19,'Unintended pregnancies data'!$A$2:$A$148,0),MATCH('Unintended pregnancies averted'!D$1,'Unintended pregnancies data'!$A$1:$M$1,0))</f>
        <v>0</v>
      </c>
      <c r="E19" s="54">
        <f>INDEX('Unintended pregnancies data'!$A$2:$M$148,MATCH('Unintended pregnancies averted'!$A19,'Unintended pregnancies data'!$A$2:$A$148,0),MATCH('Unintended pregnancies averted'!E$1,'Unintended pregnancies data'!$A$1:$M$1,0))</f>
        <v>37077.241189868946</v>
      </c>
      <c r="F19" s="54">
        <f>INDEX('Unintended pregnancies data'!$A$2:$M$148,MATCH('Unintended pregnancies averted'!$A19,'Unintended pregnancies data'!$A$2:$A$148,0),MATCH('Unintended pregnancies averted'!F$1,'Unintended pregnancies data'!$A$1:$M$1,0))</f>
        <v>79326.052572499728</v>
      </c>
      <c r="G19" s="54">
        <f>INDEX('Unintended pregnancies data'!$A$2:$M$148,MATCH('Unintended pregnancies averted'!$A19,'Unintended pregnancies data'!$A$2:$A$148,0),MATCH('Unintended pregnancies averted'!G$1,'Unintended pregnancies data'!$A$1:$M$1,0))</f>
        <v>127308.47899582935</v>
      </c>
      <c r="H19" s="54">
        <f>INDEX('Unintended pregnancies data'!$A$2:$M$148,MATCH('Unintended pregnancies averted'!$A19,'Unintended pregnancies data'!$A$2:$A$148,0),MATCH('Unintended pregnancies averted'!H$1,'Unintended pregnancies data'!$A$1:$M$1,0))</f>
        <v>181599.30419847241</v>
      </c>
      <c r="I19" s="54">
        <f>INDEX('Unintended pregnancies data'!$A$2:$M$148,MATCH('Unintended pregnancies averted'!$A19,'Unintended pregnancies data'!$A$2:$A$148,0),MATCH('Unintended pregnancies averted'!I$1,'Unintended pregnancies data'!$A$1:$M$1,0))</f>
        <v>242715.01234206592</v>
      </c>
      <c r="J19" s="54">
        <f>INDEX('Unintended pregnancies data'!$A$2:$M$148,MATCH('Unintended pregnancies averted'!$A19,'Unintended pregnancies data'!$A$2:$A$148,0),MATCH('Unintended pregnancies averted'!J$1,'Unintended pregnancies data'!$A$1:$M$1,0))</f>
        <v>311445.38226560643</v>
      </c>
      <c r="K19" s="54">
        <f>INDEX('Unintended pregnancies data'!$A$2:$M$148,MATCH('Unintended pregnancies averted'!$A19,'Unintended pregnancies data'!$A$2:$A$148,0),MATCH('Unintended pregnancies averted'!K$1,'Unintended pregnancies data'!$A$1:$M$1,0))</f>
        <v>388553.66213458031</v>
      </c>
      <c r="L19" s="54">
        <f>INDEX('Unintended pregnancies data'!$A$2:$M$148,MATCH('Unintended pregnancies averted'!$A19,'Unintended pregnancies data'!$A$2:$A$148,0),MATCH('Unintended pregnancies averted'!L$1,'Unintended pregnancies data'!$A$1:$M$1,0))</f>
        <v>474883.94921049452</v>
      </c>
      <c r="M19" s="54">
        <f>INDEX('Unintended pregnancies data'!$A$2:$M$148,MATCH('Unintended pregnancies averted'!$A19,'Unintended pregnancies data'!$A$2:$A$148,0),MATCH('Unintended pregnancies averted'!M$1,'Unintended pregnancies data'!$A$1:$M$1,0))</f>
        <v>571350.17741975444</v>
      </c>
    </row>
    <row r="20" spans="1:13" x14ac:dyDescent="0.3">
      <c r="A20" t="s">
        <v>38</v>
      </c>
      <c r="B20" s="54">
        <f>INDEX('Unintended pregnancies data'!$A$2:$M$148,MATCH('Unintended pregnancies averted'!$A20,'Unintended pregnancies data'!$A$2:$A$148,0),MATCH('Unintended pregnancies averted'!B$1,'Unintended pregnancies data'!$A$1:$M$1,0))</f>
        <v>0</v>
      </c>
      <c r="C20" s="54">
        <f>INDEX('Unintended pregnancies data'!$A$2:$M$148,MATCH('Unintended pregnancies averted'!$A20,'Unintended pregnancies data'!$A$2:$A$148,0),MATCH('Unintended pregnancies averted'!C$1,'Unintended pregnancies data'!$A$1:$M$1,0))</f>
        <v>0</v>
      </c>
      <c r="D20" s="54">
        <f>INDEX('Unintended pregnancies data'!$A$2:$M$148,MATCH('Unintended pregnancies averted'!$A20,'Unintended pregnancies data'!$A$2:$A$148,0),MATCH('Unintended pregnancies averted'!D$1,'Unintended pregnancies data'!$A$1:$M$1,0))</f>
        <v>0</v>
      </c>
      <c r="E20" s="54">
        <f>INDEX('Unintended pregnancies data'!$A$2:$M$148,MATCH('Unintended pregnancies averted'!$A20,'Unintended pregnancies data'!$A$2:$A$148,0),MATCH('Unintended pregnancies averted'!E$1,'Unintended pregnancies data'!$A$1:$M$1,0))</f>
        <v>19271.095883893111</v>
      </c>
      <c r="F20" s="54">
        <f>INDEX('Unintended pregnancies data'!$A$2:$M$148,MATCH('Unintended pregnancies averted'!$A20,'Unintended pregnancies data'!$A$2:$A$148,0),MATCH('Unintended pregnancies averted'!F$1,'Unintended pregnancies data'!$A$1:$M$1,0))</f>
        <v>41839.725061901525</v>
      </c>
      <c r="G20" s="54">
        <f>INDEX('Unintended pregnancies data'!$A$2:$M$148,MATCH('Unintended pregnancies averted'!$A20,'Unintended pregnancies data'!$A$2:$A$148,0),MATCH('Unintended pregnancies averted'!G$1,'Unintended pregnancies data'!$A$1:$M$1,0))</f>
        <v>68191.109879021562</v>
      </c>
      <c r="H20" s="54">
        <f>INDEX('Unintended pregnancies data'!$A$2:$M$148,MATCH('Unintended pregnancies averted'!$A20,'Unintended pregnancies data'!$A$2:$A$148,0),MATCH('Unintended pregnancies averted'!H$1,'Unintended pregnancies data'!$A$1:$M$1,0))</f>
        <v>98834.966855818784</v>
      </c>
      <c r="I20" s="54">
        <f>INDEX('Unintended pregnancies data'!$A$2:$M$148,MATCH('Unintended pregnancies averted'!$A20,'Unintended pregnancies data'!$A$2:$A$148,0),MATCH('Unintended pregnancies averted'!I$1,'Unintended pregnancies data'!$A$1:$M$1,0))</f>
        <v>134303.14527000455</v>
      </c>
      <c r="J20" s="54">
        <f>INDEX('Unintended pregnancies data'!$A$2:$M$148,MATCH('Unintended pregnancies averted'!$A20,'Unintended pregnancies data'!$A$2:$A$148,0),MATCH('Unintended pregnancies averted'!J$1,'Unintended pregnancies data'!$A$1:$M$1,0))</f>
        <v>175284.98519908547</v>
      </c>
      <c r="K20" s="54">
        <f>INDEX('Unintended pregnancies data'!$A$2:$M$148,MATCH('Unintended pregnancies averted'!$A20,'Unintended pregnancies data'!$A$2:$A$148,0),MATCH('Unintended pregnancies averted'!K$1,'Unintended pregnancies data'!$A$1:$M$1,0))</f>
        <v>222503.68645811875</v>
      </c>
      <c r="L20" s="54">
        <f>INDEX('Unintended pregnancies data'!$A$2:$M$148,MATCH('Unintended pregnancies averted'!$A20,'Unintended pregnancies data'!$A$2:$A$148,0),MATCH('Unintended pregnancies averted'!L$1,'Unintended pregnancies data'!$A$1:$M$1,0))</f>
        <v>276763.96734552574</v>
      </c>
      <c r="M20" s="54">
        <f>INDEX('Unintended pregnancies data'!$A$2:$M$148,MATCH('Unintended pregnancies averted'!$A20,'Unintended pregnancies data'!$A$2:$A$148,0),MATCH('Unintended pregnancies averted'!M$1,'Unintended pregnancies data'!$A$1:$M$1,0))</f>
        <v>338942.566721946</v>
      </c>
    </row>
    <row r="21" spans="1:13" x14ac:dyDescent="0.3">
      <c r="A21" t="s">
        <v>40</v>
      </c>
      <c r="B21" s="54">
        <f>INDEX('Unintended pregnancies data'!$A$2:$M$148,MATCH('Unintended pregnancies averted'!$A21,'Unintended pregnancies data'!$A$2:$A$148,0),MATCH('Unintended pregnancies averted'!B$1,'Unintended pregnancies data'!$A$1:$M$1,0))</f>
        <v>0</v>
      </c>
      <c r="C21" s="54">
        <f>INDEX('Unintended pregnancies data'!$A$2:$M$148,MATCH('Unintended pregnancies averted'!$A21,'Unintended pregnancies data'!$A$2:$A$148,0),MATCH('Unintended pregnancies averted'!C$1,'Unintended pregnancies data'!$A$1:$M$1,0))</f>
        <v>0</v>
      </c>
      <c r="D21" s="54">
        <f>INDEX('Unintended pregnancies data'!$A$2:$M$148,MATCH('Unintended pregnancies averted'!$A21,'Unintended pregnancies data'!$A$2:$A$148,0),MATCH('Unintended pregnancies averted'!D$1,'Unintended pregnancies data'!$A$1:$M$1,0))</f>
        <v>0</v>
      </c>
      <c r="E21" s="54">
        <f>INDEX('Unintended pregnancies data'!$A$2:$M$148,MATCH('Unintended pregnancies averted'!$A21,'Unintended pregnancies data'!$A$2:$A$148,0),MATCH('Unintended pregnancies averted'!E$1,'Unintended pregnancies data'!$A$1:$M$1,0))</f>
        <v>28760.962848533294</v>
      </c>
      <c r="F21" s="54">
        <f>INDEX('Unintended pregnancies data'!$A$2:$M$148,MATCH('Unintended pregnancies averted'!$A21,'Unintended pregnancies data'!$A$2:$A$148,0),MATCH('Unintended pregnancies averted'!F$1,'Unintended pregnancies data'!$A$1:$M$1,0))</f>
        <v>59847.669208392967</v>
      </c>
      <c r="G21" s="54">
        <f>INDEX('Unintended pregnancies data'!$A$2:$M$148,MATCH('Unintended pregnancies averted'!$A21,'Unintended pregnancies data'!$A$2:$A$148,0),MATCH('Unintended pregnancies averted'!G$1,'Unintended pregnancies data'!$A$1:$M$1,0))</f>
        <v>93606.492189125507</v>
      </c>
      <c r="H21" s="54">
        <f>INDEX('Unintended pregnancies data'!$A$2:$M$148,MATCH('Unintended pregnancies averted'!$A21,'Unintended pregnancies data'!$A$2:$A$148,0),MATCH('Unintended pregnancies averted'!H$1,'Unintended pregnancies data'!$A$1:$M$1,0))</f>
        <v>130495.96461545478</v>
      </c>
      <c r="I21" s="54">
        <f>INDEX('Unintended pregnancies data'!$A$2:$M$148,MATCH('Unintended pregnancies averted'!$A21,'Unintended pregnancies data'!$A$2:$A$148,0),MATCH('Unintended pregnancies averted'!I$1,'Unintended pregnancies data'!$A$1:$M$1,0))</f>
        <v>171106.03915045003</v>
      </c>
      <c r="J21" s="54">
        <f>INDEX('Unintended pregnancies data'!$A$2:$M$148,MATCH('Unintended pregnancies averted'!$A21,'Unintended pregnancies data'!$A$2:$A$148,0),MATCH('Unintended pregnancies averted'!J$1,'Unintended pregnancies data'!$A$1:$M$1,0))</f>
        <v>215944.42109292338</v>
      </c>
      <c r="K21" s="54">
        <f>INDEX('Unintended pregnancies data'!$A$2:$M$148,MATCH('Unintended pregnancies averted'!$A21,'Unintended pregnancies data'!$A$2:$A$148,0),MATCH('Unintended pregnancies averted'!K$1,'Unintended pregnancies data'!$A$1:$M$1,0))</f>
        <v>264930.13805407973</v>
      </c>
      <c r="L21" s="54">
        <f>INDEX('Unintended pregnancies data'!$A$2:$M$148,MATCH('Unintended pregnancies averted'!$A21,'Unintended pregnancies data'!$A$2:$A$148,0),MATCH('Unintended pregnancies averted'!L$1,'Unintended pregnancies data'!$A$1:$M$1,0))</f>
        <v>317099.62731502275</v>
      </c>
      <c r="M21" s="54">
        <f>INDEX('Unintended pregnancies data'!$A$2:$M$148,MATCH('Unintended pregnancies averted'!$A21,'Unintended pregnancies data'!$A$2:$A$148,0),MATCH('Unintended pregnancies averted'!M$1,'Unintended pregnancies data'!$A$1:$M$1,0))</f>
        <v>371300.51449843403</v>
      </c>
    </row>
    <row r="22" spans="1:13" x14ac:dyDescent="0.3">
      <c r="A22" t="s">
        <v>42</v>
      </c>
      <c r="B22" s="54">
        <f>INDEX('Unintended pregnancies data'!$A$2:$M$148,MATCH('Unintended pregnancies averted'!$A22,'Unintended pregnancies data'!$A$2:$A$148,0),MATCH('Unintended pregnancies averted'!B$1,'Unintended pregnancies data'!$A$1:$M$1,0))</f>
        <v>0</v>
      </c>
      <c r="C22" s="54">
        <f>INDEX('Unintended pregnancies data'!$A$2:$M$148,MATCH('Unintended pregnancies averted'!$A22,'Unintended pregnancies data'!$A$2:$A$148,0),MATCH('Unintended pregnancies averted'!C$1,'Unintended pregnancies data'!$A$1:$M$1,0))</f>
        <v>0</v>
      </c>
      <c r="D22" s="54">
        <f>INDEX('Unintended pregnancies data'!$A$2:$M$148,MATCH('Unintended pregnancies averted'!$A22,'Unintended pregnancies data'!$A$2:$A$148,0),MATCH('Unintended pregnancies averted'!D$1,'Unintended pregnancies data'!$A$1:$M$1,0))</f>
        <v>0</v>
      </c>
      <c r="E22" s="54">
        <f>INDEX('Unintended pregnancies data'!$A$2:$M$148,MATCH('Unintended pregnancies averted'!$A22,'Unintended pregnancies data'!$A$2:$A$148,0),MATCH('Unintended pregnancies averted'!E$1,'Unintended pregnancies data'!$A$1:$M$1,0))</f>
        <v>47844.817723573186</v>
      </c>
      <c r="F22" s="54">
        <f>INDEX('Unintended pregnancies data'!$A$2:$M$148,MATCH('Unintended pregnancies averted'!$A22,'Unintended pregnancies data'!$A$2:$A$148,0),MATCH('Unintended pregnancies averted'!F$1,'Unintended pregnancies data'!$A$1:$M$1,0))</f>
        <v>102585.24344539118</v>
      </c>
      <c r="G22" s="54">
        <f>INDEX('Unintended pregnancies data'!$A$2:$M$148,MATCH('Unintended pregnancies averted'!$A22,'Unintended pregnancies data'!$A$2:$A$148,0),MATCH('Unintended pregnancies averted'!G$1,'Unintended pregnancies data'!$A$1:$M$1,0))</f>
        <v>165042.54714570055</v>
      </c>
      <c r="H22" s="54">
        <f>INDEX('Unintended pregnancies data'!$A$2:$M$148,MATCH('Unintended pregnancies averted'!$A22,'Unintended pregnancies data'!$A$2:$A$148,0),MATCH('Unintended pregnancies averted'!H$1,'Unintended pregnancies data'!$A$1:$M$1,0))</f>
        <v>236104.3838750479</v>
      </c>
      <c r="I22" s="54">
        <f>INDEX('Unintended pregnancies data'!$A$2:$M$148,MATCH('Unintended pregnancies averted'!$A22,'Unintended pregnancies data'!$A$2:$A$148,0),MATCH('Unintended pregnancies averted'!I$1,'Unintended pregnancies data'!$A$1:$M$1,0))</f>
        <v>316432.32543319045</v>
      </c>
      <c r="J22" s="54">
        <f>INDEX('Unintended pregnancies data'!$A$2:$M$148,MATCH('Unintended pregnancies averted'!$A22,'Unintended pregnancies data'!$A$2:$A$148,0),MATCH('Unintended pregnancies averted'!J$1,'Unintended pregnancies data'!$A$1:$M$1,0))</f>
        <v>407316.12335496279</v>
      </c>
      <c r="K22" s="54">
        <f>INDEX('Unintended pregnancies data'!$A$2:$M$148,MATCH('Unintended pregnancies averted'!$A22,'Unintended pregnancies data'!$A$2:$A$148,0),MATCH('Unintended pregnancies averted'!K$1,'Unintended pregnancies data'!$A$1:$M$1,0))</f>
        <v>509857.68893712433</v>
      </c>
      <c r="L22" s="54">
        <f>INDEX('Unintended pregnancies data'!$A$2:$M$148,MATCH('Unintended pregnancies averted'!$A22,'Unintended pregnancies data'!$A$2:$A$148,0),MATCH('Unintended pregnancies averted'!L$1,'Unintended pregnancies data'!$A$1:$M$1,0))</f>
        <v>625165.65468864015</v>
      </c>
      <c r="M22" s="54">
        <f>INDEX('Unintended pregnancies data'!$A$2:$M$148,MATCH('Unintended pregnancies averted'!$A22,'Unintended pregnancies data'!$A$2:$A$148,0),MATCH('Unintended pregnancies averted'!M$1,'Unintended pregnancies data'!$A$1:$M$1,0))</f>
        <v>754443.24399917922</v>
      </c>
    </row>
    <row r="23" spans="1:13" x14ac:dyDescent="0.3">
      <c r="A23" t="s">
        <v>44</v>
      </c>
      <c r="B23" s="54">
        <f>INDEX('Unintended pregnancies data'!$A$2:$M$148,MATCH('Unintended pregnancies averted'!$A23,'Unintended pregnancies data'!$A$2:$A$148,0),MATCH('Unintended pregnancies averted'!B$1,'Unintended pregnancies data'!$A$1:$M$1,0))</f>
        <v>0</v>
      </c>
      <c r="C23" s="54">
        <f>INDEX('Unintended pregnancies data'!$A$2:$M$148,MATCH('Unintended pregnancies averted'!$A23,'Unintended pregnancies data'!$A$2:$A$148,0),MATCH('Unintended pregnancies averted'!C$1,'Unintended pregnancies data'!$A$1:$M$1,0))</f>
        <v>0</v>
      </c>
      <c r="D23" s="54">
        <f>INDEX('Unintended pregnancies data'!$A$2:$M$148,MATCH('Unintended pregnancies averted'!$A23,'Unintended pregnancies data'!$A$2:$A$148,0),MATCH('Unintended pregnancies averted'!D$1,'Unintended pregnancies data'!$A$1:$M$1,0))</f>
        <v>0</v>
      </c>
      <c r="E23" s="54">
        <f>INDEX('Unintended pregnancies data'!$A$2:$M$148,MATCH('Unintended pregnancies averted'!$A23,'Unintended pregnancies data'!$A$2:$A$148,0),MATCH('Unintended pregnancies averted'!E$1,'Unintended pregnancies data'!$A$1:$M$1,0))</f>
        <v>785.04986743819245</v>
      </c>
      <c r="F23" s="54">
        <f>INDEX('Unintended pregnancies data'!$A$2:$M$148,MATCH('Unintended pregnancies averted'!$A23,'Unintended pregnancies data'!$A$2:$A$148,0),MATCH('Unintended pregnancies averted'!F$1,'Unintended pregnancies data'!$A$1:$M$1,0))</f>
        <v>1616.5123292722237</v>
      </c>
      <c r="G23" s="54">
        <f>INDEX('Unintended pregnancies data'!$A$2:$M$148,MATCH('Unintended pregnancies averted'!$A23,'Unintended pregnancies data'!$A$2:$A$148,0),MATCH('Unintended pregnancies averted'!G$1,'Unintended pregnancies data'!$A$1:$M$1,0))</f>
        <v>2494.9008896052037</v>
      </c>
      <c r="H23" s="54">
        <f>INDEX('Unintended pregnancies data'!$A$2:$M$148,MATCH('Unintended pregnancies averted'!$A23,'Unintended pregnancies data'!$A$2:$A$148,0),MATCH('Unintended pregnancies averted'!H$1,'Unintended pregnancies data'!$A$1:$M$1,0))</f>
        <v>3419.6696708406198</v>
      </c>
      <c r="I23" s="54">
        <f>INDEX('Unintended pregnancies data'!$A$2:$M$148,MATCH('Unintended pregnancies averted'!$A23,'Unintended pregnancies data'!$A$2:$A$148,0),MATCH('Unintended pregnancies averted'!I$1,'Unintended pregnancies data'!$A$1:$M$1,0))</f>
        <v>4392.4025508578961</v>
      </c>
      <c r="J23" s="54">
        <f>INDEX('Unintended pregnancies data'!$A$2:$M$148,MATCH('Unintended pregnancies averted'!$A23,'Unintended pregnancies data'!$A$2:$A$148,0),MATCH('Unintended pregnancies averted'!J$1,'Unintended pregnancies data'!$A$1:$M$1,0))</f>
        <v>5410.9941461703274</v>
      </c>
      <c r="K23" s="54">
        <f>INDEX('Unintended pregnancies data'!$A$2:$M$148,MATCH('Unintended pregnancies averted'!$A23,'Unintended pregnancies data'!$A$2:$A$148,0),MATCH('Unintended pregnancies averted'!K$1,'Unintended pregnancies data'!$A$1:$M$1,0))</f>
        <v>6474.7900742206511</v>
      </c>
      <c r="L23" s="54">
        <f>INDEX('Unintended pregnancies data'!$A$2:$M$148,MATCH('Unintended pregnancies averted'!$A23,'Unintended pregnancies data'!$A$2:$A$148,0),MATCH('Unintended pregnancies averted'!L$1,'Unintended pregnancies data'!$A$1:$M$1,0))</f>
        <v>7583.7790125745378</v>
      </c>
      <c r="M23" s="54">
        <f>INDEX('Unintended pregnancies data'!$A$2:$M$148,MATCH('Unintended pregnancies averted'!$A23,'Unintended pregnancies data'!$A$2:$A$148,0),MATCH('Unintended pregnancies averted'!M$1,'Unintended pregnancies data'!$A$1:$M$1,0))</f>
        <v>8737.5117935207491</v>
      </c>
    </row>
    <row r="24" spans="1:13" x14ac:dyDescent="0.3">
      <c r="A24" t="s">
        <v>46</v>
      </c>
      <c r="B24" s="54">
        <f>INDEX('Unintended pregnancies data'!$A$2:$M$148,MATCH('Unintended pregnancies averted'!$A24,'Unintended pregnancies data'!$A$2:$A$148,0),MATCH('Unintended pregnancies averted'!B$1,'Unintended pregnancies data'!$A$1:$M$1,0))</f>
        <v>0</v>
      </c>
      <c r="C24" s="54">
        <f>INDEX('Unintended pregnancies data'!$A$2:$M$148,MATCH('Unintended pregnancies averted'!$A24,'Unintended pregnancies data'!$A$2:$A$148,0),MATCH('Unintended pregnancies averted'!C$1,'Unintended pregnancies data'!$A$1:$M$1,0))</f>
        <v>0</v>
      </c>
      <c r="D24" s="54">
        <f>INDEX('Unintended pregnancies data'!$A$2:$M$148,MATCH('Unintended pregnancies averted'!$A24,'Unintended pregnancies data'!$A$2:$A$148,0),MATCH('Unintended pregnancies averted'!D$1,'Unintended pregnancies data'!$A$1:$M$1,0))</f>
        <v>0</v>
      </c>
      <c r="E24" s="54">
        <f>INDEX('Unintended pregnancies data'!$A$2:$M$148,MATCH('Unintended pregnancies averted'!$A24,'Unintended pregnancies data'!$A$2:$A$148,0),MATCH('Unintended pregnancies averted'!E$1,'Unintended pregnancies data'!$A$1:$M$1,0))</f>
        <v>7791.0678952897142</v>
      </c>
      <c r="F24" s="54">
        <f>INDEX('Unintended pregnancies data'!$A$2:$M$148,MATCH('Unintended pregnancies averted'!$A24,'Unintended pregnancies data'!$A$2:$A$148,0),MATCH('Unintended pregnancies averted'!F$1,'Unintended pregnancies data'!$A$1:$M$1,0))</f>
        <v>16953.057693899595</v>
      </c>
      <c r="G24" s="54">
        <f>INDEX('Unintended pregnancies data'!$A$2:$M$148,MATCH('Unintended pregnancies averted'!$A24,'Unintended pregnancies data'!$A$2:$A$148,0),MATCH('Unintended pregnancies averted'!G$1,'Unintended pregnancies data'!$A$1:$M$1,0))</f>
        <v>27691.022625232843</v>
      </c>
      <c r="H24" s="54">
        <f>INDEX('Unintended pregnancies data'!$A$2:$M$148,MATCH('Unintended pregnancies averted'!$A24,'Unintended pregnancies data'!$A$2:$A$148,0),MATCH('Unintended pregnancies averted'!H$1,'Unintended pregnancies data'!$A$1:$M$1,0))</f>
        <v>40235.067736018507</v>
      </c>
      <c r="I24" s="54">
        <f>INDEX('Unintended pregnancies data'!$A$2:$M$148,MATCH('Unintended pregnancies averted'!$A24,'Unintended pregnancies data'!$A$2:$A$148,0),MATCH('Unintended pregnancies averted'!I$1,'Unintended pregnancies data'!$A$1:$M$1,0))</f>
        <v>54698.427852695153</v>
      </c>
      <c r="J24" s="54">
        <f>INDEX('Unintended pregnancies data'!$A$2:$M$148,MATCH('Unintended pregnancies averted'!$A24,'Unintended pregnancies data'!$A$2:$A$148,0),MATCH('Unintended pregnancies averted'!J$1,'Unintended pregnancies data'!$A$1:$M$1,0))</f>
        <v>71463.349035063191</v>
      </c>
      <c r="K24" s="54">
        <f>INDEX('Unintended pregnancies data'!$A$2:$M$148,MATCH('Unintended pregnancies averted'!$A24,'Unintended pregnancies data'!$A$2:$A$148,0),MATCH('Unintended pregnancies averted'!K$1,'Unintended pregnancies data'!$A$1:$M$1,0))</f>
        <v>90827.273486593869</v>
      </c>
      <c r="L24" s="54">
        <f>INDEX('Unintended pregnancies data'!$A$2:$M$148,MATCH('Unintended pregnancies averted'!$A24,'Unintended pregnancies data'!$A$2:$A$148,0),MATCH('Unintended pregnancies averted'!L$1,'Unintended pregnancies data'!$A$1:$M$1,0))</f>
        <v>113087.00367970593</v>
      </c>
      <c r="M24" s="54">
        <f>INDEX('Unintended pregnancies data'!$A$2:$M$148,MATCH('Unintended pregnancies averted'!$A24,'Unintended pregnancies data'!$A$2:$A$148,0),MATCH('Unintended pregnancies averted'!M$1,'Unintended pregnancies data'!$A$1:$M$1,0))</f>
        <v>138584.78278054806</v>
      </c>
    </row>
    <row r="25" spans="1:13" x14ac:dyDescent="0.3">
      <c r="A25" t="s">
        <v>48</v>
      </c>
      <c r="B25" s="54">
        <f>INDEX('Unintended pregnancies data'!$A$2:$M$148,MATCH('Unintended pregnancies averted'!$A25,'Unintended pregnancies data'!$A$2:$A$148,0),MATCH('Unintended pregnancies averted'!B$1,'Unintended pregnancies data'!$A$1:$M$1,0))</f>
        <v>0</v>
      </c>
      <c r="C25" s="54">
        <f>INDEX('Unintended pregnancies data'!$A$2:$M$148,MATCH('Unintended pregnancies averted'!$A25,'Unintended pregnancies data'!$A$2:$A$148,0),MATCH('Unintended pregnancies averted'!C$1,'Unintended pregnancies data'!$A$1:$M$1,0))</f>
        <v>0</v>
      </c>
      <c r="D25" s="54">
        <f>INDEX('Unintended pregnancies data'!$A$2:$M$148,MATCH('Unintended pregnancies averted'!$A25,'Unintended pregnancies data'!$A$2:$A$148,0),MATCH('Unintended pregnancies averted'!D$1,'Unintended pregnancies data'!$A$1:$M$1,0))</f>
        <v>0</v>
      </c>
      <c r="E25" s="54">
        <f>INDEX('Unintended pregnancies data'!$A$2:$M$148,MATCH('Unintended pregnancies averted'!$A25,'Unintended pregnancies data'!$A$2:$A$148,0),MATCH('Unintended pregnancies averted'!E$1,'Unintended pregnancies data'!$A$1:$M$1,0))</f>
        <v>14983.739030222874</v>
      </c>
      <c r="F25" s="54">
        <f>INDEX('Unintended pregnancies data'!$A$2:$M$148,MATCH('Unintended pregnancies averted'!$A25,'Unintended pregnancies data'!$A$2:$A$148,0),MATCH('Unintended pregnancies averted'!F$1,'Unintended pregnancies data'!$A$1:$M$1,0))</f>
        <v>33728.253629221043</v>
      </c>
      <c r="G25" s="54">
        <f>INDEX('Unintended pregnancies data'!$A$2:$M$148,MATCH('Unintended pregnancies averted'!$A25,'Unintended pregnancies data'!$A$2:$A$148,0),MATCH('Unintended pregnancies averted'!G$1,'Unintended pregnancies data'!$A$1:$M$1,0))</f>
        <v>57054.279331321406</v>
      </c>
      <c r="H25" s="54">
        <f>INDEX('Unintended pregnancies data'!$A$2:$M$148,MATCH('Unintended pregnancies averted'!$A25,'Unintended pregnancies data'!$A$2:$A$148,0),MATCH('Unintended pregnancies averted'!H$1,'Unintended pregnancies data'!$A$1:$M$1,0))</f>
        <v>85950.812362256955</v>
      </c>
      <c r="I25" s="54">
        <f>INDEX('Unintended pregnancies data'!$A$2:$M$148,MATCH('Unintended pregnancies averted'!$A25,'Unintended pregnancies data'!$A$2:$A$148,0),MATCH('Unintended pregnancies averted'!I$1,'Unintended pregnancies data'!$A$1:$M$1,0))</f>
        <v>121451.3851470707</v>
      </c>
      <c r="J25" s="54">
        <f>INDEX('Unintended pregnancies data'!$A$2:$M$148,MATCH('Unintended pregnancies averted'!$A25,'Unintended pregnancies data'!$A$2:$A$148,0),MATCH('Unintended pregnancies averted'!J$1,'Unintended pregnancies data'!$A$1:$M$1,0))</f>
        <v>165086.7624186069</v>
      </c>
      <c r="K25" s="54">
        <f>INDEX('Unintended pregnancies data'!$A$2:$M$148,MATCH('Unintended pregnancies averted'!$A25,'Unintended pregnancies data'!$A$2:$A$148,0),MATCH('Unintended pregnancies averted'!K$1,'Unintended pregnancies data'!$A$1:$M$1,0))</f>
        <v>218582.49888038222</v>
      </c>
      <c r="L25" s="54">
        <f>INDEX('Unintended pregnancies data'!$A$2:$M$148,MATCH('Unintended pregnancies averted'!$A25,'Unintended pregnancies data'!$A$2:$A$148,0),MATCH('Unintended pregnancies averted'!L$1,'Unintended pregnancies data'!$A$1:$M$1,0))</f>
        <v>284015.14894778124</v>
      </c>
      <c r="M25" s="54">
        <f>INDEX('Unintended pregnancies data'!$A$2:$M$148,MATCH('Unintended pregnancies averted'!$A25,'Unintended pregnancies data'!$A$2:$A$148,0),MATCH('Unintended pregnancies averted'!M$1,'Unintended pregnancies data'!$A$1:$M$1,0))</f>
        <v>363883.79342649598</v>
      </c>
    </row>
    <row r="26" spans="1:13" x14ac:dyDescent="0.3">
      <c r="A26" t="s">
        <v>50</v>
      </c>
      <c r="B26" s="54">
        <f>INDEX('Unintended pregnancies data'!$A$2:$M$148,MATCH('Unintended pregnancies averted'!$A26,'Unintended pregnancies data'!$A$2:$A$148,0),MATCH('Unintended pregnancies averted'!B$1,'Unintended pregnancies data'!$A$1:$M$1,0))</f>
        <v>0</v>
      </c>
      <c r="C26" s="54">
        <f>INDEX('Unintended pregnancies data'!$A$2:$M$148,MATCH('Unintended pregnancies averted'!$A26,'Unintended pregnancies data'!$A$2:$A$148,0),MATCH('Unintended pregnancies averted'!C$1,'Unintended pregnancies data'!$A$1:$M$1,0))</f>
        <v>0</v>
      </c>
      <c r="D26" s="54">
        <f>INDEX('Unintended pregnancies data'!$A$2:$M$148,MATCH('Unintended pregnancies averted'!$A26,'Unintended pregnancies data'!$A$2:$A$148,0),MATCH('Unintended pregnancies averted'!D$1,'Unintended pregnancies data'!$A$1:$M$1,0))</f>
        <v>0</v>
      </c>
      <c r="E26" s="54">
        <f>INDEX('Unintended pregnancies data'!$A$2:$M$148,MATCH('Unintended pregnancies averted'!$A26,'Unintended pregnancies data'!$A$2:$A$148,0),MATCH('Unintended pregnancies averted'!E$1,'Unintended pregnancies data'!$A$1:$M$1,0))</f>
        <v>50909.682965961751</v>
      </c>
      <c r="F26" s="54">
        <f>INDEX('Unintended pregnancies data'!$A$2:$M$148,MATCH('Unintended pregnancies averted'!$A26,'Unintended pregnancies data'!$A$2:$A$148,0),MATCH('Unintended pregnancies averted'!F$1,'Unintended pregnancies data'!$A$1:$M$1,0))</f>
        <v>102958.42279246682</v>
      </c>
      <c r="G26" s="54">
        <f>INDEX('Unintended pregnancies data'!$A$2:$M$148,MATCH('Unintended pregnancies averted'!$A26,'Unintended pregnancies data'!$A$2:$A$148,0),MATCH('Unintended pregnancies averted'!G$1,'Unintended pregnancies data'!$A$1:$M$1,0))</f>
        <v>156040.08452930767</v>
      </c>
      <c r="H26" s="54">
        <f>INDEX('Unintended pregnancies data'!$A$2:$M$148,MATCH('Unintended pregnancies averted'!$A26,'Unintended pregnancies data'!$A$2:$A$148,0),MATCH('Unintended pregnancies averted'!H$1,'Unintended pregnancies data'!$A$1:$M$1,0))</f>
        <v>209970.60953977145</v>
      </c>
      <c r="I26" s="54">
        <f>INDEX('Unintended pregnancies data'!$A$2:$M$148,MATCH('Unintended pregnancies averted'!$A26,'Unintended pregnancies data'!$A$2:$A$148,0),MATCH('Unintended pregnancies averted'!I$1,'Unintended pregnancies data'!$A$1:$M$1,0))</f>
        <v>264808.6695191944</v>
      </c>
      <c r="J26" s="54">
        <f>INDEX('Unintended pregnancies data'!$A$2:$M$148,MATCH('Unintended pregnancies averted'!$A26,'Unintended pregnancies data'!$A$2:$A$148,0),MATCH('Unintended pregnancies averted'!J$1,'Unintended pregnancies data'!$A$1:$M$1,0))</f>
        <v>320259.58937458834</v>
      </c>
      <c r="K26" s="54">
        <f>INDEX('Unintended pregnancies data'!$A$2:$M$148,MATCH('Unintended pregnancies averted'!$A26,'Unintended pregnancies data'!$A$2:$A$148,0),MATCH('Unintended pregnancies averted'!K$1,'Unintended pregnancies data'!$A$1:$M$1,0))</f>
        <v>376177.19192030746</v>
      </c>
      <c r="L26" s="54">
        <f>INDEX('Unintended pregnancies data'!$A$2:$M$148,MATCH('Unintended pregnancies averted'!$A26,'Unintended pregnancies data'!$A$2:$A$148,0),MATCH('Unintended pregnancies averted'!L$1,'Unintended pregnancies data'!$A$1:$M$1,0))</f>
        <v>432462.61775589595</v>
      </c>
      <c r="M26" s="54">
        <f>INDEX('Unintended pregnancies data'!$A$2:$M$148,MATCH('Unintended pregnancies averted'!$A26,'Unintended pregnancies data'!$A$2:$A$148,0),MATCH('Unintended pregnancies averted'!M$1,'Unintended pregnancies data'!$A$1:$M$1,0))</f>
        <v>489015.4822450038</v>
      </c>
    </row>
    <row r="27" spans="1:13" x14ac:dyDescent="0.3">
      <c r="A27" t="s">
        <v>52</v>
      </c>
      <c r="B27" s="54">
        <f>INDEX('Unintended pregnancies data'!$A$2:$M$148,MATCH('Unintended pregnancies averted'!$A27,'Unintended pregnancies data'!$A$2:$A$148,0),MATCH('Unintended pregnancies averted'!B$1,'Unintended pregnancies data'!$A$1:$M$1,0))</f>
        <v>0</v>
      </c>
      <c r="C27" s="54">
        <f>INDEX('Unintended pregnancies data'!$A$2:$M$148,MATCH('Unintended pregnancies averted'!$A27,'Unintended pregnancies data'!$A$2:$A$148,0),MATCH('Unintended pregnancies averted'!C$1,'Unintended pregnancies data'!$A$1:$M$1,0))</f>
        <v>0</v>
      </c>
      <c r="D27" s="54">
        <f>INDEX('Unintended pregnancies data'!$A$2:$M$148,MATCH('Unintended pregnancies averted'!$A27,'Unintended pregnancies data'!$A$2:$A$148,0),MATCH('Unintended pregnancies averted'!D$1,'Unintended pregnancies data'!$A$1:$M$1,0))</f>
        <v>0</v>
      </c>
      <c r="E27" s="54">
        <f>INDEX('Unintended pregnancies data'!$A$2:$M$148,MATCH('Unintended pregnancies averted'!$A27,'Unintended pregnancies data'!$A$2:$A$148,0),MATCH('Unintended pregnancies averted'!E$1,'Unintended pregnancies data'!$A$1:$M$1,0))</f>
        <v>1391.0964572216126</v>
      </c>
      <c r="F27" s="54">
        <f>INDEX('Unintended pregnancies data'!$A$2:$M$148,MATCH('Unintended pregnancies averted'!$A27,'Unintended pregnancies data'!$A$2:$A$148,0),MATCH('Unintended pregnancies averted'!F$1,'Unintended pregnancies data'!$A$1:$M$1,0))</f>
        <v>3012.2317518815744</v>
      </c>
      <c r="G27" s="54">
        <f>INDEX('Unintended pregnancies data'!$A$2:$M$148,MATCH('Unintended pregnancies averted'!$A27,'Unintended pregnancies data'!$A$2:$A$148,0),MATCH('Unintended pregnancies averted'!G$1,'Unintended pregnancies data'!$A$1:$M$1,0))</f>
        <v>4896.6655433692649</v>
      </c>
      <c r="H27" s="54">
        <f>INDEX('Unintended pregnancies data'!$A$2:$M$148,MATCH('Unintended pregnancies averted'!$A27,'Unintended pregnancies data'!$A$2:$A$148,0),MATCH('Unintended pregnancies averted'!H$1,'Unintended pregnancies data'!$A$1:$M$1,0))</f>
        <v>7082.1336386324401</v>
      </c>
      <c r="I27" s="54">
        <f>INDEX('Unintended pregnancies data'!$A$2:$M$148,MATCH('Unintended pregnancies averted'!$A27,'Unintended pregnancies data'!$A$2:$A$148,0),MATCH('Unintended pregnancies averted'!I$1,'Unintended pregnancies data'!$A$1:$M$1,0))</f>
        <v>9607.5232583711459</v>
      </c>
      <c r="J27" s="54">
        <f>INDEX('Unintended pregnancies data'!$A$2:$M$148,MATCH('Unintended pregnancies averted'!$A27,'Unintended pregnancies data'!$A$2:$A$148,0),MATCH('Unintended pregnancies averted'!J$1,'Unintended pregnancies data'!$A$1:$M$1,0))</f>
        <v>12524.181998907357</v>
      </c>
      <c r="K27" s="54">
        <f>INDEX('Unintended pregnancies data'!$A$2:$M$148,MATCH('Unintended pregnancies averted'!$A27,'Unintended pregnancies data'!$A$2:$A$148,0),MATCH('Unintended pregnancies averted'!K$1,'Unintended pregnancies data'!$A$1:$M$1,0))</f>
        <v>15883.839418437487</v>
      </c>
      <c r="L27" s="54">
        <f>INDEX('Unintended pregnancies data'!$A$2:$M$148,MATCH('Unintended pregnancies averted'!$A27,'Unintended pregnancies data'!$A$2:$A$148,0),MATCH('Unintended pregnancies averted'!L$1,'Unintended pregnancies data'!$A$1:$M$1,0))</f>
        <v>19740.802117576444</v>
      </c>
      <c r="M27" s="54">
        <f>INDEX('Unintended pregnancies data'!$A$2:$M$148,MATCH('Unintended pregnancies averted'!$A27,'Unintended pregnancies data'!$A$2:$A$148,0),MATCH('Unintended pregnancies averted'!M$1,'Unintended pregnancies data'!$A$1:$M$1,0))</f>
        <v>24153.903786512048</v>
      </c>
    </row>
    <row r="28" spans="1:13" x14ac:dyDescent="0.3">
      <c r="A28" t="s">
        <v>54</v>
      </c>
      <c r="B28" s="54">
        <f>INDEX('Unintended pregnancies data'!$A$2:$M$148,MATCH('Unintended pregnancies averted'!$A28,'Unintended pregnancies data'!$A$2:$A$148,0),MATCH('Unintended pregnancies averted'!B$1,'Unintended pregnancies data'!$A$1:$M$1,0))</f>
        <v>0</v>
      </c>
      <c r="C28" s="54">
        <f>INDEX('Unintended pregnancies data'!$A$2:$M$148,MATCH('Unintended pregnancies averted'!$A28,'Unintended pregnancies data'!$A$2:$A$148,0),MATCH('Unintended pregnancies averted'!C$1,'Unintended pregnancies data'!$A$1:$M$1,0))</f>
        <v>0</v>
      </c>
      <c r="D28" s="54">
        <f>INDEX('Unintended pregnancies data'!$A$2:$M$148,MATCH('Unintended pregnancies averted'!$A28,'Unintended pregnancies data'!$A$2:$A$148,0),MATCH('Unintended pregnancies averted'!D$1,'Unintended pregnancies data'!$A$1:$M$1,0))</f>
        <v>0</v>
      </c>
      <c r="E28" s="54">
        <f>INDEX('Unintended pregnancies data'!$A$2:$M$148,MATCH('Unintended pregnancies averted'!$A28,'Unintended pregnancies data'!$A$2:$A$148,0),MATCH('Unintended pregnancies averted'!E$1,'Unintended pregnancies data'!$A$1:$M$1,0))</f>
        <v>11416.415340613399</v>
      </c>
      <c r="F28" s="54">
        <f>INDEX('Unintended pregnancies data'!$A$2:$M$148,MATCH('Unintended pregnancies averted'!$A28,'Unintended pregnancies data'!$A$2:$A$148,0),MATCH('Unintended pregnancies averted'!F$1,'Unintended pregnancies data'!$A$1:$M$1,0))</f>
        <v>24529.95822483988</v>
      </c>
      <c r="G28" s="54">
        <f>INDEX('Unintended pregnancies data'!$A$2:$M$148,MATCH('Unintended pregnancies averted'!$A28,'Unintended pregnancies data'!$A$2:$A$148,0),MATCH('Unintended pregnancies averted'!G$1,'Unintended pregnancies data'!$A$1:$M$1,0))</f>
        <v>39559.370151825307</v>
      </c>
      <c r="H28" s="54">
        <f>INDEX('Unintended pregnancies data'!$A$2:$M$148,MATCH('Unintended pregnancies averted'!$A28,'Unintended pregnancies data'!$A$2:$A$148,0),MATCH('Unintended pregnancies averted'!H$1,'Unintended pregnancies data'!$A$1:$M$1,0))</f>
        <v>56748.719634651497</v>
      </c>
      <c r="I28" s="54">
        <f>INDEX('Unintended pregnancies data'!$A$2:$M$148,MATCH('Unintended pregnancies averted'!$A28,'Unintended pregnancies data'!$A$2:$A$148,0),MATCH('Unintended pregnancies averted'!I$1,'Unintended pregnancies data'!$A$1:$M$1,0))</f>
        <v>76305.168601271289</v>
      </c>
      <c r="J28" s="54">
        <f>INDEX('Unintended pregnancies data'!$A$2:$M$148,MATCH('Unintended pregnancies averted'!$A28,'Unintended pregnancies data'!$A$2:$A$148,0),MATCH('Unintended pregnancies averted'!J$1,'Unintended pregnancies data'!$A$1:$M$1,0))</f>
        <v>98573.909652930248</v>
      </c>
      <c r="K28" s="54">
        <f>INDEX('Unintended pregnancies data'!$A$2:$M$148,MATCH('Unintended pregnancies averted'!$A28,'Unintended pregnancies data'!$A$2:$A$148,0),MATCH('Unintended pregnancies averted'!K$1,'Unintended pregnancies data'!$A$1:$M$1,0))</f>
        <v>123860.8375210033</v>
      </c>
      <c r="L28" s="54">
        <f>INDEX('Unintended pregnancies data'!$A$2:$M$148,MATCH('Unintended pregnancies averted'!$A28,'Unintended pregnancies data'!$A$2:$A$148,0),MATCH('Unintended pregnancies averted'!L$1,'Unintended pregnancies data'!$A$1:$M$1,0))</f>
        <v>152463.56612639519</v>
      </c>
      <c r="M28" s="54">
        <f>INDEX('Unintended pregnancies data'!$A$2:$M$148,MATCH('Unintended pregnancies averted'!$A28,'Unintended pregnancies data'!$A$2:$A$148,0),MATCH('Unintended pregnancies averted'!M$1,'Unintended pregnancies data'!$A$1:$M$1,0))</f>
        <v>184712.66787510156</v>
      </c>
    </row>
    <row r="29" spans="1:13" x14ac:dyDescent="0.3">
      <c r="A29" t="s">
        <v>56</v>
      </c>
      <c r="B29" s="54">
        <f>INDEX('Unintended pregnancies data'!$A$2:$M$148,MATCH('Unintended pregnancies averted'!$A29,'Unintended pregnancies data'!$A$2:$A$148,0),MATCH('Unintended pregnancies averted'!B$1,'Unintended pregnancies data'!$A$1:$M$1,0))</f>
        <v>0</v>
      </c>
      <c r="C29" s="54">
        <f>INDEX('Unintended pregnancies data'!$A$2:$M$148,MATCH('Unintended pregnancies averted'!$A29,'Unintended pregnancies data'!$A$2:$A$148,0),MATCH('Unintended pregnancies averted'!C$1,'Unintended pregnancies data'!$A$1:$M$1,0))</f>
        <v>0</v>
      </c>
      <c r="D29" s="54">
        <f>INDEX('Unintended pregnancies data'!$A$2:$M$148,MATCH('Unintended pregnancies averted'!$A29,'Unintended pregnancies data'!$A$2:$A$148,0),MATCH('Unintended pregnancies averted'!D$1,'Unintended pregnancies data'!$A$1:$M$1,0))</f>
        <v>0</v>
      </c>
      <c r="E29" s="54">
        <f>INDEX('Unintended pregnancies data'!$A$2:$M$148,MATCH('Unintended pregnancies averted'!$A29,'Unintended pregnancies data'!$A$2:$A$148,0),MATCH('Unintended pregnancies averted'!E$1,'Unintended pregnancies data'!$A$1:$M$1,0))</f>
        <v>4470.7197596661863</v>
      </c>
      <c r="F29" s="54">
        <f>INDEX('Unintended pregnancies data'!$A$2:$M$148,MATCH('Unintended pregnancies averted'!$A29,'Unintended pregnancies data'!$A$2:$A$148,0),MATCH('Unintended pregnancies averted'!F$1,'Unintended pregnancies data'!$A$1:$M$1,0))</f>
        <v>9056.3612477497081</v>
      </c>
      <c r="G29" s="54">
        <f>INDEX('Unintended pregnancies data'!$A$2:$M$148,MATCH('Unintended pregnancies averted'!$A29,'Unintended pregnancies data'!$A$2:$A$148,0),MATCH('Unintended pregnancies averted'!G$1,'Unintended pregnancies data'!$A$1:$M$1,0))</f>
        <v>13749.391033672728</v>
      </c>
      <c r="H29" s="54">
        <f>INDEX('Unintended pregnancies data'!$A$2:$M$148,MATCH('Unintended pregnancies averted'!$A29,'Unintended pregnancies data'!$A$2:$A$148,0),MATCH('Unintended pregnancies averted'!H$1,'Unintended pregnancies data'!$A$1:$M$1,0))</f>
        <v>18532.503083095653</v>
      </c>
      <c r="I29" s="54">
        <f>INDEX('Unintended pregnancies data'!$A$2:$M$148,MATCH('Unintended pregnancies averted'!$A29,'Unintended pregnancies data'!$A$2:$A$148,0),MATCH('Unintended pregnancies averted'!I$1,'Unintended pregnancies data'!$A$1:$M$1,0))</f>
        <v>23410.611583564954</v>
      </c>
      <c r="J29" s="54">
        <f>INDEX('Unintended pregnancies data'!$A$2:$M$148,MATCH('Unintended pregnancies averted'!$A29,'Unintended pregnancies data'!$A$2:$A$148,0),MATCH('Unintended pregnancies averted'!J$1,'Unintended pregnancies data'!$A$1:$M$1,0))</f>
        <v>28359.159329310001</v>
      </c>
      <c r="K29" s="54">
        <f>INDEX('Unintended pregnancies data'!$A$2:$M$148,MATCH('Unintended pregnancies averted'!$A29,'Unintended pregnancies data'!$A$2:$A$148,0),MATCH('Unintended pregnancies averted'!K$1,'Unintended pregnancies data'!$A$1:$M$1,0))</f>
        <v>33364.23120414454</v>
      </c>
      <c r="L29" s="54">
        <f>INDEX('Unintended pregnancies data'!$A$2:$M$148,MATCH('Unintended pregnancies averted'!$A29,'Unintended pregnancies data'!$A$2:$A$148,0),MATCH('Unintended pregnancies averted'!L$1,'Unintended pregnancies data'!$A$1:$M$1,0))</f>
        <v>38415.456668181927</v>
      </c>
      <c r="M29" s="54">
        <f>INDEX('Unintended pregnancies data'!$A$2:$M$148,MATCH('Unintended pregnancies averted'!$A29,'Unintended pregnancies data'!$A$2:$A$148,0),MATCH('Unintended pregnancies averted'!M$1,'Unintended pregnancies data'!$A$1:$M$1,0))</f>
        <v>43501.847456482472</v>
      </c>
    </row>
    <row r="30" spans="1:13" x14ac:dyDescent="0.3">
      <c r="A30" t="s">
        <v>58</v>
      </c>
      <c r="B30" s="54">
        <f>INDEX('Unintended pregnancies data'!$A$2:$M$148,MATCH('Unintended pregnancies averted'!$A30,'Unintended pregnancies data'!$A$2:$A$148,0),MATCH('Unintended pregnancies averted'!B$1,'Unintended pregnancies data'!$A$1:$M$1,0))</f>
        <v>0</v>
      </c>
      <c r="C30" s="54">
        <f>INDEX('Unintended pregnancies data'!$A$2:$M$148,MATCH('Unintended pregnancies averted'!$A30,'Unintended pregnancies data'!$A$2:$A$148,0),MATCH('Unintended pregnancies averted'!C$1,'Unintended pregnancies data'!$A$1:$M$1,0))</f>
        <v>0</v>
      </c>
      <c r="D30" s="54">
        <f>INDEX('Unintended pregnancies data'!$A$2:$M$148,MATCH('Unintended pregnancies averted'!$A30,'Unintended pregnancies data'!$A$2:$A$148,0),MATCH('Unintended pregnancies averted'!D$1,'Unintended pregnancies data'!$A$1:$M$1,0))</f>
        <v>0</v>
      </c>
      <c r="E30" s="54">
        <f>INDEX('Unintended pregnancies data'!$A$2:$M$148,MATCH('Unintended pregnancies averted'!$A30,'Unintended pregnancies data'!$A$2:$A$148,0),MATCH('Unintended pregnancies averted'!E$1,'Unintended pregnancies data'!$A$1:$M$1,0))</f>
        <v>47183.668888422544</v>
      </c>
      <c r="F30" s="54">
        <f>INDEX('Unintended pregnancies data'!$A$2:$M$148,MATCH('Unintended pregnancies averted'!$A30,'Unintended pregnancies data'!$A$2:$A$148,0),MATCH('Unintended pregnancies averted'!F$1,'Unintended pregnancies data'!$A$1:$M$1,0))</f>
        <v>101395.4298343804</v>
      </c>
      <c r="G30" s="54">
        <f>INDEX('Unintended pregnancies data'!$A$2:$M$148,MATCH('Unintended pregnancies averted'!$A30,'Unintended pregnancies data'!$A$2:$A$148,0),MATCH('Unintended pregnancies averted'!G$1,'Unintended pregnancies data'!$A$1:$M$1,0))</f>
        <v>163516.55233159952</v>
      </c>
      <c r="H30" s="54">
        <f>INDEX('Unintended pregnancies data'!$A$2:$M$148,MATCH('Unintended pregnancies averted'!$A30,'Unintended pregnancies data'!$A$2:$A$148,0),MATCH('Unintended pregnancies averted'!H$1,'Unintended pregnancies data'!$A$1:$M$1,0))</f>
        <v>234537.52852699521</v>
      </c>
      <c r="I30" s="54">
        <f>INDEX('Unintended pregnancies data'!$A$2:$M$148,MATCH('Unintended pregnancies averted'!$A30,'Unintended pregnancies data'!$A$2:$A$148,0),MATCH('Unintended pregnancies averted'!I$1,'Unintended pregnancies data'!$A$1:$M$1,0))</f>
        <v>315374.02893968381</v>
      </c>
      <c r="J30" s="54">
        <f>INDEX('Unintended pregnancies data'!$A$2:$M$148,MATCH('Unintended pregnancies averted'!$A30,'Unintended pregnancies data'!$A$2:$A$148,0),MATCH('Unintended pregnancies averted'!J$1,'Unintended pregnancies data'!$A$1:$M$1,0))</f>
        <v>407371.70208093175</v>
      </c>
      <c r="K30" s="54">
        <f>INDEX('Unintended pregnancies data'!$A$2:$M$148,MATCH('Unintended pregnancies averted'!$A30,'Unintended pregnancies data'!$A$2:$A$148,0),MATCH('Unintended pregnancies averted'!K$1,'Unintended pregnancies data'!$A$1:$M$1,0))</f>
        <v>511933.2531277542</v>
      </c>
      <c r="L30" s="54">
        <f>INDEX('Unintended pregnancies data'!$A$2:$M$148,MATCH('Unintended pregnancies averted'!$A30,'Unintended pregnancies data'!$A$2:$A$148,0),MATCH('Unintended pregnancies averted'!L$1,'Unintended pregnancies data'!$A$1:$M$1,0))</f>
        <v>630615.2227697057</v>
      </c>
      <c r="M30" s="54">
        <f>INDEX('Unintended pregnancies data'!$A$2:$M$148,MATCH('Unintended pregnancies averted'!$A30,'Unintended pregnancies data'!$A$2:$A$148,0),MATCH('Unintended pregnancies averted'!M$1,'Unintended pregnancies data'!$A$1:$M$1,0))</f>
        <v>765125.16983435478</v>
      </c>
    </row>
    <row r="31" spans="1:13" x14ac:dyDescent="0.3">
      <c r="A31" t="s">
        <v>60</v>
      </c>
      <c r="B31" s="54">
        <f>INDEX('Unintended pregnancies data'!$A$2:$M$148,MATCH('Unintended pregnancies averted'!$A31,'Unintended pregnancies data'!$A$2:$A$148,0),MATCH('Unintended pregnancies averted'!B$1,'Unintended pregnancies data'!$A$1:$M$1,0))</f>
        <v>0</v>
      </c>
      <c r="C31" s="54">
        <f>INDEX('Unintended pregnancies data'!$A$2:$M$148,MATCH('Unintended pregnancies averted'!$A31,'Unintended pregnancies data'!$A$2:$A$148,0),MATCH('Unintended pregnancies averted'!C$1,'Unintended pregnancies data'!$A$1:$M$1,0))</f>
        <v>0</v>
      </c>
      <c r="D31" s="54">
        <f>INDEX('Unintended pregnancies data'!$A$2:$M$148,MATCH('Unintended pregnancies averted'!$A31,'Unintended pregnancies data'!$A$2:$A$148,0),MATCH('Unintended pregnancies averted'!D$1,'Unintended pregnancies data'!$A$1:$M$1,0))</f>
        <v>0</v>
      </c>
      <c r="E31" s="54">
        <f>INDEX('Unintended pregnancies data'!$A$2:$M$148,MATCH('Unintended pregnancies averted'!$A31,'Unintended pregnancies data'!$A$2:$A$148,0),MATCH('Unintended pregnancies averted'!E$1,'Unintended pregnancies data'!$A$1:$M$1,0))</f>
        <v>7887.0369628011249</v>
      </c>
      <c r="F31" s="54">
        <f>INDEX('Unintended pregnancies data'!$A$2:$M$148,MATCH('Unintended pregnancies averted'!$A31,'Unintended pregnancies data'!$A$2:$A$148,0),MATCH('Unintended pregnancies averted'!F$1,'Unintended pregnancies data'!$A$1:$M$1,0))</f>
        <v>15537.702083787881</v>
      </c>
      <c r="G31" s="54">
        <f>INDEX('Unintended pregnancies data'!$A$2:$M$148,MATCH('Unintended pregnancies averted'!$A31,'Unintended pregnancies data'!$A$2:$A$148,0),MATCH('Unintended pregnancies averted'!G$1,'Unintended pregnancies data'!$A$1:$M$1,0))</f>
        <v>23016.518412373611</v>
      </c>
      <c r="H31" s="54">
        <f>INDEX('Unintended pregnancies data'!$A$2:$M$148,MATCH('Unintended pregnancies averted'!$A31,'Unintended pregnancies data'!$A$2:$A$148,0),MATCH('Unintended pregnancies averted'!H$1,'Unintended pregnancies data'!$A$1:$M$1,0))</f>
        <v>30428.559174514376</v>
      </c>
      <c r="I31" s="54">
        <f>INDEX('Unintended pregnancies data'!$A$2:$M$148,MATCH('Unintended pregnancies averted'!$A31,'Unintended pregnancies data'!$A$2:$A$148,0),MATCH('Unintended pregnancies averted'!I$1,'Unintended pregnancies data'!$A$1:$M$1,0))</f>
        <v>37905.393754940829</v>
      </c>
      <c r="J31" s="54">
        <f>INDEX('Unintended pregnancies data'!$A$2:$M$148,MATCH('Unintended pregnancies averted'!$A31,'Unintended pregnancies data'!$A$2:$A$148,0),MATCH('Unintended pregnancies averted'!J$1,'Unintended pregnancies data'!$A$1:$M$1,0))</f>
        <v>45531.985743110068</v>
      </c>
      <c r="K31" s="54">
        <f>INDEX('Unintended pregnancies data'!$A$2:$M$148,MATCH('Unintended pregnancies averted'!$A31,'Unintended pregnancies data'!$A$2:$A$148,0),MATCH('Unintended pregnancies averted'!K$1,'Unintended pregnancies data'!$A$1:$M$1,0))</f>
        <v>53331.822118961019</v>
      </c>
      <c r="L31" s="54">
        <f>INDEX('Unintended pregnancies data'!$A$2:$M$148,MATCH('Unintended pregnancies averted'!$A31,'Unintended pregnancies data'!$A$2:$A$148,0),MATCH('Unintended pregnancies averted'!L$1,'Unintended pregnancies data'!$A$1:$M$1,0))</f>
        <v>61221.161107127904</v>
      </c>
      <c r="M31" s="54">
        <f>INDEX('Unintended pregnancies data'!$A$2:$M$148,MATCH('Unintended pregnancies averted'!$A31,'Unintended pregnancies data'!$A$2:$A$148,0),MATCH('Unintended pregnancies averted'!M$1,'Unintended pregnancies data'!$A$1:$M$1,0))</f>
        <v>69094.979006462032</v>
      </c>
    </row>
    <row r="32" spans="1:13" x14ac:dyDescent="0.3">
      <c r="A32" t="s">
        <v>62</v>
      </c>
      <c r="B32" s="54">
        <f>INDEX('Unintended pregnancies data'!$A$2:$M$148,MATCH('Unintended pregnancies averted'!$A32,'Unintended pregnancies data'!$A$2:$A$148,0),MATCH('Unintended pregnancies averted'!B$1,'Unintended pregnancies data'!$A$1:$M$1,0))</f>
        <v>0</v>
      </c>
      <c r="C32" s="54">
        <f>INDEX('Unintended pregnancies data'!$A$2:$M$148,MATCH('Unintended pregnancies averted'!$A32,'Unintended pregnancies data'!$A$2:$A$148,0),MATCH('Unintended pregnancies averted'!C$1,'Unintended pregnancies data'!$A$1:$M$1,0))</f>
        <v>0</v>
      </c>
      <c r="D32" s="54">
        <f>INDEX('Unintended pregnancies data'!$A$2:$M$148,MATCH('Unintended pregnancies averted'!$A32,'Unintended pregnancies data'!$A$2:$A$148,0),MATCH('Unintended pregnancies averted'!D$1,'Unintended pregnancies data'!$A$1:$M$1,0))</f>
        <v>0</v>
      </c>
      <c r="E32" s="54">
        <f>INDEX('Unintended pregnancies data'!$A$2:$M$148,MATCH('Unintended pregnancies averted'!$A32,'Unintended pregnancies data'!$A$2:$A$148,0),MATCH('Unintended pregnancies averted'!E$1,'Unintended pregnancies data'!$A$1:$M$1,0))</f>
        <v>141015.48211224901</v>
      </c>
      <c r="F32" s="54">
        <f>INDEX('Unintended pregnancies data'!$A$2:$M$148,MATCH('Unintended pregnancies averted'!$A32,'Unintended pregnancies data'!$A$2:$A$148,0),MATCH('Unintended pregnancies averted'!F$1,'Unintended pregnancies data'!$A$1:$M$1,0))</f>
        <v>315921.6699993466</v>
      </c>
      <c r="G32" s="54">
        <f>INDEX('Unintended pregnancies data'!$A$2:$M$148,MATCH('Unintended pregnancies averted'!$A32,'Unintended pregnancies data'!$A$2:$A$148,0),MATCH('Unintended pregnancies averted'!G$1,'Unintended pregnancies data'!$A$1:$M$1,0))</f>
        <v>531965.17916974938</v>
      </c>
      <c r="H32" s="54">
        <f>INDEX('Unintended pregnancies data'!$A$2:$M$148,MATCH('Unintended pregnancies averted'!$A32,'Unintended pregnancies data'!$A$2:$A$148,0),MATCH('Unintended pregnancies averted'!H$1,'Unintended pregnancies data'!$A$1:$M$1,0))</f>
        <v>797861.17787156336</v>
      </c>
      <c r="I32" s="54">
        <f>INDEX('Unintended pregnancies data'!$A$2:$M$148,MATCH('Unintended pregnancies averted'!$A32,'Unintended pregnancies data'!$A$2:$A$148,0),MATCH('Unintended pregnancies averted'!I$1,'Unintended pregnancies data'!$A$1:$M$1,0))</f>
        <v>1122945.3670780458</v>
      </c>
      <c r="J32" s="54">
        <f>INDEX('Unintended pregnancies data'!$A$2:$M$148,MATCH('Unintended pregnancies averted'!$A32,'Unintended pregnancies data'!$A$2:$A$148,0),MATCH('Unintended pregnancies averted'!J$1,'Unintended pregnancies data'!$A$1:$M$1,0))</f>
        <v>1520388.6518512242</v>
      </c>
      <c r="K32" s="54">
        <f>INDEX('Unintended pregnancies data'!$A$2:$M$148,MATCH('Unintended pregnancies averted'!$A32,'Unintended pregnancies data'!$A$2:$A$148,0),MATCH('Unintended pregnancies averted'!K$1,'Unintended pregnancies data'!$A$1:$M$1,0))</f>
        <v>2004983.6709465599</v>
      </c>
      <c r="L32" s="54">
        <f>INDEX('Unintended pregnancies data'!$A$2:$M$148,MATCH('Unintended pregnancies averted'!$A32,'Unintended pregnancies data'!$A$2:$A$148,0),MATCH('Unintended pregnancies averted'!L$1,'Unintended pregnancies data'!$A$1:$M$1,0))</f>
        <v>2594151.6363091888</v>
      </c>
      <c r="M32" s="54">
        <f>INDEX('Unintended pregnancies data'!$A$2:$M$148,MATCH('Unintended pregnancies averted'!$A32,'Unintended pregnancies data'!$A$2:$A$148,0),MATCH('Unintended pregnancies averted'!M$1,'Unintended pregnancies data'!$A$1:$M$1,0))</f>
        <v>3308640.9287000541</v>
      </c>
    </row>
    <row r="33" spans="1:13" x14ac:dyDescent="0.3">
      <c r="A33" t="s">
        <v>64</v>
      </c>
      <c r="B33" s="54">
        <f>INDEX('Unintended pregnancies data'!$A$2:$M$148,MATCH('Unintended pregnancies averted'!$A33,'Unintended pregnancies data'!$A$2:$A$148,0),MATCH('Unintended pregnancies averted'!B$1,'Unintended pregnancies data'!$A$1:$M$1,0))</f>
        <v>0</v>
      </c>
      <c r="C33" s="54">
        <f>INDEX('Unintended pregnancies data'!$A$2:$M$148,MATCH('Unintended pregnancies averted'!$A33,'Unintended pregnancies data'!$A$2:$A$148,0),MATCH('Unintended pregnancies averted'!C$1,'Unintended pregnancies data'!$A$1:$M$1,0))</f>
        <v>0</v>
      </c>
      <c r="D33" s="54">
        <f>INDEX('Unintended pregnancies data'!$A$2:$M$148,MATCH('Unintended pregnancies averted'!$A33,'Unintended pregnancies data'!$A$2:$A$148,0),MATCH('Unintended pregnancies averted'!D$1,'Unintended pregnancies data'!$A$1:$M$1,0))</f>
        <v>0</v>
      </c>
      <c r="E33" s="54">
        <f>INDEX('Unintended pregnancies data'!$A$2:$M$148,MATCH('Unintended pregnancies averted'!$A33,'Unintended pregnancies data'!$A$2:$A$148,0),MATCH('Unintended pregnancies averted'!E$1,'Unintended pregnancies data'!$A$1:$M$1,0))</f>
        <v>1048.4005302344976</v>
      </c>
      <c r="F33" s="54">
        <f>INDEX('Unintended pregnancies data'!$A$2:$M$148,MATCH('Unintended pregnancies averted'!$A33,'Unintended pregnancies data'!$A$2:$A$148,0),MATCH('Unintended pregnancies averted'!F$1,'Unintended pregnancies data'!$A$1:$M$1,0))</f>
        <v>2220.3696334191281</v>
      </c>
      <c r="G33" s="54">
        <f>INDEX('Unintended pregnancies data'!$A$2:$M$148,MATCH('Unintended pregnancies averted'!$A33,'Unintended pregnancies data'!$A$2:$A$148,0),MATCH('Unintended pregnancies averted'!G$1,'Unintended pregnancies data'!$A$1:$M$1,0))</f>
        <v>3526.0896035392707</v>
      </c>
      <c r="H33" s="54">
        <f>INDEX('Unintended pregnancies data'!$A$2:$M$148,MATCH('Unintended pregnancies averted'!$A33,'Unintended pregnancies data'!$A$2:$A$148,0),MATCH('Unintended pregnancies averted'!H$1,'Unintended pregnancies data'!$A$1:$M$1,0))</f>
        <v>4976.8484510436374</v>
      </c>
      <c r="I33" s="54">
        <f>INDEX('Unintended pregnancies data'!$A$2:$M$148,MATCH('Unintended pregnancies averted'!$A33,'Unintended pregnancies data'!$A$2:$A$148,0),MATCH('Unintended pregnancies averted'!I$1,'Unintended pregnancies data'!$A$1:$M$1,0))</f>
        <v>6581.9895342176205</v>
      </c>
      <c r="J33" s="54">
        <f>INDEX('Unintended pregnancies data'!$A$2:$M$148,MATCH('Unintended pregnancies averted'!$A33,'Unintended pregnancies data'!$A$2:$A$148,0),MATCH('Unintended pregnancies averted'!J$1,'Unintended pregnancies data'!$A$1:$M$1,0))</f>
        <v>8355.8472916243591</v>
      </c>
      <c r="K33" s="54">
        <f>INDEX('Unintended pregnancies data'!$A$2:$M$148,MATCH('Unintended pregnancies averted'!$A33,'Unintended pregnancies data'!$A$2:$A$148,0),MATCH('Unintended pregnancies averted'!K$1,'Unintended pregnancies data'!$A$1:$M$1,0))</f>
        <v>10314.133219664962</v>
      </c>
      <c r="L33" s="54">
        <f>INDEX('Unintended pregnancies data'!$A$2:$M$148,MATCH('Unintended pregnancies averted'!$A33,'Unintended pregnancies data'!$A$2:$A$148,0),MATCH('Unintended pregnancies averted'!L$1,'Unintended pregnancies data'!$A$1:$M$1,0))</f>
        <v>12476.548877079125</v>
      </c>
      <c r="M33" s="54">
        <f>INDEX('Unintended pregnancies data'!$A$2:$M$148,MATCH('Unintended pregnancies averted'!$A33,'Unintended pregnancies data'!$A$2:$A$148,0),MATCH('Unintended pregnancies averted'!M$1,'Unintended pregnancies data'!$A$1:$M$1,0))</f>
        <v>14864.733588476422</v>
      </c>
    </row>
    <row r="34" spans="1:13" x14ac:dyDescent="0.3">
      <c r="A34" t="s">
        <v>66</v>
      </c>
      <c r="B34" s="54">
        <f>INDEX('Unintended pregnancies data'!$A$2:$M$148,MATCH('Unintended pregnancies averted'!$A34,'Unintended pregnancies data'!$A$2:$A$148,0),MATCH('Unintended pregnancies averted'!B$1,'Unintended pregnancies data'!$A$1:$M$1,0))</f>
        <v>0</v>
      </c>
      <c r="C34" s="54">
        <f>INDEX('Unintended pregnancies data'!$A$2:$M$148,MATCH('Unintended pregnancies averted'!$A34,'Unintended pregnancies data'!$A$2:$A$148,0),MATCH('Unintended pregnancies averted'!C$1,'Unintended pregnancies data'!$A$1:$M$1,0))</f>
        <v>0</v>
      </c>
      <c r="D34" s="54">
        <f>INDEX('Unintended pregnancies data'!$A$2:$M$148,MATCH('Unintended pregnancies averted'!$A34,'Unintended pregnancies data'!$A$2:$A$148,0),MATCH('Unintended pregnancies averted'!D$1,'Unintended pregnancies data'!$A$1:$M$1,0))</f>
        <v>0</v>
      </c>
      <c r="E34" s="54">
        <f>INDEX('Unintended pregnancies data'!$A$2:$M$148,MATCH('Unintended pregnancies averted'!$A34,'Unintended pregnancies data'!$A$2:$A$148,0),MATCH('Unintended pregnancies averted'!E$1,'Unintended pregnancies data'!$A$1:$M$1,0))</f>
        <v>12141.98175255931</v>
      </c>
      <c r="F34" s="54">
        <f>INDEX('Unintended pregnancies data'!$A$2:$M$148,MATCH('Unintended pregnancies averted'!$A34,'Unintended pregnancies data'!$A$2:$A$148,0),MATCH('Unintended pregnancies averted'!F$1,'Unintended pregnancies data'!$A$1:$M$1,0))</f>
        <v>24719.811814584653</v>
      </c>
      <c r="G34" s="54">
        <f>INDEX('Unintended pregnancies data'!$A$2:$M$148,MATCH('Unintended pregnancies averted'!$A34,'Unintended pregnancies data'!$A$2:$A$148,0),MATCH('Unintended pregnancies averted'!G$1,'Unintended pregnancies data'!$A$1:$M$1,0))</f>
        <v>37730.129982758895</v>
      </c>
      <c r="H34" s="54">
        <f>INDEX('Unintended pregnancies data'!$A$2:$M$148,MATCH('Unintended pregnancies averted'!$A34,'Unintended pregnancies data'!$A$2:$A$148,0),MATCH('Unintended pregnancies averted'!H$1,'Unintended pregnancies data'!$A$1:$M$1,0))</f>
        <v>51171.048091533012</v>
      </c>
      <c r="I34" s="54">
        <f>INDEX('Unintended pregnancies data'!$A$2:$M$148,MATCH('Unintended pregnancies averted'!$A34,'Unintended pregnancies data'!$A$2:$A$148,0),MATCH('Unintended pregnancies averted'!I$1,'Unintended pregnancies data'!$A$1:$M$1,0))</f>
        <v>65090.55590504827</v>
      </c>
      <c r="J34" s="54">
        <f>INDEX('Unintended pregnancies data'!$A$2:$M$148,MATCH('Unintended pregnancies averted'!$A34,'Unintended pregnancies data'!$A$2:$A$148,0),MATCH('Unintended pregnancies averted'!J$1,'Unintended pregnancies data'!$A$1:$M$1,0))</f>
        <v>79450.503795234719</v>
      </c>
      <c r="K34" s="54">
        <f>INDEX('Unintended pregnancies data'!$A$2:$M$148,MATCH('Unintended pregnancies averted'!$A34,'Unintended pregnancies data'!$A$2:$A$148,0),MATCH('Unintended pregnancies averted'!K$1,'Unintended pregnancies data'!$A$1:$M$1,0))</f>
        <v>94233.963590958272</v>
      </c>
      <c r="L34" s="54">
        <f>INDEX('Unintended pregnancies data'!$A$2:$M$148,MATCH('Unintended pregnancies averted'!$A34,'Unintended pregnancies data'!$A$2:$A$148,0),MATCH('Unintended pregnancies averted'!L$1,'Unintended pregnancies data'!$A$1:$M$1,0))</f>
        <v>109409.95436707523</v>
      </c>
      <c r="M34" s="54">
        <f>INDEX('Unintended pregnancies data'!$A$2:$M$148,MATCH('Unintended pregnancies averted'!$A34,'Unintended pregnancies data'!$A$2:$A$148,0),MATCH('Unintended pregnancies averted'!M$1,'Unintended pregnancies data'!$A$1:$M$1,0))</f>
        <v>124944.82929656468</v>
      </c>
    </row>
    <row r="35" spans="1:13" x14ac:dyDescent="0.3">
      <c r="A35" t="s">
        <v>68</v>
      </c>
      <c r="B35" s="54">
        <f>INDEX('Unintended pregnancies data'!$A$2:$M$148,MATCH('Unintended pregnancies averted'!$A35,'Unintended pregnancies data'!$A$2:$A$148,0),MATCH('Unintended pregnancies averted'!B$1,'Unintended pregnancies data'!$A$1:$M$1,0))</f>
        <v>0</v>
      </c>
      <c r="C35" s="54">
        <f>INDEX('Unintended pregnancies data'!$A$2:$M$148,MATCH('Unintended pregnancies averted'!$A35,'Unintended pregnancies data'!$A$2:$A$148,0),MATCH('Unintended pregnancies averted'!C$1,'Unintended pregnancies data'!$A$1:$M$1,0))</f>
        <v>0</v>
      </c>
      <c r="D35" s="54">
        <f>INDEX('Unintended pregnancies data'!$A$2:$M$148,MATCH('Unintended pregnancies averted'!$A35,'Unintended pregnancies data'!$A$2:$A$148,0),MATCH('Unintended pregnancies averted'!D$1,'Unintended pregnancies data'!$A$1:$M$1,0))</f>
        <v>0</v>
      </c>
      <c r="E35" s="54">
        <f>INDEX('Unintended pregnancies data'!$A$2:$M$148,MATCH('Unintended pregnancies averted'!$A35,'Unintended pregnancies data'!$A$2:$A$148,0),MATCH('Unintended pregnancies averted'!E$1,'Unintended pregnancies data'!$A$1:$M$1,0))</f>
        <v>21878.137689214083</v>
      </c>
      <c r="F35" s="54">
        <f>INDEX('Unintended pregnancies data'!$A$2:$M$148,MATCH('Unintended pregnancies averted'!$A35,'Unintended pregnancies data'!$A$2:$A$148,0),MATCH('Unintended pregnancies averted'!F$1,'Unintended pregnancies data'!$A$1:$M$1,0))</f>
        <v>44732.867130844737</v>
      </c>
      <c r="G35" s="54">
        <f>INDEX('Unintended pregnancies data'!$A$2:$M$148,MATCH('Unintended pregnancies averted'!$A35,'Unintended pregnancies data'!$A$2:$A$148,0),MATCH('Unintended pregnancies averted'!G$1,'Unintended pregnancies data'!$A$1:$M$1,0))</f>
        <v>68576.212381314137</v>
      </c>
      <c r="H35" s="54">
        <f>INDEX('Unintended pregnancies data'!$A$2:$M$148,MATCH('Unintended pregnancies averted'!$A35,'Unintended pregnancies data'!$A$2:$A$148,0),MATCH('Unintended pregnancies averted'!H$1,'Unintended pregnancies data'!$A$1:$M$1,0))</f>
        <v>93415.232382000424</v>
      </c>
      <c r="I35" s="54">
        <f>INDEX('Unintended pregnancies data'!$A$2:$M$148,MATCH('Unintended pregnancies averted'!$A35,'Unintended pregnancies data'!$A$2:$A$148,0),MATCH('Unintended pregnancies averted'!I$1,'Unintended pregnancies data'!$A$1:$M$1,0))</f>
        <v>119313.82400641812</v>
      </c>
      <c r="J35" s="54">
        <f>INDEX('Unintended pregnancies data'!$A$2:$M$148,MATCH('Unintended pregnancies averted'!$A35,'Unintended pregnancies data'!$A$2:$A$148,0),MATCH('Unintended pregnancies averted'!J$1,'Unintended pregnancies data'!$A$1:$M$1,0))</f>
        <v>146251.07918086019</v>
      </c>
      <c r="K35" s="54">
        <f>INDEX('Unintended pregnancies data'!$A$2:$M$148,MATCH('Unintended pregnancies averted'!$A35,'Unintended pregnancies data'!$A$2:$A$148,0),MATCH('Unintended pregnancies averted'!K$1,'Unintended pregnancies data'!$A$1:$M$1,0))</f>
        <v>174226.80644392956</v>
      </c>
      <c r="L35" s="54">
        <f>INDEX('Unintended pregnancies data'!$A$2:$M$148,MATCH('Unintended pregnancies averted'!$A35,'Unintended pregnancies data'!$A$2:$A$148,0),MATCH('Unintended pregnancies averted'!L$1,'Unintended pregnancies data'!$A$1:$M$1,0))</f>
        <v>203228.99525300751</v>
      </c>
      <c r="M35" s="54">
        <f>INDEX('Unintended pregnancies data'!$A$2:$M$148,MATCH('Unintended pregnancies averted'!$A35,'Unintended pregnancies data'!$A$2:$A$148,0),MATCH('Unintended pregnancies averted'!M$1,'Unintended pregnancies data'!$A$1:$M$1,0))</f>
        <v>233237.38017715316</v>
      </c>
    </row>
    <row r="36" spans="1:13" x14ac:dyDescent="0.3">
      <c r="A36" t="s">
        <v>70</v>
      </c>
      <c r="B36" s="54">
        <f>INDEX('Unintended pregnancies data'!$A$2:$M$148,MATCH('Unintended pregnancies averted'!$A36,'Unintended pregnancies data'!$A$2:$A$148,0),MATCH('Unintended pregnancies averted'!B$1,'Unintended pregnancies data'!$A$1:$M$1,0))</f>
        <v>0</v>
      </c>
      <c r="C36" s="54">
        <f>INDEX('Unintended pregnancies data'!$A$2:$M$148,MATCH('Unintended pregnancies averted'!$A36,'Unintended pregnancies data'!$A$2:$A$148,0),MATCH('Unintended pregnancies averted'!C$1,'Unintended pregnancies data'!$A$1:$M$1,0))</f>
        <v>0</v>
      </c>
      <c r="D36" s="54">
        <f>INDEX('Unintended pregnancies data'!$A$2:$M$148,MATCH('Unintended pregnancies averted'!$A36,'Unintended pregnancies data'!$A$2:$A$148,0),MATCH('Unintended pregnancies averted'!D$1,'Unintended pregnancies data'!$A$1:$M$1,0))</f>
        <v>0</v>
      </c>
      <c r="E36" s="54">
        <f>INDEX('Unintended pregnancies data'!$A$2:$M$148,MATCH('Unintended pregnancies averted'!$A36,'Unintended pregnancies data'!$A$2:$A$148,0),MATCH('Unintended pregnancies averted'!E$1,'Unintended pregnancies data'!$A$1:$M$1,0))</f>
        <v>105800.16183770495</v>
      </c>
      <c r="F36" s="54">
        <f>INDEX('Unintended pregnancies data'!$A$2:$M$148,MATCH('Unintended pregnancies averted'!$A36,'Unintended pregnancies data'!$A$2:$A$148,0),MATCH('Unintended pregnancies averted'!F$1,'Unintended pregnancies data'!$A$1:$M$1,0))</f>
        <v>216943.05919576064</v>
      </c>
      <c r="G36" s="54">
        <f>INDEX('Unintended pregnancies data'!$A$2:$M$148,MATCH('Unintended pregnancies averted'!$A36,'Unintended pregnancies data'!$A$2:$A$148,0),MATCH('Unintended pregnancies averted'!G$1,'Unintended pregnancies data'!$A$1:$M$1,0))</f>
        <v>334132.85646565445</v>
      </c>
      <c r="H36" s="54">
        <f>INDEX('Unintended pregnancies data'!$A$2:$M$148,MATCH('Unintended pregnancies averted'!$A36,'Unintended pregnancies data'!$A$2:$A$148,0),MATCH('Unintended pregnancies averted'!H$1,'Unintended pregnancies data'!$A$1:$M$1,0))</f>
        <v>458598.41983740218</v>
      </c>
      <c r="I36" s="54">
        <f>INDEX('Unintended pregnancies data'!$A$2:$M$148,MATCH('Unintended pregnancies averted'!$A36,'Unintended pregnancies data'!$A$2:$A$148,0),MATCH('Unintended pregnancies averted'!I$1,'Unintended pregnancies data'!$A$1:$M$1,0))</f>
        <v>590519.13692847639</v>
      </c>
      <c r="J36" s="54">
        <f>INDEX('Unintended pregnancies data'!$A$2:$M$148,MATCH('Unintended pregnancies averted'!$A36,'Unintended pregnancies data'!$A$2:$A$148,0),MATCH('Unintended pregnancies averted'!J$1,'Unintended pregnancies data'!$A$1:$M$1,0))</f>
        <v>731484.74632484</v>
      </c>
      <c r="K36" s="54">
        <f>INDEX('Unintended pregnancies data'!$A$2:$M$148,MATCH('Unintended pregnancies averted'!$A36,'Unintended pregnancies data'!$A$2:$A$148,0),MATCH('Unintended pregnancies averted'!K$1,'Unintended pregnancies data'!$A$1:$M$1,0))</f>
        <v>881813.8723012032</v>
      </c>
      <c r="L36" s="54">
        <f>INDEX('Unintended pregnancies data'!$A$2:$M$148,MATCH('Unintended pregnancies averted'!$A36,'Unintended pregnancies data'!$A$2:$A$148,0),MATCH('Unintended pregnancies averted'!L$1,'Unintended pregnancies data'!$A$1:$M$1,0))</f>
        <v>1040406.2104966193</v>
      </c>
      <c r="M36" s="54">
        <f>INDEX('Unintended pregnancies data'!$A$2:$M$148,MATCH('Unintended pregnancies averted'!$A36,'Unintended pregnancies data'!$A$2:$A$148,0),MATCH('Unintended pregnancies averted'!M$1,'Unintended pregnancies data'!$A$1:$M$1,0))</f>
        <v>1205980.2817085739</v>
      </c>
    </row>
    <row r="37" spans="1:13" x14ac:dyDescent="0.3">
      <c r="A37" t="s">
        <v>72</v>
      </c>
      <c r="B37" s="54">
        <f>INDEX('Unintended pregnancies data'!$A$2:$M$148,MATCH('Unintended pregnancies averted'!$A37,'Unintended pregnancies data'!$A$2:$A$148,0),MATCH('Unintended pregnancies averted'!B$1,'Unintended pregnancies data'!$A$1:$M$1,0))</f>
        <v>0</v>
      </c>
      <c r="C37" s="54">
        <f>INDEX('Unintended pregnancies data'!$A$2:$M$148,MATCH('Unintended pregnancies averted'!$A37,'Unintended pregnancies data'!$A$2:$A$148,0),MATCH('Unintended pregnancies averted'!C$1,'Unintended pregnancies data'!$A$1:$M$1,0))</f>
        <v>0</v>
      </c>
      <c r="D37" s="54">
        <f>INDEX('Unintended pregnancies data'!$A$2:$M$148,MATCH('Unintended pregnancies averted'!$A37,'Unintended pregnancies data'!$A$2:$A$148,0),MATCH('Unintended pregnancies averted'!D$1,'Unintended pregnancies data'!$A$1:$M$1,0))</f>
        <v>0</v>
      </c>
      <c r="E37" s="54">
        <f>INDEX('Unintended pregnancies data'!$A$2:$M$148,MATCH('Unintended pregnancies averted'!$A37,'Unintended pregnancies data'!$A$2:$A$148,0),MATCH('Unintended pregnancies averted'!E$1,'Unintended pregnancies data'!$A$1:$M$1,0))</f>
        <v>8020.0030565309571</v>
      </c>
      <c r="F37" s="54">
        <f>INDEX('Unintended pregnancies data'!$A$2:$M$148,MATCH('Unintended pregnancies averted'!$A37,'Unintended pregnancies data'!$A$2:$A$148,0),MATCH('Unintended pregnancies averted'!F$1,'Unintended pregnancies data'!$A$1:$M$1,0))</f>
        <v>16266.735101474333</v>
      </c>
      <c r="G37" s="54">
        <f>INDEX('Unintended pregnancies data'!$A$2:$M$148,MATCH('Unintended pregnancies averted'!$A37,'Unintended pregnancies data'!$A$2:$A$148,0),MATCH('Unintended pregnancies averted'!G$1,'Unintended pregnancies data'!$A$1:$M$1,0))</f>
        <v>24729.285621607734</v>
      </c>
      <c r="H37" s="54">
        <f>INDEX('Unintended pregnancies data'!$A$2:$M$148,MATCH('Unintended pregnancies averted'!$A37,'Unintended pregnancies data'!$A$2:$A$148,0),MATCH('Unintended pregnancies averted'!H$1,'Unintended pregnancies data'!$A$1:$M$1,0))</f>
        <v>33394.985057143436</v>
      </c>
      <c r="I37" s="54">
        <f>INDEX('Unintended pregnancies data'!$A$2:$M$148,MATCH('Unintended pregnancies averted'!$A37,'Unintended pregnancies data'!$A$2:$A$148,0),MATCH('Unintended pregnancies averted'!I$1,'Unintended pregnancies data'!$A$1:$M$1,0))</f>
        <v>42308.942801565398</v>
      </c>
      <c r="J37" s="54">
        <f>INDEX('Unintended pregnancies data'!$A$2:$M$148,MATCH('Unintended pregnancies averted'!$A37,'Unintended pregnancies data'!$A$2:$A$148,0),MATCH('Unintended pregnancies averted'!J$1,'Unintended pregnancies data'!$A$1:$M$1,0))</f>
        <v>51422.608548413089</v>
      </c>
      <c r="K37" s="54">
        <f>INDEX('Unintended pregnancies data'!$A$2:$M$148,MATCH('Unintended pregnancies averted'!$A37,'Unintended pregnancies data'!$A$2:$A$148,0),MATCH('Unintended pregnancies averted'!K$1,'Unintended pregnancies data'!$A$1:$M$1,0))</f>
        <v>60733.203603935486</v>
      </c>
      <c r="L37" s="54">
        <f>INDEX('Unintended pregnancies data'!$A$2:$M$148,MATCH('Unintended pregnancies averted'!$A37,'Unintended pregnancies data'!$A$2:$A$148,0),MATCH('Unintended pregnancies averted'!L$1,'Unintended pregnancies data'!$A$1:$M$1,0))</f>
        <v>70252.972656740982</v>
      </c>
      <c r="M37" s="54">
        <f>INDEX('Unintended pregnancies data'!$A$2:$M$148,MATCH('Unintended pregnancies averted'!$A37,'Unintended pregnancies data'!$A$2:$A$148,0),MATCH('Unintended pregnancies averted'!M$1,'Unintended pregnancies data'!$A$1:$M$1,0))</f>
        <v>79993.677944655588</v>
      </c>
    </row>
    <row r="38" spans="1:13" x14ac:dyDescent="0.3">
      <c r="A38" t="s">
        <v>74</v>
      </c>
      <c r="B38" s="54">
        <f>INDEX('Unintended pregnancies data'!$A$2:$M$148,MATCH('Unintended pregnancies averted'!$A38,'Unintended pregnancies data'!$A$2:$A$148,0),MATCH('Unintended pregnancies averted'!B$1,'Unintended pregnancies data'!$A$1:$M$1,0))</f>
        <v>0</v>
      </c>
      <c r="C38" s="54">
        <f>INDEX('Unintended pregnancies data'!$A$2:$M$148,MATCH('Unintended pregnancies averted'!$A38,'Unintended pregnancies data'!$A$2:$A$148,0),MATCH('Unintended pregnancies averted'!C$1,'Unintended pregnancies data'!$A$1:$M$1,0))</f>
        <v>0</v>
      </c>
      <c r="D38" s="54">
        <f>INDEX('Unintended pregnancies data'!$A$2:$M$148,MATCH('Unintended pregnancies averted'!$A38,'Unintended pregnancies data'!$A$2:$A$148,0),MATCH('Unintended pregnancies averted'!D$1,'Unintended pregnancies data'!$A$1:$M$1,0))</f>
        <v>0</v>
      </c>
      <c r="E38" s="54">
        <f>INDEX('Unintended pregnancies data'!$A$2:$M$148,MATCH('Unintended pregnancies averted'!$A38,'Unintended pregnancies data'!$A$2:$A$148,0),MATCH('Unintended pregnancies averted'!E$1,'Unintended pregnancies data'!$A$1:$M$1,0))</f>
        <v>2055.0049459372458</v>
      </c>
      <c r="F38" s="54">
        <f>INDEX('Unintended pregnancies data'!$A$2:$M$148,MATCH('Unintended pregnancies averted'!$A38,'Unintended pregnancies data'!$A$2:$A$148,0),MATCH('Unintended pregnancies averted'!F$1,'Unintended pregnancies data'!$A$1:$M$1,0))</f>
        <v>4514.9932927119844</v>
      </c>
      <c r="G38" s="54">
        <f>INDEX('Unintended pregnancies data'!$A$2:$M$148,MATCH('Unintended pregnancies averted'!$A38,'Unintended pregnancies data'!$A$2:$A$148,0),MATCH('Unintended pregnancies averted'!G$1,'Unintended pregnancies data'!$A$1:$M$1,0))</f>
        <v>7454.1007788831885</v>
      </c>
      <c r="H38" s="54">
        <f>INDEX('Unintended pregnancies data'!$A$2:$M$148,MATCH('Unintended pregnancies averted'!$A38,'Unintended pregnancies data'!$A$2:$A$148,0),MATCH('Unintended pregnancies averted'!H$1,'Unintended pregnancies data'!$A$1:$M$1,0))</f>
        <v>10957.024175839539</v>
      </c>
      <c r="I38" s="54">
        <f>INDEX('Unintended pregnancies data'!$A$2:$M$148,MATCH('Unintended pregnancies averted'!$A38,'Unintended pregnancies data'!$A$2:$A$148,0),MATCH('Unintended pregnancies averted'!I$1,'Unintended pregnancies data'!$A$1:$M$1,0))</f>
        <v>15057.791902891968</v>
      </c>
      <c r="J38" s="54">
        <f>INDEX('Unintended pregnancies data'!$A$2:$M$148,MATCH('Unintended pregnancies averted'!$A38,'Unintended pregnancies data'!$A$2:$A$148,0),MATCH('Unintended pregnancies averted'!J$1,'Unintended pregnancies data'!$A$1:$M$1,0))</f>
        <v>19898.454641313365</v>
      </c>
      <c r="K38" s="54">
        <f>INDEX('Unintended pregnancies data'!$A$2:$M$148,MATCH('Unintended pregnancies averted'!$A38,'Unintended pregnancies data'!$A$2:$A$148,0),MATCH('Unintended pregnancies averted'!K$1,'Unintended pregnancies data'!$A$1:$M$1,0))</f>
        <v>25597.329996687371</v>
      </c>
      <c r="L38" s="54">
        <f>INDEX('Unintended pregnancies data'!$A$2:$M$148,MATCH('Unintended pregnancies averted'!$A38,'Unintended pregnancies data'!$A$2:$A$148,0),MATCH('Unintended pregnancies averted'!L$1,'Unintended pregnancies data'!$A$1:$M$1,0))</f>
        <v>32287.057376163142</v>
      </c>
      <c r="M38" s="54">
        <f>INDEX('Unintended pregnancies data'!$A$2:$M$148,MATCH('Unintended pregnancies averted'!$A38,'Unintended pregnancies data'!$A$2:$A$148,0),MATCH('Unintended pregnancies averted'!M$1,'Unintended pregnancies data'!$A$1:$M$1,0))</f>
        <v>40120.784406756182</v>
      </c>
    </row>
    <row r="39" spans="1:13" x14ac:dyDescent="0.3">
      <c r="A39" t="s">
        <v>76</v>
      </c>
      <c r="B39" s="54">
        <f>INDEX('Unintended pregnancies data'!$A$2:$M$148,MATCH('Unintended pregnancies averted'!$A39,'Unintended pregnancies data'!$A$2:$A$148,0),MATCH('Unintended pregnancies averted'!B$1,'Unintended pregnancies data'!$A$1:$M$1,0))</f>
        <v>0</v>
      </c>
      <c r="C39" s="54">
        <f>INDEX('Unintended pregnancies data'!$A$2:$M$148,MATCH('Unintended pregnancies averted'!$A39,'Unintended pregnancies data'!$A$2:$A$148,0),MATCH('Unintended pregnancies averted'!C$1,'Unintended pregnancies data'!$A$1:$M$1,0))</f>
        <v>0</v>
      </c>
      <c r="D39" s="54">
        <f>INDEX('Unintended pregnancies data'!$A$2:$M$148,MATCH('Unintended pregnancies averted'!$A39,'Unintended pregnancies data'!$A$2:$A$148,0),MATCH('Unintended pregnancies averted'!D$1,'Unintended pregnancies data'!$A$1:$M$1,0))</f>
        <v>0</v>
      </c>
      <c r="E39" s="54">
        <f>INDEX('Unintended pregnancies data'!$A$2:$M$148,MATCH('Unintended pregnancies averted'!$A39,'Unintended pregnancies data'!$A$2:$A$148,0),MATCH('Unintended pregnancies averted'!E$1,'Unintended pregnancies data'!$A$1:$M$1,0))</f>
        <v>5585.0408278755276</v>
      </c>
      <c r="F39" s="54">
        <f>INDEX('Unintended pregnancies data'!$A$2:$M$148,MATCH('Unintended pregnancies averted'!$A39,'Unintended pregnancies data'!$A$2:$A$148,0),MATCH('Unintended pregnancies averted'!F$1,'Unintended pregnancies data'!$A$1:$M$1,0))</f>
        <v>12353.48488595098</v>
      </c>
      <c r="G39" s="54">
        <f>INDEX('Unintended pregnancies data'!$A$2:$M$148,MATCH('Unintended pregnancies averted'!$A39,'Unintended pregnancies data'!$A$2:$A$148,0),MATCH('Unintended pregnancies averted'!G$1,'Unintended pregnancies data'!$A$1:$M$1,0))</f>
        <v>20500.904950384909</v>
      </c>
      <c r="H39" s="54">
        <f>INDEX('Unintended pregnancies data'!$A$2:$M$148,MATCH('Unintended pregnancies averted'!$A39,'Unintended pregnancies data'!$A$2:$A$148,0),MATCH('Unintended pregnancies averted'!H$1,'Unintended pregnancies data'!$A$1:$M$1,0))</f>
        <v>30238.922921348465</v>
      </c>
      <c r="I39" s="54">
        <f>INDEX('Unintended pregnancies data'!$A$2:$M$148,MATCH('Unintended pregnancies averted'!$A39,'Unintended pregnancies data'!$A$2:$A$148,0),MATCH('Unintended pregnancies averted'!I$1,'Unintended pregnancies data'!$A$1:$M$1,0))</f>
        <v>41811.99776284735</v>
      </c>
      <c r="J39" s="54">
        <f>INDEX('Unintended pregnancies data'!$A$2:$M$148,MATCH('Unintended pregnancies averted'!$A39,'Unintended pregnancies data'!$A$2:$A$148,0),MATCH('Unintended pregnancies averted'!J$1,'Unintended pregnancies data'!$A$1:$M$1,0))</f>
        <v>55501.451387016612</v>
      </c>
      <c r="K39" s="54">
        <f>INDEX('Unintended pregnancies data'!$A$2:$M$148,MATCH('Unintended pregnancies averted'!$A39,'Unintended pregnancies data'!$A$2:$A$148,0),MATCH('Unintended pregnancies averted'!K$1,'Unintended pregnancies data'!$A$1:$M$1,0))</f>
        <v>71627.323251149239</v>
      </c>
      <c r="L39" s="54">
        <f>INDEX('Unintended pregnancies data'!$A$2:$M$148,MATCH('Unintended pregnancies averted'!$A39,'Unintended pregnancies data'!$A$2:$A$148,0),MATCH('Unintended pregnancies averted'!L$1,'Unintended pregnancies data'!$A$1:$M$1,0))</f>
        <v>90563.973673981003</v>
      </c>
      <c r="M39" s="54">
        <f>INDEX('Unintended pregnancies data'!$A$2:$M$148,MATCH('Unintended pregnancies averted'!$A39,'Unintended pregnancies data'!$A$2:$A$148,0),MATCH('Unintended pregnancies averted'!M$1,'Unintended pregnancies data'!$A$1:$M$1,0))</f>
        <v>112742.27540529957</v>
      </c>
    </row>
    <row r="40" spans="1:13" x14ac:dyDescent="0.3">
      <c r="A40" t="s">
        <v>78</v>
      </c>
      <c r="B40" s="54">
        <f>INDEX('Unintended pregnancies data'!$A$2:$M$148,MATCH('Unintended pregnancies averted'!$A40,'Unintended pregnancies data'!$A$2:$A$148,0),MATCH('Unintended pregnancies averted'!B$1,'Unintended pregnancies data'!$A$1:$M$1,0))</f>
        <v>0</v>
      </c>
      <c r="C40" s="54">
        <f>INDEX('Unintended pregnancies data'!$A$2:$M$148,MATCH('Unintended pregnancies averted'!$A40,'Unintended pregnancies data'!$A$2:$A$148,0),MATCH('Unintended pregnancies averted'!C$1,'Unintended pregnancies data'!$A$1:$M$1,0))</f>
        <v>0</v>
      </c>
      <c r="D40" s="54">
        <f>INDEX('Unintended pregnancies data'!$A$2:$M$148,MATCH('Unintended pregnancies averted'!$A40,'Unintended pregnancies data'!$A$2:$A$148,0),MATCH('Unintended pregnancies averted'!D$1,'Unintended pregnancies data'!$A$1:$M$1,0))</f>
        <v>0</v>
      </c>
      <c r="E40" s="54">
        <f>INDEX('Unintended pregnancies data'!$A$2:$M$148,MATCH('Unintended pregnancies averted'!$A40,'Unintended pregnancies data'!$A$2:$A$148,0),MATCH('Unintended pregnancies averted'!E$1,'Unintended pregnancies data'!$A$1:$M$1,0))</f>
        <v>164765.0589034739</v>
      </c>
      <c r="F40" s="54">
        <f>INDEX('Unintended pregnancies data'!$A$2:$M$148,MATCH('Unintended pregnancies averted'!$A40,'Unintended pregnancies data'!$A$2:$A$148,0),MATCH('Unintended pregnancies averted'!F$1,'Unintended pregnancies data'!$A$1:$M$1,0))</f>
        <v>347899.2726527187</v>
      </c>
      <c r="G40" s="54">
        <f>INDEX('Unintended pregnancies data'!$A$2:$M$148,MATCH('Unintended pregnancies averted'!$A40,'Unintended pregnancies data'!$A$2:$A$148,0),MATCH('Unintended pregnancies averted'!G$1,'Unintended pregnancies data'!$A$1:$M$1,0))</f>
        <v>550760.53367505828</v>
      </c>
      <c r="H40" s="54">
        <f>INDEX('Unintended pregnancies data'!$A$2:$M$148,MATCH('Unintended pregnancies averted'!$A40,'Unintended pregnancies data'!$A$2:$A$148,0),MATCH('Unintended pregnancies averted'!H$1,'Unintended pregnancies data'!$A$1:$M$1,0))</f>
        <v>774939.98562860209</v>
      </c>
      <c r="I40" s="54">
        <f>INDEX('Unintended pregnancies data'!$A$2:$M$148,MATCH('Unintended pregnancies averted'!$A40,'Unintended pregnancies data'!$A$2:$A$148,0),MATCH('Unintended pregnancies averted'!I$1,'Unintended pregnancies data'!$A$1:$M$1,0))</f>
        <v>1021838.5996647351</v>
      </c>
      <c r="J40" s="54">
        <f>INDEX('Unintended pregnancies data'!$A$2:$M$148,MATCH('Unintended pregnancies averted'!$A40,'Unintended pregnancies data'!$A$2:$A$148,0),MATCH('Unintended pregnancies averted'!J$1,'Unintended pregnancies data'!$A$1:$M$1,0))</f>
        <v>1293340.1593136559</v>
      </c>
      <c r="K40" s="54">
        <f>INDEX('Unintended pregnancies data'!$A$2:$M$148,MATCH('Unintended pregnancies averted'!$A40,'Unintended pregnancies data'!$A$2:$A$148,0),MATCH('Unintended pregnancies averted'!K$1,'Unintended pregnancies data'!$A$1:$M$1,0))</f>
        <v>1591028.8726790939</v>
      </c>
      <c r="L40" s="54">
        <f>INDEX('Unintended pregnancies data'!$A$2:$M$148,MATCH('Unintended pregnancies averted'!$A40,'Unintended pregnancies data'!$A$2:$A$148,0),MATCH('Unintended pregnancies averted'!L$1,'Unintended pregnancies data'!$A$1:$M$1,0))</f>
        <v>1916168.4108362664</v>
      </c>
      <c r="M40" s="54">
        <f>INDEX('Unintended pregnancies data'!$A$2:$M$148,MATCH('Unintended pregnancies averted'!$A40,'Unintended pregnancies data'!$A$2:$A$148,0),MATCH('Unintended pregnancies averted'!M$1,'Unintended pregnancies data'!$A$1:$M$1,0))</f>
        <v>2270033.5245909295</v>
      </c>
    </row>
    <row r="41" spans="1:13" x14ac:dyDescent="0.3">
      <c r="A41" t="s">
        <v>80</v>
      </c>
      <c r="B41" s="54">
        <f>INDEX('Unintended pregnancies data'!$A$2:$M$148,MATCH('Unintended pregnancies averted'!$A41,'Unintended pregnancies data'!$A$2:$A$148,0),MATCH('Unintended pregnancies averted'!B$1,'Unintended pregnancies data'!$A$1:$M$1,0))</f>
        <v>0</v>
      </c>
      <c r="C41" s="54">
        <f>INDEX('Unintended pregnancies data'!$A$2:$M$148,MATCH('Unintended pregnancies averted'!$A41,'Unintended pregnancies data'!$A$2:$A$148,0),MATCH('Unintended pregnancies averted'!C$1,'Unintended pregnancies data'!$A$1:$M$1,0))</f>
        <v>0</v>
      </c>
      <c r="D41" s="54">
        <f>INDEX('Unintended pregnancies data'!$A$2:$M$148,MATCH('Unintended pregnancies averted'!$A41,'Unintended pregnancies data'!$A$2:$A$148,0),MATCH('Unintended pregnancies averted'!D$1,'Unintended pregnancies data'!$A$1:$M$1,0))</f>
        <v>0</v>
      </c>
      <c r="E41" s="54">
        <f>INDEX('Unintended pregnancies data'!$A$2:$M$148,MATCH('Unintended pregnancies averted'!$A41,'Unintended pregnancies data'!$A$2:$A$148,0),MATCH('Unintended pregnancies averted'!E$1,'Unintended pregnancies data'!$A$1:$M$1,0))</f>
        <v>4248.8050720382307</v>
      </c>
      <c r="F41" s="54">
        <f>INDEX('Unintended pregnancies data'!$A$2:$M$148,MATCH('Unintended pregnancies averted'!$A41,'Unintended pregnancies data'!$A$2:$A$148,0),MATCH('Unintended pregnancies averted'!F$1,'Unintended pregnancies data'!$A$1:$M$1,0))</f>
        <v>9018.403348699896</v>
      </c>
      <c r="G41" s="54">
        <f>INDEX('Unintended pregnancies data'!$A$2:$M$148,MATCH('Unintended pregnancies averted'!$A41,'Unintended pregnancies data'!$A$2:$A$148,0),MATCH('Unintended pregnancies averted'!G$1,'Unintended pregnancies data'!$A$1:$M$1,0))</f>
        <v>14371.017198130656</v>
      </c>
      <c r="H41" s="54">
        <f>INDEX('Unintended pregnancies data'!$A$2:$M$148,MATCH('Unintended pregnancies averted'!$A41,'Unintended pregnancies data'!$A$2:$A$148,0),MATCH('Unintended pregnancies averted'!H$1,'Unintended pregnancies data'!$A$1:$M$1,0))</f>
        <v>20376.760847193793</v>
      </c>
      <c r="I41" s="54">
        <f>INDEX('Unintended pregnancies data'!$A$2:$M$148,MATCH('Unintended pregnancies averted'!$A41,'Unintended pregnancies data'!$A$2:$A$148,0),MATCH('Unintended pregnancies averted'!I$1,'Unintended pregnancies data'!$A$1:$M$1,0))</f>
        <v>27101.908526815321</v>
      </c>
      <c r="J41" s="54">
        <f>INDEX('Unintended pregnancies data'!$A$2:$M$148,MATCH('Unintended pregnancies averted'!$A41,'Unintended pregnancies data'!$A$2:$A$148,0),MATCH('Unintended pregnancies averted'!J$1,'Unintended pregnancies data'!$A$1:$M$1,0))</f>
        <v>34632.520764070025</v>
      </c>
      <c r="K41" s="54">
        <f>INDEX('Unintended pregnancies data'!$A$2:$M$148,MATCH('Unintended pregnancies averted'!$A41,'Unintended pregnancies data'!$A$2:$A$148,0),MATCH('Unintended pregnancies averted'!K$1,'Unintended pregnancies data'!$A$1:$M$1,0))</f>
        <v>43048.978878859263</v>
      </c>
      <c r="L41" s="54">
        <f>INDEX('Unintended pregnancies data'!$A$2:$M$148,MATCH('Unintended pregnancies averted'!$A41,'Unintended pregnancies data'!$A$2:$A$148,0),MATCH('Unintended pregnancies averted'!L$1,'Unintended pregnancies data'!$A$1:$M$1,0))</f>
        <v>52421.902925951894</v>
      </c>
      <c r="M41" s="54">
        <f>INDEX('Unintended pregnancies data'!$A$2:$M$148,MATCH('Unintended pregnancies averted'!$A41,'Unintended pregnancies data'!$A$2:$A$148,0),MATCH('Unintended pregnancies averted'!M$1,'Unintended pregnancies data'!$A$1:$M$1,0))</f>
        <v>62822.089439419207</v>
      </c>
    </row>
    <row r="42" spans="1:13" x14ac:dyDescent="0.3">
      <c r="A42" t="s">
        <v>82</v>
      </c>
      <c r="B42" s="54">
        <f>INDEX('Unintended pregnancies data'!$A$2:$M$148,MATCH('Unintended pregnancies averted'!$A42,'Unintended pregnancies data'!$A$2:$A$148,0),MATCH('Unintended pregnancies averted'!B$1,'Unintended pregnancies data'!$A$1:$M$1,0))</f>
        <v>0</v>
      </c>
      <c r="C42" s="54">
        <f>INDEX('Unintended pregnancies data'!$A$2:$M$148,MATCH('Unintended pregnancies averted'!$A42,'Unintended pregnancies data'!$A$2:$A$148,0),MATCH('Unintended pregnancies averted'!C$1,'Unintended pregnancies data'!$A$1:$M$1,0))</f>
        <v>0</v>
      </c>
      <c r="D42" s="54">
        <f>INDEX('Unintended pregnancies data'!$A$2:$M$148,MATCH('Unintended pregnancies averted'!$A42,'Unintended pregnancies data'!$A$2:$A$148,0),MATCH('Unintended pregnancies averted'!D$1,'Unintended pregnancies data'!$A$1:$M$1,0))</f>
        <v>0</v>
      </c>
      <c r="E42" s="54">
        <f>INDEX('Unintended pregnancies data'!$A$2:$M$148,MATCH('Unintended pregnancies averted'!$A42,'Unintended pregnancies data'!$A$2:$A$148,0),MATCH('Unintended pregnancies averted'!E$1,'Unintended pregnancies data'!$A$1:$M$1,0))</f>
        <v>2564.7396155216011</v>
      </c>
      <c r="F42" s="54">
        <f>INDEX('Unintended pregnancies data'!$A$2:$M$148,MATCH('Unintended pregnancies averted'!$A42,'Unintended pregnancies data'!$A$2:$A$148,0),MATCH('Unintended pregnancies averted'!F$1,'Unintended pregnancies data'!$A$1:$M$1,0))</f>
        <v>5668.3455468720276</v>
      </c>
      <c r="G42" s="54">
        <f>INDEX('Unintended pregnancies data'!$A$2:$M$148,MATCH('Unintended pregnancies averted'!$A42,'Unintended pregnancies data'!$A$2:$A$148,0),MATCH('Unintended pregnancies averted'!G$1,'Unintended pregnancies data'!$A$1:$M$1,0))</f>
        <v>9407.8570546496849</v>
      </c>
      <c r="H42" s="54">
        <f>INDEX('Unintended pregnancies data'!$A$2:$M$148,MATCH('Unintended pregnancies averted'!$A42,'Unintended pregnancies data'!$A$2:$A$148,0),MATCH('Unintended pregnancies averted'!H$1,'Unintended pregnancies data'!$A$1:$M$1,0))</f>
        <v>13893.568690261109</v>
      </c>
      <c r="I42" s="54">
        <f>INDEX('Unintended pregnancies data'!$A$2:$M$148,MATCH('Unintended pregnancies averted'!$A42,'Unintended pregnancies data'!$A$2:$A$148,0),MATCH('Unintended pregnancies averted'!I$1,'Unintended pregnancies data'!$A$1:$M$1,0))</f>
        <v>19226.710530626005</v>
      </c>
      <c r="J42" s="54">
        <f>INDEX('Unintended pregnancies data'!$A$2:$M$148,MATCH('Unintended pregnancies averted'!$A42,'Unintended pregnancies data'!$A$2:$A$148,0),MATCH('Unintended pregnancies averted'!J$1,'Unintended pregnancies data'!$A$1:$M$1,0))</f>
        <v>25574.830058294621</v>
      </c>
      <c r="K42" s="54">
        <f>INDEX('Unintended pregnancies data'!$A$2:$M$148,MATCH('Unintended pregnancies averted'!$A42,'Unintended pregnancies data'!$A$2:$A$148,0),MATCH('Unintended pregnancies averted'!K$1,'Unintended pregnancies data'!$A$1:$M$1,0))</f>
        <v>33115.082469539557</v>
      </c>
      <c r="L42" s="54">
        <f>INDEX('Unintended pregnancies data'!$A$2:$M$148,MATCH('Unintended pregnancies averted'!$A42,'Unintended pregnancies data'!$A$2:$A$148,0),MATCH('Unintended pregnancies averted'!L$1,'Unintended pregnancies data'!$A$1:$M$1,0))</f>
        <v>42055.026155303065</v>
      </c>
      <c r="M42" s="54">
        <f>INDEX('Unintended pregnancies data'!$A$2:$M$148,MATCH('Unintended pregnancies averted'!$A42,'Unintended pregnancies data'!$A$2:$A$148,0),MATCH('Unintended pregnancies averted'!M$1,'Unintended pregnancies data'!$A$1:$M$1,0))</f>
        <v>52635.527772156769</v>
      </c>
    </row>
    <row r="43" spans="1:13" x14ac:dyDescent="0.3">
      <c r="A43" t="s">
        <v>84</v>
      </c>
      <c r="B43" s="54">
        <f>INDEX('Unintended pregnancies data'!$A$2:$M$148,MATCH('Unintended pregnancies averted'!$A43,'Unintended pregnancies data'!$A$2:$A$148,0),MATCH('Unintended pregnancies averted'!B$1,'Unintended pregnancies data'!$A$1:$M$1,0))</f>
        <v>0</v>
      </c>
      <c r="C43" s="54">
        <f>INDEX('Unintended pregnancies data'!$A$2:$M$148,MATCH('Unintended pregnancies averted'!$A43,'Unintended pregnancies data'!$A$2:$A$148,0),MATCH('Unintended pregnancies averted'!C$1,'Unintended pregnancies data'!$A$1:$M$1,0))</f>
        <v>0</v>
      </c>
      <c r="D43" s="54">
        <f>INDEX('Unintended pregnancies data'!$A$2:$M$148,MATCH('Unintended pregnancies averted'!$A43,'Unintended pregnancies data'!$A$2:$A$148,0),MATCH('Unintended pregnancies averted'!D$1,'Unintended pregnancies data'!$A$1:$M$1,0))</f>
        <v>0</v>
      </c>
      <c r="E43" s="54">
        <f>INDEX('Unintended pregnancies data'!$A$2:$M$148,MATCH('Unintended pregnancies averted'!$A43,'Unintended pregnancies data'!$A$2:$A$148,0),MATCH('Unintended pregnancies averted'!E$1,'Unintended pregnancies data'!$A$1:$M$1,0))</f>
        <v>5315.2031145861838</v>
      </c>
      <c r="F43" s="54">
        <f>INDEX('Unintended pregnancies data'!$A$2:$M$148,MATCH('Unintended pregnancies averted'!$A43,'Unintended pregnancies data'!$A$2:$A$148,0),MATCH('Unintended pregnancies averted'!F$1,'Unintended pregnancies data'!$A$1:$M$1,0))</f>
        <v>10933.485879814267</v>
      </c>
      <c r="G43" s="54">
        <f>INDEX('Unintended pregnancies data'!$A$2:$M$148,MATCH('Unintended pregnancies averted'!$A43,'Unintended pregnancies data'!$A$2:$A$148,0),MATCH('Unintended pregnancies averted'!G$1,'Unintended pregnancies data'!$A$1:$M$1,0))</f>
        <v>16890.444686593371</v>
      </c>
      <c r="H43" s="54">
        <f>INDEX('Unintended pregnancies data'!$A$2:$M$148,MATCH('Unintended pregnancies averted'!$A43,'Unintended pregnancies data'!$A$2:$A$148,0),MATCH('Unintended pregnancies averted'!H$1,'Unintended pregnancies data'!$A$1:$M$1,0))</f>
        <v>23231.471622888654</v>
      </c>
      <c r="I43" s="54">
        <f>INDEX('Unintended pregnancies data'!$A$2:$M$148,MATCH('Unintended pregnancies averted'!$A43,'Unintended pregnancies data'!$A$2:$A$148,0),MATCH('Unintended pregnancies averted'!I$1,'Unintended pregnancies data'!$A$1:$M$1,0))</f>
        <v>29968.57328066614</v>
      </c>
      <c r="J43" s="54">
        <f>INDEX('Unintended pregnancies data'!$A$2:$M$148,MATCH('Unintended pregnancies averted'!$A43,'Unintended pregnancies data'!$A$2:$A$148,0),MATCH('Unintended pregnancies averted'!J$1,'Unintended pregnancies data'!$A$1:$M$1,0))</f>
        <v>37162.995225441889</v>
      </c>
      <c r="K43" s="54">
        <f>INDEX('Unintended pregnancies data'!$A$2:$M$148,MATCH('Unintended pregnancies averted'!$A43,'Unintended pregnancies data'!$A$2:$A$148,0),MATCH('Unintended pregnancies averted'!K$1,'Unintended pregnancies data'!$A$1:$M$1,0))</f>
        <v>44845.508301455528</v>
      </c>
      <c r="L43" s="54">
        <f>INDEX('Unintended pregnancies data'!$A$2:$M$148,MATCH('Unintended pregnancies averted'!$A43,'Unintended pregnancies data'!$A$2:$A$148,0),MATCH('Unintended pregnancies averted'!L$1,'Unintended pregnancies data'!$A$1:$M$1,0))</f>
        <v>53024.715256403739</v>
      </c>
      <c r="M43" s="54">
        <f>INDEX('Unintended pregnancies data'!$A$2:$M$148,MATCH('Unintended pregnancies averted'!$A43,'Unintended pregnancies data'!$A$2:$A$148,0),MATCH('Unintended pregnancies averted'!M$1,'Unintended pregnancies data'!$A$1:$M$1,0))</f>
        <v>61705.57702344378</v>
      </c>
    </row>
    <row r="44" spans="1:13" x14ac:dyDescent="0.3">
      <c r="A44" t="s">
        <v>86</v>
      </c>
      <c r="B44" s="54">
        <f>INDEX('Unintended pregnancies data'!$A$2:$M$148,MATCH('Unintended pregnancies averted'!$A44,'Unintended pregnancies data'!$A$2:$A$148,0),MATCH('Unintended pregnancies averted'!B$1,'Unintended pregnancies data'!$A$1:$M$1,0))</f>
        <v>0</v>
      </c>
      <c r="C44" s="54">
        <f>INDEX('Unintended pregnancies data'!$A$2:$M$148,MATCH('Unintended pregnancies averted'!$A44,'Unintended pregnancies data'!$A$2:$A$148,0),MATCH('Unintended pregnancies averted'!C$1,'Unintended pregnancies data'!$A$1:$M$1,0))</f>
        <v>0</v>
      </c>
      <c r="D44" s="54">
        <f>INDEX('Unintended pregnancies data'!$A$2:$M$148,MATCH('Unintended pregnancies averted'!$A44,'Unintended pregnancies data'!$A$2:$A$148,0),MATCH('Unintended pregnancies averted'!D$1,'Unintended pregnancies data'!$A$1:$M$1,0))</f>
        <v>0</v>
      </c>
      <c r="E44" s="54">
        <f>INDEX('Unintended pregnancies data'!$A$2:$M$148,MATCH('Unintended pregnancies averted'!$A44,'Unintended pregnancies data'!$A$2:$A$148,0),MATCH('Unintended pregnancies averted'!E$1,'Unintended pregnancies data'!$A$1:$M$1,0))</f>
        <v>59083.009140321286</v>
      </c>
      <c r="F44" s="54">
        <f>INDEX('Unintended pregnancies data'!$A$2:$M$148,MATCH('Unintended pregnancies averted'!$A44,'Unintended pregnancies data'!$A$2:$A$148,0),MATCH('Unintended pregnancies averted'!F$1,'Unintended pregnancies data'!$A$1:$M$1,0))</f>
        <v>125678.54786947963</v>
      </c>
      <c r="G44" s="54">
        <f>INDEX('Unintended pregnancies data'!$A$2:$M$148,MATCH('Unintended pregnancies averted'!$A44,'Unintended pregnancies data'!$A$2:$A$148,0),MATCH('Unintended pregnancies averted'!G$1,'Unintended pregnancies data'!$A$1:$M$1,0))</f>
        <v>200642.24005636445</v>
      </c>
      <c r="H44" s="54">
        <f>INDEX('Unintended pregnancies data'!$A$2:$M$148,MATCH('Unintended pregnancies averted'!$A44,'Unintended pregnancies data'!$A$2:$A$148,0),MATCH('Unintended pregnancies averted'!H$1,'Unintended pregnancies data'!$A$1:$M$1,0))</f>
        <v>284937.40305909247</v>
      </c>
      <c r="I44" s="54">
        <f>INDEX('Unintended pregnancies data'!$A$2:$M$148,MATCH('Unintended pregnancies averted'!$A44,'Unintended pregnancies data'!$A$2:$A$148,0),MATCH('Unintended pregnancies averted'!I$1,'Unintended pregnancies data'!$A$1:$M$1,0))</f>
        <v>379411.61231682415</v>
      </c>
      <c r="J44" s="54">
        <f>INDEX('Unintended pregnancies data'!$A$2:$M$148,MATCH('Unintended pregnancies averted'!$A44,'Unintended pregnancies data'!$A$2:$A$148,0),MATCH('Unintended pregnancies averted'!J$1,'Unintended pregnancies data'!$A$1:$M$1,0))</f>
        <v>485354.73627477849</v>
      </c>
      <c r="K44" s="54">
        <f>INDEX('Unintended pregnancies data'!$A$2:$M$148,MATCH('Unintended pregnancies averted'!$A44,'Unintended pregnancies data'!$A$2:$A$148,0),MATCH('Unintended pregnancies averted'!K$1,'Unintended pregnancies data'!$A$1:$M$1,0))</f>
        <v>603912.30326760584</v>
      </c>
      <c r="L44" s="54">
        <f>INDEX('Unintended pregnancies data'!$A$2:$M$148,MATCH('Unintended pregnancies averted'!$A44,'Unintended pregnancies data'!$A$2:$A$148,0),MATCH('Unintended pregnancies averted'!L$1,'Unintended pregnancies data'!$A$1:$M$1,0))</f>
        <v>736112.2510571914</v>
      </c>
      <c r="M44" s="54">
        <f>INDEX('Unintended pregnancies data'!$A$2:$M$148,MATCH('Unintended pregnancies averted'!$A44,'Unintended pregnancies data'!$A$2:$A$148,0),MATCH('Unintended pregnancies averted'!M$1,'Unintended pregnancies data'!$A$1:$M$1,0))</f>
        <v>883037.12934799399</v>
      </c>
    </row>
    <row r="45" spans="1:13" x14ac:dyDescent="0.3">
      <c r="A45" t="s">
        <v>88</v>
      </c>
      <c r="B45" s="54">
        <f>INDEX('Unintended pregnancies data'!$A$2:$M$148,MATCH('Unintended pregnancies averted'!$A45,'Unintended pregnancies data'!$A$2:$A$148,0),MATCH('Unintended pregnancies averted'!B$1,'Unintended pregnancies data'!$A$1:$M$1,0))</f>
        <v>0</v>
      </c>
      <c r="C45" s="54">
        <f>INDEX('Unintended pregnancies data'!$A$2:$M$148,MATCH('Unintended pregnancies averted'!$A45,'Unintended pregnancies data'!$A$2:$A$148,0),MATCH('Unintended pregnancies averted'!C$1,'Unintended pregnancies data'!$A$1:$M$1,0))</f>
        <v>0</v>
      </c>
      <c r="D45" s="54">
        <f>INDEX('Unintended pregnancies data'!$A$2:$M$148,MATCH('Unintended pregnancies averted'!$A45,'Unintended pregnancies data'!$A$2:$A$148,0),MATCH('Unintended pregnancies averted'!D$1,'Unintended pregnancies data'!$A$1:$M$1,0))</f>
        <v>0</v>
      </c>
      <c r="E45" s="54">
        <f>INDEX('Unintended pregnancies data'!$A$2:$M$148,MATCH('Unintended pregnancies averted'!$A45,'Unintended pregnancies data'!$A$2:$A$148,0),MATCH('Unintended pregnancies averted'!E$1,'Unintended pregnancies data'!$A$1:$M$1,0))</f>
        <v>29002.560845259693</v>
      </c>
      <c r="F45" s="54">
        <f>INDEX('Unintended pregnancies data'!$A$2:$M$148,MATCH('Unintended pregnancies averted'!$A45,'Unintended pregnancies data'!$A$2:$A$148,0),MATCH('Unintended pregnancies averted'!F$1,'Unintended pregnancies data'!$A$1:$M$1,0))</f>
        <v>60340.538074236712</v>
      </c>
      <c r="G45" s="54">
        <f>INDEX('Unintended pregnancies data'!$A$2:$M$148,MATCH('Unintended pregnancies averted'!$A45,'Unintended pregnancies data'!$A$2:$A$148,0),MATCH('Unintended pregnancies averted'!G$1,'Unintended pregnancies data'!$A$1:$M$1,0))</f>
        <v>94075.463794307201</v>
      </c>
      <c r="H45" s="54">
        <f>INDEX('Unintended pregnancies data'!$A$2:$M$148,MATCH('Unintended pregnancies averted'!$A45,'Unintended pregnancies data'!$A$2:$A$148,0),MATCH('Unintended pregnancies averted'!H$1,'Unintended pregnancies data'!$A$1:$M$1,0))</f>
        <v>130290.83750667993</v>
      </c>
      <c r="I45" s="54">
        <f>INDEX('Unintended pregnancies data'!$A$2:$M$148,MATCH('Unintended pregnancies averted'!$A45,'Unintended pregnancies data'!$A$2:$A$148,0),MATCH('Unintended pregnancies averted'!I$1,'Unintended pregnancies data'!$A$1:$M$1,0))</f>
        <v>169113.65850698284</v>
      </c>
      <c r="J45" s="54">
        <f>INDEX('Unintended pregnancies data'!$A$2:$M$148,MATCH('Unintended pregnancies averted'!$A45,'Unintended pregnancies data'!$A$2:$A$148,0),MATCH('Unintended pregnancies averted'!J$1,'Unintended pregnancies data'!$A$1:$M$1,0))</f>
        <v>210582.31444857956</v>
      </c>
      <c r="K45" s="54">
        <f>INDEX('Unintended pregnancies data'!$A$2:$M$148,MATCH('Unintended pregnancies averted'!$A45,'Unintended pregnancies data'!$A$2:$A$148,0),MATCH('Unintended pregnancies averted'!K$1,'Unintended pregnancies data'!$A$1:$M$1,0))</f>
        <v>254781.45010494872</v>
      </c>
      <c r="L45" s="54">
        <f>INDEX('Unintended pregnancies data'!$A$2:$M$148,MATCH('Unintended pregnancies averted'!$A45,'Unintended pregnancies data'!$A$2:$A$148,0),MATCH('Unintended pregnancies averted'!L$1,'Unintended pregnancies data'!$A$1:$M$1,0))</f>
        <v>301796.58010376955</v>
      </c>
      <c r="M45" s="54">
        <f>INDEX('Unintended pregnancies data'!$A$2:$M$148,MATCH('Unintended pregnancies averted'!$A45,'Unintended pregnancies data'!$A$2:$A$148,0),MATCH('Unintended pregnancies averted'!M$1,'Unintended pregnancies data'!$A$1:$M$1,0))</f>
        <v>351712.90626366588</v>
      </c>
    </row>
    <row r="46" spans="1:13" x14ac:dyDescent="0.3">
      <c r="A46" t="s">
        <v>90</v>
      </c>
      <c r="B46" s="54">
        <f>INDEX('Unintended pregnancies data'!$A$2:$M$148,MATCH('Unintended pregnancies averted'!$A46,'Unintended pregnancies data'!$A$2:$A$148,0),MATCH('Unintended pregnancies averted'!B$1,'Unintended pregnancies data'!$A$1:$M$1,0))</f>
        <v>0</v>
      </c>
      <c r="C46" s="54">
        <f>INDEX('Unintended pregnancies data'!$A$2:$M$148,MATCH('Unintended pregnancies averted'!$A46,'Unintended pregnancies data'!$A$2:$A$148,0),MATCH('Unintended pregnancies averted'!C$1,'Unintended pregnancies data'!$A$1:$M$1,0))</f>
        <v>0</v>
      </c>
      <c r="D46" s="54">
        <f>INDEX('Unintended pregnancies data'!$A$2:$M$148,MATCH('Unintended pregnancies averted'!$A46,'Unintended pregnancies data'!$A$2:$A$148,0),MATCH('Unintended pregnancies averted'!D$1,'Unintended pregnancies data'!$A$1:$M$1,0))</f>
        <v>0</v>
      </c>
      <c r="E46" s="54">
        <f>INDEX('Unintended pregnancies data'!$A$2:$M$148,MATCH('Unintended pregnancies averted'!$A46,'Unintended pregnancies data'!$A$2:$A$148,0),MATCH('Unintended pregnancies averted'!E$1,'Unintended pregnancies data'!$A$1:$M$1,0))</f>
        <v>16468.130159981898</v>
      </c>
      <c r="F46" s="54">
        <f>INDEX('Unintended pregnancies data'!$A$2:$M$148,MATCH('Unintended pregnancies averted'!$A46,'Unintended pregnancies data'!$A$2:$A$148,0),MATCH('Unintended pregnancies averted'!F$1,'Unintended pregnancies data'!$A$1:$M$1,0))</f>
        <v>36325.283946006952</v>
      </c>
      <c r="G46" s="54">
        <f>INDEX('Unintended pregnancies data'!$A$2:$M$148,MATCH('Unintended pregnancies averted'!$A46,'Unintended pregnancies data'!$A$2:$A$148,0),MATCH('Unintended pregnancies averted'!G$1,'Unintended pregnancies data'!$A$1:$M$1,0))</f>
        <v>60168.395366415454</v>
      </c>
      <c r="H46" s="54">
        <f>INDEX('Unintended pregnancies data'!$A$2:$M$148,MATCH('Unintended pregnancies averted'!$A46,'Unintended pregnancies data'!$A$2:$A$148,0),MATCH('Unintended pregnancies averted'!H$1,'Unintended pregnancies data'!$A$1:$M$1,0))</f>
        <v>88686.139206950742</v>
      </c>
      <c r="I46" s="54">
        <f>INDEX('Unintended pregnancies data'!$A$2:$M$148,MATCH('Unintended pregnancies averted'!$A46,'Unintended pregnancies data'!$A$2:$A$148,0),MATCH('Unintended pregnancies averted'!I$1,'Unintended pregnancies data'!$A$1:$M$1,0))</f>
        <v>122638.76608328134</v>
      </c>
      <c r="J46" s="54">
        <f>INDEX('Unintended pregnancies data'!$A$2:$M$148,MATCH('Unintended pregnancies averted'!$A46,'Unintended pregnancies data'!$A$2:$A$148,0),MATCH('Unintended pregnancies averted'!J$1,'Unintended pregnancies data'!$A$1:$M$1,0))</f>
        <v>162993.11468636966</v>
      </c>
      <c r="K46" s="54">
        <f>INDEX('Unintended pregnancies data'!$A$2:$M$148,MATCH('Unintended pregnancies averted'!$A46,'Unintended pregnancies data'!$A$2:$A$148,0),MATCH('Unintended pregnancies averted'!K$1,'Unintended pregnancies data'!$A$1:$M$1,0))</f>
        <v>210838.90543623624</v>
      </c>
      <c r="L46" s="54">
        <f>INDEX('Unintended pregnancies data'!$A$2:$M$148,MATCH('Unintended pregnancies averted'!$A46,'Unintended pregnancies data'!$A$2:$A$148,0),MATCH('Unintended pregnancies averted'!L$1,'Unintended pregnancies data'!$A$1:$M$1,0))</f>
        <v>267446.81473735732</v>
      </c>
      <c r="M46" s="54">
        <f>INDEX('Unintended pregnancies data'!$A$2:$M$148,MATCH('Unintended pregnancies averted'!$A46,'Unintended pregnancies data'!$A$2:$A$148,0),MATCH('Unintended pregnancies averted'!M$1,'Unintended pregnancies data'!$A$1:$M$1,0))</f>
        <v>334291.77640045166</v>
      </c>
    </row>
    <row r="47" spans="1:13" x14ac:dyDescent="0.3">
      <c r="A47" t="s">
        <v>92</v>
      </c>
      <c r="B47" s="54">
        <f>INDEX('Unintended pregnancies data'!$A$2:$M$148,MATCH('Unintended pregnancies averted'!$A47,'Unintended pregnancies data'!$A$2:$A$148,0),MATCH('Unintended pregnancies averted'!B$1,'Unintended pregnancies data'!$A$1:$M$1,0))</f>
        <v>0</v>
      </c>
      <c r="C47" s="54">
        <f>INDEX('Unintended pregnancies data'!$A$2:$M$148,MATCH('Unintended pregnancies averted'!$A47,'Unintended pregnancies data'!$A$2:$A$148,0),MATCH('Unintended pregnancies averted'!C$1,'Unintended pregnancies data'!$A$1:$M$1,0))</f>
        <v>0</v>
      </c>
      <c r="D47" s="54">
        <f>INDEX('Unintended pregnancies data'!$A$2:$M$148,MATCH('Unintended pregnancies averted'!$A47,'Unintended pregnancies data'!$A$2:$A$148,0),MATCH('Unintended pregnancies averted'!D$1,'Unintended pregnancies data'!$A$1:$M$1,0))</f>
        <v>0</v>
      </c>
      <c r="E47" s="54">
        <f>INDEX('Unintended pregnancies data'!$A$2:$M$148,MATCH('Unintended pregnancies averted'!$A47,'Unintended pregnancies data'!$A$2:$A$148,0),MATCH('Unintended pregnancies averted'!E$1,'Unintended pregnancies data'!$A$1:$M$1,0))</f>
        <v>3224.3994772987862</v>
      </c>
      <c r="F47" s="54">
        <f>INDEX('Unintended pregnancies data'!$A$2:$M$148,MATCH('Unintended pregnancies averted'!$A47,'Unintended pregnancies data'!$A$2:$A$148,0),MATCH('Unintended pregnancies averted'!F$1,'Unintended pregnancies data'!$A$1:$M$1,0))</f>
        <v>6826.3191166315664</v>
      </c>
      <c r="G47" s="54">
        <f>INDEX('Unintended pregnancies data'!$A$2:$M$148,MATCH('Unintended pregnancies averted'!$A47,'Unintended pregnancies data'!$A$2:$A$148,0),MATCH('Unintended pregnancies averted'!G$1,'Unintended pregnancies data'!$A$1:$M$1,0))</f>
        <v>10843.763346499611</v>
      </c>
      <c r="H47" s="54">
        <f>INDEX('Unintended pregnancies data'!$A$2:$M$148,MATCH('Unintended pregnancies averted'!$A47,'Unintended pregnancies data'!$A$2:$A$148,0),MATCH('Unintended pregnancies averted'!H$1,'Unintended pregnancies data'!$A$1:$M$1,0))</f>
        <v>15318.285085358431</v>
      </c>
      <c r="I47" s="54">
        <f>INDEX('Unintended pregnancies data'!$A$2:$M$148,MATCH('Unintended pregnancies averted'!$A47,'Unintended pregnancies data'!$A$2:$A$148,0),MATCH('Unintended pregnancies averted'!I$1,'Unintended pregnancies data'!$A$1:$M$1,0))</f>
        <v>20276.513175592714</v>
      </c>
      <c r="J47" s="54">
        <f>INDEX('Unintended pregnancies data'!$A$2:$M$148,MATCH('Unintended pregnancies averted'!$A47,'Unintended pregnancies data'!$A$2:$A$148,0),MATCH('Unintended pregnancies averted'!J$1,'Unintended pregnancies data'!$A$1:$M$1,0))</f>
        <v>25778.953433072435</v>
      </c>
      <c r="K47" s="54">
        <f>INDEX('Unintended pregnancies data'!$A$2:$M$148,MATCH('Unintended pregnancies averted'!$A47,'Unintended pregnancies data'!$A$2:$A$148,0),MATCH('Unintended pregnancies averted'!K$1,'Unintended pregnancies data'!$A$1:$M$1,0))</f>
        <v>31870.591770328305</v>
      </c>
      <c r="L47" s="54">
        <f>INDEX('Unintended pregnancies data'!$A$2:$M$148,MATCH('Unintended pregnancies averted'!$A47,'Unintended pregnancies data'!$A$2:$A$148,0),MATCH('Unintended pregnancies averted'!L$1,'Unintended pregnancies data'!$A$1:$M$1,0))</f>
        <v>38588.553172456814</v>
      </c>
      <c r="M47" s="54">
        <f>INDEX('Unintended pregnancies data'!$A$2:$M$148,MATCH('Unintended pregnancies averted'!$A47,'Unintended pregnancies data'!$A$2:$A$148,0),MATCH('Unintended pregnancies averted'!M$1,'Unintended pregnancies data'!$A$1:$M$1,0))</f>
        <v>45971.501441180248</v>
      </c>
    </row>
    <row r="48" spans="1:13" x14ac:dyDescent="0.3">
      <c r="A48" t="s">
        <v>94</v>
      </c>
      <c r="B48" s="54">
        <f>INDEX('Unintended pregnancies data'!$A$2:$M$148,MATCH('Unintended pregnancies averted'!$A48,'Unintended pregnancies data'!$A$2:$A$148,0),MATCH('Unintended pregnancies averted'!B$1,'Unintended pregnancies data'!$A$1:$M$1,0))</f>
        <v>0</v>
      </c>
      <c r="C48" s="54">
        <f>INDEX('Unintended pregnancies data'!$A$2:$M$148,MATCH('Unintended pregnancies averted'!$A48,'Unintended pregnancies data'!$A$2:$A$148,0),MATCH('Unintended pregnancies averted'!C$1,'Unintended pregnancies data'!$A$1:$M$1,0))</f>
        <v>0</v>
      </c>
      <c r="D48" s="54">
        <f>INDEX('Unintended pregnancies data'!$A$2:$M$148,MATCH('Unintended pregnancies averted'!$A48,'Unintended pregnancies data'!$A$2:$A$148,0),MATCH('Unintended pregnancies averted'!D$1,'Unintended pregnancies data'!$A$1:$M$1,0))</f>
        <v>0</v>
      </c>
      <c r="E48" s="54">
        <f>INDEX('Unintended pregnancies data'!$A$2:$M$148,MATCH('Unintended pregnancies averted'!$A48,'Unintended pregnancies data'!$A$2:$A$148,0),MATCH('Unintended pregnancies averted'!E$1,'Unintended pregnancies data'!$A$1:$M$1,0))</f>
        <v>1268.9698714249243</v>
      </c>
      <c r="F48" s="54">
        <f>INDEX('Unintended pregnancies data'!$A$2:$M$148,MATCH('Unintended pregnancies averted'!$A48,'Unintended pregnancies data'!$A$2:$A$148,0),MATCH('Unintended pregnancies averted'!F$1,'Unintended pregnancies data'!$A$1:$M$1,0))</f>
        <v>2604.7467180494677</v>
      </c>
      <c r="G48" s="54">
        <f>INDEX('Unintended pregnancies data'!$A$2:$M$148,MATCH('Unintended pregnancies averted'!$A48,'Unintended pregnancies data'!$A$2:$A$148,0),MATCH('Unintended pregnancies averted'!G$1,'Unintended pregnancies data'!$A$1:$M$1,0))</f>
        <v>4009.1016032307998</v>
      </c>
      <c r="H48" s="54">
        <f>INDEX('Unintended pregnancies data'!$A$2:$M$148,MATCH('Unintended pregnancies averted'!$A48,'Unintended pregnancies data'!$A$2:$A$148,0),MATCH('Unintended pregnancies averted'!H$1,'Unintended pregnancies data'!$A$1:$M$1,0))</f>
        <v>5486.2218523697993</v>
      </c>
      <c r="I48" s="54">
        <f>INDEX('Unintended pregnancies data'!$A$2:$M$148,MATCH('Unintended pregnancies averted'!$A48,'Unintended pregnancies data'!$A$2:$A$148,0),MATCH('Unintended pregnancies averted'!I$1,'Unintended pregnancies data'!$A$1:$M$1,0))</f>
        <v>7049.2780026423934</v>
      </c>
      <c r="J48" s="54">
        <f>INDEX('Unintended pregnancies data'!$A$2:$M$148,MATCH('Unintended pregnancies averted'!$A48,'Unintended pregnancies data'!$A$2:$A$148,0),MATCH('Unintended pregnancies averted'!J$1,'Unintended pregnancies data'!$A$1:$M$1,0))</f>
        <v>8695.8591465660829</v>
      </c>
      <c r="K48" s="54">
        <f>INDEX('Unintended pregnancies data'!$A$2:$M$148,MATCH('Unintended pregnancies averted'!$A48,'Unintended pregnancies data'!$A$2:$A$148,0),MATCH('Unintended pregnancies averted'!K$1,'Unintended pregnancies data'!$A$1:$M$1,0))</f>
        <v>10432.450478195788</v>
      </c>
      <c r="L48" s="54">
        <f>INDEX('Unintended pregnancies data'!$A$2:$M$148,MATCH('Unintended pregnancies averted'!$A48,'Unintended pregnancies data'!$A$2:$A$148,0),MATCH('Unintended pregnancies averted'!L$1,'Unintended pregnancies data'!$A$1:$M$1,0))</f>
        <v>12265.525728433669</v>
      </c>
      <c r="M48" s="54">
        <f>INDEX('Unintended pregnancies data'!$A$2:$M$148,MATCH('Unintended pregnancies averted'!$A48,'Unintended pregnancies data'!$A$2:$A$148,0),MATCH('Unintended pregnancies averted'!M$1,'Unintended pregnancies data'!$A$1:$M$1,0))</f>
        <v>14203.714480822815</v>
      </c>
    </row>
    <row r="49" spans="1:13" x14ac:dyDescent="0.3">
      <c r="A49" t="s">
        <v>96</v>
      </c>
      <c r="B49" s="54">
        <f>INDEX('Unintended pregnancies data'!$A$2:$M$148,MATCH('Unintended pregnancies averted'!$A49,'Unintended pregnancies data'!$A$2:$A$148,0),MATCH('Unintended pregnancies averted'!B$1,'Unintended pregnancies data'!$A$1:$M$1,0))</f>
        <v>0</v>
      </c>
      <c r="C49" s="54">
        <f>INDEX('Unintended pregnancies data'!$A$2:$M$148,MATCH('Unintended pregnancies averted'!$A49,'Unintended pregnancies data'!$A$2:$A$148,0),MATCH('Unintended pregnancies averted'!C$1,'Unintended pregnancies data'!$A$1:$M$1,0))</f>
        <v>0</v>
      </c>
      <c r="D49" s="54">
        <f>INDEX('Unintended pregnancies data'!$A$2:$M$148,MATCH('Unintended pregnancies averted'!$A49,'Unintended pregnancies data'!$A$2:$A$148,0),MATCH('Unintended pregnancies averted'!D$1,'Unintended pregnancies data'!$A$1:$M$1,0))</f>
        <v>0</v>
      </c>
      <c r="E49" s="54">
        <f>INDEX('Unintended pregnancies data'!$A$2:$M$148,MATCH('Unintended pregnancies averted'!$A49,'Unintended pregnancies data'!$A$2:$A$148,0),MATCH('Unintended pregnancies averted'!E$1,'Unintended pregnancies data'!$A$1:$M$1,0))</f>
        <v>26709.113734790415</v>
      </c>
      <c r="F49" s="54">
        <f>INDEX('Unintended pregnancies data'!$A$2:$M$148,MATCH('Unintended pregnancies averted'!$A49,'Unintended pregnancies data'!$A$2:$A$148,0),MATCH('Unintended pregnancies averted'!F$1,'Unintended pregnancies data'!$A$1:$M$1,0))</f>
        <v>56612.331101910444</v>
      </c>
      <c r="G49" s="54">
        <f>INDEX('Unintended pregnancies data'!$A$2:$M$148,MATCH('Unintended pregnancies averted'!$A49,'Unintended pregnancies data'!$A$2:$A$148,0),MATCH('Unintended pregnancies averted'!G$1,'Unintended pregnancies data'!$A$1:$M$1,0))</f>
        <v>89985.235958600999</v>
      </c>
      <c r="H49" s="54">
        <f>INDEX('Unintended pregnancies data'!$A$2:$M$148,MATCH('Unintended pregnancies averted'!$A49,'Unintended pregnancies data'!$A$2:$A$148,0),MATCH('Unintended pregnancies averted'!H$1,'Unintended pregnancies data'!$A$1:$M$1,0))</f>
        <v>127089.86616643274</v>
      </c>
      <c r="I49" s="54">
        <f>INDEX('Unintended pregnancies data'!$A$2:$M$148,MATCH('Unintended pregnancies averted'!$A49,'Unintended pregnancies data'!$A$2:$A$148,0),MATCH('Unintended pregnancies averted'!I$1,'Unintended pregnancies data'!$A$1:$M$1,0))</f>
        <v>168251.01496448711</v>
      </c>
      <c r="J49" s="54">
        <f>INDEX('Unintended pregnancies data'!$A$2:$M$148,MATCH('Unintended pregnancies averted'!$A49,'Unintended pregnancies data'!$A$2:$A$148,0),MATCH('Unintended pregnancies averted'!J$1,'Unintended pregnancies data'!$A$1:$M$1,0))</f>
        <v>213771.63820046245</v>
      </c>
      <c r="K49" s="54">
        <f>INDEX('Unintended pregnancies data'!$A$2:$M$148,MATCH('Unintended pregnancies averted'!$A49,'Unintended pregnancies data'!$A$2:$A$148,0),MATCH('Unintended pregnancies averted'!K$1,'Unintended pregnancies data'!$A$1:$M$1,0))</f>
        <v>263962.31296602468</v>
      </c>
      <c r="L49" s="54">
        <f>INDEX('Unintended pregnancies data'!$A$2:$M$148,MATCH('Unintended pregnancies averted'!$A49,'Unintended pregnancies data'!$A$2:$A$148,0),MATCH('Unintended pregnancies averted'!L$1,'Unintended pregnancies data'!$A$1:$M$1,0))</f>
        <v>319144.43583513226</v>
      </c>
      <c r="M49" s="54">
        <f>INDEX('Unintended pregnancies data'!$A$2:$M$148,MATCH('Unintended pregnancies averted'!$A49,'Unintended pregnancies data'!$A$2:$A$148,0),MATCH('Unintended pregnancies averted'!M$1,'Unintended pregnancies data'!$A$1:$M$1,0))</f>
        <v>379658.0559052648</v>
      </c>
    </row>
    <row r="50" spans="1:13" x14ac:dyDescent="0.3">
      <c r="A50" t="s">
        <v>98</v>
      </c>
      <c r="B50" s="54">
        <f>INDEX('Unintended pregnancies data'!$A$2:$M$148,MATCH('Unintended pregnancies averted'!$A50,'Unintended pregnancies data'!$A$2:$A$148,0),MATCH('Unintended pregnancies averted'!B$1,'Unintended pregnancies data'!$A$1:$M$1,0))</f>
        <v>0</v>
      </c>
      <c r="C50" s="54">
        <f>INDEX('Unintended pregnancies data'!$A$2:$M$148,MATCH('Unintended pregnancies averted'!$A50,'Unintended pregnancies data'!$A$2:$A$148,0),MATCH('Unintended pregnancies averted'!C$1,'Unintended pregnancies data'!$A$1:$M$1,0))</f>
        <v>0</v>
      </c>
      <c r="D50" s="54">
        <f>INDEX('Unintended pregnancies data'!$A$2:$M$148,MATCH('Unintended pregnancies averted'!$A50,'Unintended pregnancies data'!$A$2:$A$148,0),MATCH('Unintended pregnancies averted'!D$1,'Unintended pregnancies data'!$A$1:$M$1,0))</f>
        <v>0</v>
      </c>
      <c r="E50" s="54">
        <f>INDEX('Unintended pregnancies data'!$A$2:$M$148,MATCH('Unintended pregnancies averted'!$A50,'Unintended pregnancies data'!$A$2:$A$148,0),MATCH('Unintended pregnancies averted'!E$1,'Unintended pregnancies data'!$A$1:$M$1,0))</f>
        <v>13787.372676841449</v>
      </c>
      <c r="F50" s="54">
        <f>INDEX('Unintended pregnancies data'!$A$2:$M$148,MATCH('Unintended pregnancies averted'!$A50,'Unintended pregnancies data'!$A$2:$A$148,0),MATCH('Unintended pregnancies averted'!F$1,'Unintended pregnancies data'!$A$1:$M$1,0))</f>
        <v>28402.271961976949</v>
      </c>
      <c r="G50" s="54">
        <f>INDEX('Unintended pregnancies data'!$A$2:$M$148,MATCH('Unintended pregnancies averted'!$A50,'Unintended pregnancies data'!$A$2:$A$148,0),MATCH('Unintended pregnancies averted'!G$1,'Unintended pregnancies data'!$A$1:$M$1,0))</f>
        <v>43824.67566976964</v>
      </c>
      <c r="H50" s="54">
        <f>INDEX('Unintended pregnancies data'!$A$2:$M$148,MATCH('Unintended pregnancies averted'!$A50,'Unintended pregnancies data'!$A$2:$A$148,0),MATCH('Unintended pregnancies averted'!H$1,'Unintended pregnancies data'!$A$1:$M$1,0))</f>
        <v>60018.973123049946</v>
      </c>
      <c r="I50" s="54">
        <f>INDEX('Unintended pregnancies data'!$A$2:$M$148,MATCH('Unintended pregnancies averted'!$A50,'Unintended pregnancies data'!$A$2:$A$148,0),MATCH('Unintended pregnancies averted'!I$1,'Unintended pregnancies data'!$A$1:$M$1,0))</f>
        <v>76998.639501778351</v>
      </c>
      <c r="J50" s="54">
        <f>INDEX('Unintended pregnancies data'!$A$2:$M$148,MATCH('Unintended pregnancies averted'!$A50,'Unintended pregnancies data'!$A$2:$A$148,0),MATCH('Unintended pregnancies averted'!J$1,'Unintended pregnancies data'!$A$1:$M$1,0))</f>
        <v>94700.675379070221</v>
      </c>
      <c r="K50" s="54">
        <f>INDEX('Unintended pregnancies data'!$A$2:$M$148,MATCH('Unintended pregnancies averted'!$A50,'Unintended pregnancies data'!$A$2:$A$148,0),MATCH('Unintended pregnancies averted'!K$1,'Unintended pregnancies data'!$A$1:$M$1,0))</f>
        <v>113111.99983241502</v>
      </c>
      <c r="L50" s="54">
        <f>INDEX('Unintended pregnancies data'!$A$2:$M$148,MATCH('Unintended pregnancies averted'!$A50,'Unintended pregnancies data'!$A$2:$A$148,0),MATCH('Unintended pregnancies averted'!L$1,'Unintended pregnancies data'!$A$1:$M$1,0))</f>
        <v>132259.22447150212</v>
      </c>
      <c r="M50" s="54">
        <f>INDEX('Unintended pregnancies data'!$A$2:$M$148,MATCH('Unintended pregnancies averted'!$A50,'Unintended pregnancies data'!$A$2:$A$148,0),MATCH('Unintended pregnancies averted'!M$1,'Unintended pregnancies data'!$A$1:$M$1,0))</f>
        <v>152168.73748512485</v>
      </c>
    </row>
    <row r="51" spans="1:13" x14ac:dyDescent="0.3">
      <c r="A51" t="s">
        <v>100</v>
      </c>
      <c r="B51" s="54">
        <f>INDEX('Unintended pregnancies data'!$A$2:$M$148,MATCH('Unintended pregnancies averted'!$A51,'Unintended pregnancies data'!$A$2:$A$148,0),MATCH('Unintended pregnancies averted'!B$1,'Unintended pregnancies data'!$A$1:$M$1,0))</f>
        <v>0</v>
      </c>
      <c r="C51" s="54">
        <f>INDEX('Unintended pregnancies data'!$A$2:$M$148,MATCH('Unintended pregnancies averted'!$A51,'Unintended pregnancies data'!$A$2:$A$148,0),MATCH('Unintended pregnancies averted'!C$1,'Unintended pregnancies data'!$A$1:$M$1,0))</f>
        <v>0</v>
      </c>
      <c r="D51" s="54">
        <f>INDEX('Unintended pregnancies data'!$A$2:$M$148,MATCH('Unintended pregnancies averted'!$A51,'Unintended pregnancies data'!$A$2:$A$148,0),MATCH('Unintended pregnancies averted'!D$1,'Unintended pregnancies data'!$A$1:$M$1,0))</f>
        <v>0</v>
      </c>
      <c r="E51" s="54">
        <f>INDEX('Unintended pregnancies data'!$A$2:$M$148,MATCH('Unintended pregnancies averted'!$A51,'Unintended pregnancies data'!$A$2:$A$148,0),MATCH('Unintended pregnancies averted'!E$1,'Unintended pregnancies data'!$A$1:$M$1,0))</f>
        <v>2363888.296543166</v>
      </c>
      <c r="F51" s="54">
        <f>INDEX('Unintended pregnancies data'!$A$2:$M$148,MATCH('Unintended pregnancies averted'!$A51,'Unintended pregnancies data'!$A$2:$A$148,0),MATCH('Unintended pregnancies averted'!F$1,'Unintended pregnancies data'!$A$1:$M$1,0))</f>
        <v>4879165.2587845474</v>
      </c>
      <c r="G51" s="54">
        <f>INDEX('Unintended pregnancies data'!$A$2:$M$148,MATCH('Unintended pregnancies averted'!$A51,'Unintended pregnancies data'!$A$2:$A$148,0),MATCH('Unintended pregnancies averted'!G$1,'Unintended pregnancies data'!$A$1:$M$1,0))</f>
        <v>7546798.9301008657</v>
      </c>
      <c r="H51" s="54">
        <f>INDEX('Unintended pregnancies data'!$A$2:$M$148,MATCH('Unintended pregnancies averted'!$A51,'Unintended pregnancies data'!$A$2:$A$148,0),MATCH('Unintended pregnancies averted'!H$1,'Unintended pregnancies data'!$A$1:$M$1,0))</f>
        <v>10364379.374266237</v>
      </c>
      <c r="I51" s="54">
        <f>INDEX('Unintended pregnancies data'!$A$2:$M$148,MATCH('Unintended pregnancies averted'!$A51,'Unintended pregnancies data'!$A$2:$A$148,0),MATCH('Unintended pregnancies averted'!I$1,'Unintended pregnancies data'!$A$1:$M$1,0))</f>
        <v>13340122.824620418</v>
      </c>
      <c r="J51" s="54">
        <f>INDEX('Unintended pregnancies data'!$A$2:$M$148,MATCH('Unintended pregnancies averted'!$A51,'Unintended pregnancies data'!$A$2:$A$148,0),MATCH('Unintended pregnancies averted'!J$1,'Unintended pregnancies data'!$A$1:$M$1,0))</f>
        <v>16466678.569890156</v>
      </c>
      <c r="K51" s="54">
        <f>INDEX('Unintended pregnancies data'!$A$2:$M$148,MATCH('Unintended pregnancies averted'!$A51,'Unintended pregnancies data'!$A$2:$A$148,0),MATCH('Unintended pregnancies averted'!K$1,'Unintended pregnancies data'!$A$1:$M$1,0))</f>
        <v>19744319.058449522</v>
      </c>
      <c r="L51" s="54">
        <f>INDEX('Unintended pregnancies data'!$A$2:$M$148,MATCH('Unintended pregnancies averted'!$A51,'Unintended pregnancies data'!$A$2:$A$148,0),MATCH('Unintended pregnancies averted'!L$1,'Unintended pregnancies data'!$A$1:$M$1,0))</f>
        <v>23178513.58070033</v>
      </c>
      <c r="M51" s="54">
        <f>INDEX('Unintended pregnancies data'!$A$2:$M$148,MATCH('Unintended pregnancies averted'!$A51,'Unintended pregnancies data'!$A$2:$A$148,0),MATCH('Unintended pregnancies averted'!M$1,'Unintended pregnancies data'!$A$1:$M$1,0))</f>
        <v>26774590.345487863</v>
      </c>
    </row>
    <row r="52" spans="1:13" x14ac:dyDescent="0.3">
      <c r="A52" t="s">
        <v>102</v>
      </c>
      <c r="B52" s="54">
        <f>INDEX('Unintended pregnancies data'!$A$2:$M$148,MATCH('Unintended pregnancies averted'!$A52,'Unintended pregnancies data'!$A$2:$A$148,0),MATCH('Unintended pregnancies averted'!B$1,'Unintended pregnancies data'!$A$1:$M$1,0))</f>
        <v>0</v>
      </c>
      <c r="C52" s="54">
        <f>INDEX('Unintended pregnancies data'!$A$2:$M$148,MATCH('Unintended pregnancies averted'!$A52,'Unintended pregnancies data'!$A$2:$A$148,0),MATCH('Unintended pregnancies averted'!C$1,'Unintended pregnancies data'!$A$1:$M$1,0))</f>
        <v>0</v>
      </c>
      <c r="D52" s="54">
        <f>INDEX('Unintended pregnancies data'!$A$2:$M$148,MATCH('Unintended pregnancies averted'!$A52,'Unintended pregnancies data'!$A$2:$A$148,0),MATCH('Unintended pregnancies averted'!D$1,'Unintended pregnancies data'!$A$1:$M$1,0))</f>
        <v>0</v>
      </c>
      <c r="E52" s="54">
        <f>INDEX('Unintended pregnancies data'!$A$2:$M$148,MATCH('Unintended pregnancies averted'!$A52,'Unintended pregnancies data'!$A$2:$A$148,0),MATCH('Unintended pregnancies averted'!E$1,'Unintended pregnancies data'!$A$1:$M$1,0))</f>
        <v>309578.92708606087</v>
      </c>
      <c r="F52" s="54">
        <f>INDEX('Unintended pregnancies data'!$A$2:$M$148,MATCH('Unintended pregnancies averted'!$A52,'Unintended pregnancies data'!$A$2:$A$148,0),MATCH('Unintended pregnancies averted'!F$1,'Unintended pregnancies data'!$A$1:$M$1,0))</f>
        <v>629985.36170515977</v>
      </c>
      <c r="G52" s="54">
        <f>INDEX('Unintended pregnancies data'!$A$2:$M$148,MATCH('Unintended pregnancies averted'!$A52,'Unintended pregnancies data'!$A$2:$A$148,0),MATCH('Unintended pregnancies averted'!G$1,'Unintended pregnancies data'!$A$1:$M$1,0))</f>
        <v>961538.59676785767</v>
      </c>
      <c r="H52" s="54">
        <f>INDEX('Unintended pregnancies data'!$A$2:$M$148,MATCH('Unintended pregnancies averted'!$A52,'Unintended pregnancies data'!$A$2:$A$148,0),MATCH('Unintended pregnancies averted'!H$1,'Unintended pregnancies data'!$A$1:$M$1,0))</f>
        <v>1304951.4243072979</v>
      </c>
      <c r="I52" s="54">
        <f>INDEX('Unintended pregnancies data'!$A$2:$M$148,MATCH('Unintended pregnancies averted'!$A52,'Unintended pregnancies data'!$A$2:$A$148,0),MATCH('Unintended pregnancies averted'!I$1,'Unintended pregnancies data'!$A$1:$M$1,0))</f>
        <v>1660576.1651365645</v>
      </c>
      <c r="J52" s="54">
        <f>INDEX('Unintended pregnancies data'!$A$2:$M$148,MATCH('Unintended pregnancies averted'!$A52,'Unintended pregnancies data'!$A$2:$A$148,0),MATCH('Unintended pregnancies averted'!J$1,'Unintended pregnancies data'!$A$1:$M$1,0))</f>
        <v>2029275.0208338276</v>
      </c>
      <c r="K52" s="54">
        <f>INDEX('Unintended pregnancies data'!$A$2:$M$148,MATCH('Unintended pregnancies averted'!$A52,'Unintended pregnancies data'!$A$2:$A$148,0),MATCH('Unintended pregnancies averted'!K$1,'Unintended pregnancies data'!$A$1:$M$1,0))</f>
        <v>2410932.572796734</v>
      </c>
      <c r="L52" s="54">
        <f>INDEX('Unintended pregnancies data'!$A$2:$M$148,MATCH('Unintended pregnancies averted'!$A52,'Unintended pregnancies data'!$A$2:$A$148,0),MATCH('Unintended pregnancies averted'!L$1,'Unintended pregnancies data'!$A$1:$M$1,0))</f>
        <v>2804197.396373732</v>
      </c>
      <c r="M52" s="54">
        <f>INDEX('Unintended pregnancies data'!$A$2:$M$148,MATCH('Unintended pregnancies averted'!$A52,'Unintended pregnancies data'!$A$2:$A$148,0),MATCH('Unintended pregnancies averted'!M$1,'Unintended pregnancies data'!$A$1:$M$1,0))</f>
        <v>3207640.0698786303</v>
      </c>
    </row>
    <row r="53" spans="1:13" x14ac:dyDescent="0.3">
      <c r="A53" t="s">
        <v>104</v>
      </c>
      <c r="B53" s="54">
        <f>INDEX('Unintended pregnancies data'!$A$2:$M$148,MATCH('Unintended pregnancies averted'!$A53,'Unintended pregnancies data'!$A$2:$A$148,0),MATCH('Unintended pregnancies averted'!B$1,'Unintended pregnancies data'!$A$1:$M$1,0))</f>
        <v>0</v>
      </c>
      <c r="C53" s="54">
        <f>INDEX('Unintended pregnancies data'!$A$2:$M$148,MATCH('Unintended pregnancies averted'!$A53,'Unintended pregnancies data'!$A$2:$A$148,0),MATCH('Unintended pregnancies averted'!C$1,'Unintended pregnancies data'!$A$1:$M$1,0))</f>
        <v>0</v>
      </c>
      <c r="D53" s="54">
        <f>INDEX('Unintended pregnancies data'!$A$2:$M$148,MATCH('Unintended pregnancies averted'!$A53,'Unintended pregnancies data'!$A$2:$A$148,0),MATCH('Unintended pregnancies averted'!D$1,'Unintended pregnancies data'!$A$1:$M$1,0))</f>
        <v>0</v>
      </c>
      <c r="E53" s="54">
        <f>INDEX('Unintended pregnancies data'!$A$2:$M$148,MATCH('Unintended pregnancies averted'!$A53,'Unintended pregnancies data'!$A$2:$A$148,0),MATCH('Unintended pregnancies averted'!E$1,'Unintended pregnancies data'!$A$1:$M$1,0))</f>
        <v>61453.348177301581</v>
      </c>
      <c r="F53" s="54">
        <f>INDEX('Unintended pregnancies data'!$A$2:$M$148,MATCH('Unintended pregnancies averted'!$A53,'Unintended pregnancies data'!$A$2:$A$148,0),MATCH('Unintended pregnancies averted'!F$1,'Unintended pregnancies data'!$A$1:$M$1,0))</f>
        <v>130269.33002263133</v>
      </c>
      <c r="G53" s="54">
        <f>INDEX('Unintended pregnancies data'!$A$2:$M$148,MATCH('Unintended pregnancies averted'!$A53,'Unintended pregnancies data'!$A$2:$A$148,0),MATCH('Unintended pregnancies averted'!G$1,'Unintended pregnancies data'!$A$1:$M$1,0))</f>
        <v>207203.75037041574</v>
      </c>
      <c r="H53" s="54">
        <f>INDEX('Unintended pregnancies data'!$A$2:$M$148,MATCH('Unintended pregnancies averted'!$A53,'Unintended pregnancies data'!$A$2:$A$148,0),MATCH('Unintended pregnancies averted'!H$1,'Unintended pregnancies data'!$A$1:$M$1,0))</f>
        <v>293099.01728345337</v>
      </c>
      <c r="I53" s="54">
        <f>INDEX('Unintended pregnancies data'!$A$2:$M$148,MATCH('Unintended pregnancies averted'!$A53,'Unintended pregnancies data'!$A$2:$A$148,0),MATCH('Unintended pregnancies averted'!I$1,'Unintended pregnancies data'!$A$1:$M$1,0))</f>
        <v>388741.92734438798</v>
      </c>
      <c r="J53" s="54">
        <f>INDEX('Unintended pregnancies data'!$A$2:$M$148,MATCH('Unintended pregnancies averted'!$A53,'Unintended pregnancies data'!$A$2:$A$148,0),MATCH('Unintended pregnancies averted'!J$1,'Unintended pregnancies data'!$A$1:$M$1,0))</f>
        <v>495228.90436622198</v>
      </c>
      <c r="K53" s="54">
        <f>INDEX('Unintended pregnancies data'!$A$2:$M$148,MATCH('Unintended pregnancies averted'!$A53,'Unintended pregnancies data'!$A$2:$A$148,0),MATCH('Unintended pregnancies averted'!K$1,'Unintended pregnancies data'!$A$1:$M$1,0))</f>
        <v>613589.25603689835</v>
      </c>
      <c r="L53" s="54">
        <f>INDEX('Unintended pregnancies data'!$A$2:$M$148,MATCH('Unintended pregnancies averted'!$A53,'Unintended pregnancies data'!$A$2:$A$148,0),MATCH('Unintended pregnancies averted'!L$1,'Unintended pregnancies data'!$A$1:$M$1,0))</f>
        <v>744816.53963719727</v>
      </c>
      <c r="M53" s="54">
        <f>INDEX('Unintended pregnancies data'!$A$2:$M$148,MATCH('Unintended pregnancies averted'!$A53,'Unintended pregnancies data'!$A$2:$A$148,0),MATCH('Unintended pregnancies averted'!M$1,'Unintended pregnancies data'!$A$1:$M$1,0))</f>
        <v>889964.97015326447</v>
      </c>
    </row>
    <row r="54" spans="1:13" x14ac:dyDescent="0.3">
      <c r="A54" t="s">
        <v>106</v>
      </c>
      <c r="B54" s="54">
        <f>INDEX('Unintended pregnancies data'!$A$2:$M$148,MATCH('Unintended pregnancies averted'!$A54,'Unintended pregnancies data'!$A$2:$A$148,0),MATCH('Unintended pregnancies averted'!B$1,'Unintended pregnancies data'!$A$1:$M$1,0))</f>
        <v>0</v>
      </c>
      <c r="C54" s="54">
        <f>INDEX('Unintended pregnancies data'!$A$2:$M$148,MATCH('Unintended pregnancies averted'!$A54,'Unintended pregnancies data'!$A$2:$A$148,0),MATCH('Unintended pregnancies averted'!C$1,'Unintended pregnancies data'!$A$1:$M$1,0))</f>
        <v>0</v>
      </c>
      <c r="D54" s="54">
        <f>INDEX('Unintended pregnancies data'!$A$2:$M$148,MATCH('Unintended pregnancies averted'!$A54,'Unintended pregnancies data'!$A$2:$A$148,0),MATCH('Unintended pregnancies averted'!D$1,'Unintended pregnancies data'!$A$1:$M$1,0))</f>
        <v>0</v>
      </c>
      <c r="E54" s="54">
        <f>INDEX('Unintended pregnancies data'!$A$2:$M$148,MATCH('Unintended pregnancies averted'!$A54,'Unintended pregnancies data'!$A$2:$A$148,0),MATCH('Unintended pregnancies averted'!E$1,'Unintended pregnancies data'!$A$1:$M$1,0))</f>
        <v>3104.0470097710495</v>
      </c>
      <c r="F54" s="54">
        <f>INDEX('Unintended pregnancies data'!$A$2:$M$148,MATCH('Unintended pregnancies averted'!$A54,'Unintended pregnancies data'!$A$2:$A$148,0),MATCH('Unintended pregnancies averted'!F$1,'Unintended pregnancies data'!$A$1:$M$1,0))</f>
        <v>6276.0667172667017</v>
      </c>
      <c r="G54" s="54">
        <f>INDEX('Unintended pregnancies data'!$A$2:$M$148,MATCH('Unintended pregnancies averted'!$A54,'Unintended pregnancies data'!$A$2:$A$148,0),MATCH('Unintended pregnancies averted'!G$1,'Unintended pregnancies data'!$A$1:$M$1,0))</f>
        <v>9503.2480586714955</v>
      </c>
      <c r="H54" s="54">
        <f>INDEX('Unintended pregnancies data'!$A$2:$M$148,MATCH('Unintended pregnancies averted'!$A54,'Unintended pregnancies data'!$A$2:$A$148,0),MATCH('Unintended pregnancies averted'!H$1,'Unintended pregnancies data'!$A$1:$M$1,0))</f>
        <v>12762.864672455209</v>
      </c>
      <c r="I54" s="54">
        <f>INDEX('Unintended pregnancies data'!$A$2:$M$148,MATCH('Unintended pregnancies averted'!$A54,'Unintended pregnancies data'!$A$2:$A$148,0),MATCH('Unintended pregnancies averted'!I$1,'Unintended pregnancies data'!$A$1:$M$1,0))</f>
        <v>16100.94872022343</v>
      </c>
      <c r="J54" s="54">
        <f>INDEX('Unintended pregnancies data'!$A$2:$M$148,MATCH('Unintended pregnancies averted'!$A54,'Unintended pregnancies data'!$A$2:$A$148,0),MATCH('Unintended pregnancies averted'!J$1,'Unintended pregnancies data'!$A$1:$M$1,0))</f>
        <v>19445.876469704366</v>
      </c>
      <c r="K54" s="54">
        <f>INDEX('Unintended pregnancies data'!$A$2:$M$148,MATCH('Unintended pregnancies averted'!$A54,'Unintended pregnancies data'!$A$2:$A$148,0),MATCH('Unintended pregnancies averted'!K$1,'Unintended pregnancies data'!$A$1:$M$1,0))</f>
        <v>22795.338117097839</v>
      </c>
      <c r="L54" s="54">
        <f>INDEX('Unintended pregnancies data'!$A$2:$M$148,MATCH('Unintended pregnancies averted'!$A54,'Unintended pregnancies data'!$A$2:$A$148,0),MATCH('Unintended pregnancies averted'!L$1,'Unintended pregnancies data'!$A$1:$M$1,0))</f>
        <v>26178.969065475714</v>
      </c>
      <c r="M54" s="54">
        <f>INDEX('Unintended pregnancies data'!$A$2:$M$148,MATCH('Unintended pregnancies averted'!$A54,'Unintended pregnancies data'!$A$2:$A$148,0),MATCH('Unintended pregnancies averted'!M$1,'Unintended pregnancies data'!$A$1:$M$1,0))</f>
        <v>29624.609433700156</v>
      </c>
    </row>
    <row r="55" spans="1:13" x14ac:dyDescent="0.3">
      <c r="A55" t="s">
        <v>108</v>
      </c>
      <c r="B55" s="54">
        <f>INDEX('Unintended pregnancies data'!$A$2:$M$148,MATCH('Unintended pregnancies averted'!$A55,'Unintended pregnancies data'!$A$2:$A$148,0),MATCH('Unintended pregnancies averted'!B$1,'Unintended pregnancies data'!$A$1:$M$1,0))</f>
        <v>0</v>
      </c>
      <c r="C55" s="54">
        <f>INDEX('Unintended pregnancies data'!$A$2:$M$148,MATCH('Unintended pregnancies averted'!$A55,'Unintended pregnancies data'!$A$2:$A$148,0),MATCH('Unintended pregnancies averted'!C$1,'Unintended pregnancies data'!$A$1:$M$1,0))</f>
        <v>0</v>
      </c>
      <c r="D55" s="54">
        <f>INDEX('Unintended pregnancies data'!$A$2:$M$148,MATCH('Unintended pregnancies averted'!$A55,'Unintended pregnancies data'!$A$2:$A$148,0),MATCH('Unintended pregnancies averted'!D$1,'Unintended pregnancies data'!$A$1:$M$1,0))</f>
        <v>0</v>
      </c>
      <c r="E55" s="54">
        <f>INDEX('Unintended pregnancies data'!$A$2:$M$148,MATCH('Unintended pregnancies averted'!$A55,'Unintended pregnancies data'!$A$2:$A$148,0),MATCH('Unintended pregnancies averted'!E$1,'Unintended pregnancies data'!$A$1:$M$1,0))</f>
        <v>14828.053261922731</v>
      </c>
      <c r="F55" s="54">
        <f>INDEX('Unintended pregnancies data'!$A$2:$M$148,MATCH('Unintended pregnancies averted'!$A55,'Unintended pregnancies data'!$A$2:$A$148,0),MATCH('Unintended pregnancies averted'!F$1,'Unintended pregnancies data'!$A$1:$M$1,0))</f>
        <v>30832.990988954407</v>
      </c>
      <c r="G55" s="54">
        <f>INDEX('Unintended pregnancies data'!$A$2:$M$148,MATCH('Unintended pregnancies averted'!$A55,'Unintended pregnancies data'!$A$2:$A$148,0),MATCH('Unintended pregnancies averted'!G$1,'Unintended pregnancies data'!$A$1:$M$1,0))</f>
        <v>48096.394084521569</v>
      </c>
      <c r="H55" s="54">
        <f>INDEX('Unintended pregnancies data'!$A$2:$M$148,MATCH('Unintended pregnancies averted'!$A55,'Unintended pregnancies data'!$A$2:$A$148,0),MATCH('Unintended pregnancies averted'!H$1,'Unintended pregnancies data'!$A$1:$M$1,0))</f>
        <v>66774.885875644657</v>
      </c>
      <c r="I55" s="54">
        <f>INDEX('Unintended pregnancies data'!$A$2:$M$148,MATCH('Unintended pregnancies averted'!$A55,'Unintended pregnancies data'!$A$2:$A$148,0),MATCH('Unintended pregnancies averted'!I$1,'Unintended pregnancies data'!$A$1:$M$1,0))</f>
        <v>87035.131649964984</v>
      </c>
      <c r="J55" s="54">
        <f>INDEX('Unintended pregnancies data'!$A$2:$M$148,MATCH('Unintended pregnancies averted'!$A55,'Unintended pregnancies data'!$A$2:$A$148,0),MATCH('Unintended pregnancies averted'!J$1,'Unintended pregnancies data'!$A$1:$M$1,0))</f>
        <v>109113.20058636201</v>
      </c>
      <c r="K55" s="54">
        <f>INDEX('Unintended pregnancies data'!$A$2:$M$148,MATCH('Unintended pregnancies averted'!$A55,'Unintended pregnancies data'!$A$2:$A$148,0),MATCH('Unintended pregnancies averted'!K$1,'Unintended pregnancies data'!$A$1:$M$1,0))</f>
        <v>133171.53007303714</v>
      </c>
      <c r="L55" s="54">
        <f>INDEX('Unintended pregnancies data'!$A$2:$M$148,MATCH('Unintended pregnancies averted'!$A55,'Unintended pregnancies data'!$A$2:$A$148,0),MATCH('Unintended pregnancies averted'!L$1,'Unintended pregnancies data'!$A$1:$M$1,0))</f>
        <v>159280.55289804252</v>
      </c>
      <c r="M55" s="54">
        <f>INDEX('Unintended pregnancies data'!$A$2:$M$148,MATCH('Unintended pregnancies averted'!$A55,'Unintended pregnancies data'!$A$2:$A$148,0),MATCH('Unintended pregnancies averted'!M$1,'Unintended pregnancies data'!$A$1:$M$1,0))</f>
        <v>187504.31851583108</v>
      </c>
    </row>
    <row r="56" spans="1:13" x14ac:dyDescent="0.3">
      <c r="A56" t="s">
        <v>110</v>
      </c>
      <c r="B56" s="54">
        <f>INDEX('Unintended pregnancies data'!$A$2:$M$148,MATCH('Unintended pregnancies averted'!$A56,'Unintended pregnancies data'!$A$2:$A$148,0),MATCH('Unintended pregnancies averted'!B$1,'Unintended pregnancies data'!$A$1:$M$1,0))</f>
        <v>0</v>
      </c>
      <c r="C56" s="54">
        <f>INDEX('Unintended pregnancies data'!$A$2:$M$148,MATCH('Unintended pregnancies averted'!$A56,'Unintended pregnancies data'!$A$2:$A$148,0),MATCH('Unintended pregnancies averted'!C$1,'Unintended pregnancies data'!$A$1:$M$1,0))</f>
        <v>0</v>
      </c>
      <c r="D56" s="54">
        <f>INDEX('Unintended pregnancies data'!$A$2:$M$148,MATCH('Unintended pregnancies averted'!$A56,'Unintended pregnancies data'!$A$2:$A$148,0),MATCH('Unintended pregnancies averted'!D$1,'Unintended pregnancies data'!$A$1:$M$1,0))</f>
        <v>0</v>
      </c>
      <c r="E56" s="54">
        <f>INDEX('Unintended pregnancies data'!$A$2:$M$148,MATCH('Unintended pregnancies averted'!$A56,'Unintended pregnancies data'!$A$2:$A$148,0),MATCH('Unintended pregnancies averted'!E$1,'Unintended pregnancies data'!$A$1:$M$1,0))</f>
        <v>20126.805743241683</v>
      </c>
      <c r="F56" s="54">
        <f>INDEX('Unintended pregnancies data'!$A$2:$M$148,MATCH('Unintended pregnancies averted'!$A56,'Unintended pregnancies data'!$A$2:$A$148,0),MATCH('Unintended pregnancies averted'!F$1,'Unintended pregnancies data'!$A$1:$M$1,0))</f>
        <v>41131.529357122607</v>
      </c>
      <c r="G56" s="54">
        <f>INDEX('Unintended pregnancies data'!$A$2:$M$148,MATCH('Unintended pregnancies averted'!$A56,'Unintended pregnancies data'!$A$2:$A$148,0),MATCH('Unintended pregnancies averted'!G$1,'Unintended pregnancies data'!$A$1:$M$1,0))</f>
        <v>63184.866414748365</v>
      </c>
      <c r="H56" s="54">
        <f>INDEX('Unintended pregnancies data'!$A$2:$M$148,MATCH('Unintended pregnancies averted'!$A56,'Unintended pregnancies data'!$A$2:$A$148,0),MATCH('Unintended pregnancies averted'!H$1,'Unintended pregnancies data'!$A$1:$M$1,0))</f>
        <v>86495.122100750334</v>
      </c>
      <c r="I56" s="54">
        <f>INDEX('Unintended pregnancies data'!$A$2:$M$148,MATCH('Unintended pregnancies averted'!$A56,'Unintended pregnancies data'!$A$2:$A$148,0),MATCH('Unintended pregnancies averted'!I$1,'Unintended pregnancies data'!$A$1:$M$1,0))</f>
        <v>111073.42479592387</v>
      </c>
      <c r="J56" s="54">
        <f>INDEX('Unintended pregnancies data'!$A$2:$M$148,MATCH('Unintended pregnancies averted'!$A56,'Unintended pregnancies data'!$A$2:$A$148,0),MATCH('Unintended pregnancies averted'!J$1,'Unintended pregnancies data'!$A$1:$M$1,0))</f>
        <v>137244.36368606845</v>
      </c>
      <c r="K56" s="54">
        <f>INDEX('Unintended pregnancies data'!$A$2:$M$148,MATCH('Unintended pregnancies averted'!$A56,'Unintended pregnancies data'!$A$2:$A$148,0),MATCH('Unintended pregnancies averted'!K$1,'Unintended pregnancies data'!$A$1:$M$1,0))</f>
        <v>165045.10870260722</v>
      </c>
      <c r="L56" s="54">
        <f>INDEX('Unintended pregnancies data'!$A$2:$M$148,MATCH('Unintended pregnancies averted'!$A56,'Unintended pregnancies data'!$A$2:$A$148,0),MATCH('Unintended pregnancies averted'!L$1,'Unintended pregnancies data'!$A$1:$M$1,0))</f>
        <v>194271.71922756475</v>
      </c>
      <c r="M56" s="54">
        <f>INDEX('Unintended pregnancies data'!$A$2:$M$148,MATCH('Unintended pregnancies averted'!$A56,'Unintended pregnancies data'!$A$2:$A$148,0),MATCH('Unintended pregnancies averted'!M$1,'Unintended pregnancies data'!$A$1:$M$1,0))</f>
        <v>224681.87914764474</v>
      </c>
    </row>
    <row r="57" spans="1:13" x14ac:dyDescent="0.3">
      <c r="A57" t="s">
        <v>112</v>
      </c>
      <c r="B57" s="54">
        <f>INDEX('Unintended pregnancies data'!$A$2:$M$148,MATCH('Unintended pregnancies averted'!$A57,'Unintended pregnancies data'!$A$2:$A$148,0),MATCH('Unintended pregnancies averted'!B$1,'Unintended pregnancies data'!$A$1:$M$1,0))</f>
        <v>0</v>
      </c>
      <c r="C57" s="54">
        <f>INDEX('Unintended pregnancies data'!$A$2:$M$148,MATCH('Unintended pregnancies averted'!$A57,'Unintended pregnancies data'!$A$2:$A$148,0),MATCH('Unintended pregnancies averted'!C$1,'Unintended pregnancies data'!$A$1:$M$1,0))</f>
        <v>0</v>
      </c>
      <c r="D57" s="54">
        <f>INDEX('Unintended pregnancies data'!$A$2:$M$148,MATCH('Unintended pregnancies averted'!$A57,'Unintended pregnancies data'!$A$2:$A$148,0),MATCH('Unintended pregnancies averted'!D$1,'Unintended pregnancies data'!$A$1:$M$1,0))</f>
        <v>0</v>
      </c>
      <c r="E57" s="54">
        <f>INDEX('Unintended pregnancies data'!$A$2:$M$148,MATCH('Unintended pregnancies averted'!$A57,'Unintended pregnancies data'!$A$2:$A$148,0),MATCH('Unintended pregnancies averted'!E$1,'Unintended pregnancies data'!$A$1:$M$1,0))</f>
        <v>68401.367303711828</v>
      </c>
      <c r="F57" s="54">
        <f>INDEX('Unintended pregnancies data'!$A$2:$M$148,MATCH('Unintended pregnancies averted'!$A57,'Unintended pregnancies data'!$A$2:$A$148,0),MATCH('Unintended pregnancies averted'!F$1,'Unintended pregnancies data'!$A$1:$M$1,0))</f>
        <v>142589.35347971413</v>
      </c>
      <c r="G57" s="54">
        <f>INDEX('Unintended pregnancies data'!$A$2:$M$148,MATCH('Unintended pregnancies averted'!$A57,'Unintended pregnancies data'!$A$2:$A$148,0),MATCH('Unintended pregnancies averted'!G$1,'Unintended pregnancies data'!$A$1:$M$1,0))</f>
        <v>222697.0775421029</v>
      </c>
      <c r="H57" s="54">
        <f>INDEX('Unintended pregnancies data'!$A$2:$M$148,MATCH('Unintended pregnancies averted'!$A57,'Unintended pregnancies data'!$A$2:$A$148,0),MATCH('Unintended pregnancies averted'!H$1,'Unintended pregnancies data'!$A$1:$M$1,0))</f>
        <v>308744.63575233892</v>
      </c>
      <c r="I57" s="54">
        <f>INDEX('Unintended pregnancies data'!$A$2:$M$148,MATCH('Unintended pregnancies averted'!$A57,'Unintended pregnancies data'!$A$2:$A$148,0),MATCH('Unintended pregnancies averted'!I$1,'Unintended pregnancies data'!$A$1:$M$1,0))</f>
        <v>400822.61365275783</v>
      </c>
      <c r="J57" s="54">
        <f>INDEX('Unintended pregnancies data'!$A$2:$M$148,MATCH('Unintended pregnancies averted'!$A57,'Unintended pregnancies data'!$A$2:$A$148,0),MATCH('Unintended pregnancies averted'!J$1,'Unintended pregnancies data'!$A$1:$M$1,0))</f>
        <v>498975.36858279631</v>
      </c>
      <c r="K57" s="54">
        <f>INDEX('Unintended pregnancies data'!$A$2:$M$148,MATCH('Unintended pregnancies averted'!$A57,'Unintended pregnancies data'!$A$2:$A$148,0),MATCH('Unintended pregnancies averted'!K$1,'Unintended pregnancies data'!$A$1:$M$1,0))</f>
        <v>603317.25220456719</v>
      </c>
      <c r="L57" s="54">
        <f>INDEX('Unintended pregnancies data'!$A$2:$M$148,MATCH('Unintended pregnancies averted'!$A57,'Unintended pregnancies data'!$A$2:$A$148,0),MATCH('Unintended pregnancies averted'!L$1,'Unintended pregnancies data'!$A$1:$M$1,0))</f>
        <v>714116.65378631651</v>
      </c>
      <c r="M57" s="54">
        <f>INDEX('Unintended pregnancies data'!$A$2:$M$148,MATCH('Unintended pregnancies averted'!$A57,'Unintended pregnancies data'!$A$2:$A$148,0),MATCH('Unintended pregnancies averted'!M$1,'Unintended pregnancies data'!$A$1:$M$1,0))</f>
        <v>831654.07010138687</v>
      </c>
    </row>
    <row r="58" spans="1:13" x14ac:dyDescent="0.3">
      <c r="A58" t="s">
        <v>114</v>
      </c>
      <c r="B58" s="54">
        <f>INDEX('Unintended pregnancies data'!$A$2:$M$148,MATCH('Unintended pregnancies averted'!$A58,'Unintended pregnancies data'!$A$2:$A$148,0),MATCH('Unintended pregnancies averted'!B$1,'Unintended pregnancies data'!$A$1:$M$1,0))</f>
        <v>0</v>
      </c>
      <c r="C58" s="54">
        <f>INDEX('Unintended pregnancies data'!$A$2:$M$148,MATCH('Unintended pregnancies averted'!$A58,'Unintended pregnancies data'!$A$2:$A$148,0),MATCH('Unintended pregnancies averted'!C$1,'Unintended pregnancies data'!$A$1:$M$1,0))</f>
        <v>0</v>
      </c>
      <c r="D58" s="54">
        <f>INDEX('Unintended pregnancies data'!$A$2:$M$148,MATCH('Unintended pregnancies averted'!$A58,'Unintended pregnancies data'!$A$2:$A$148,0),MATCH('Unintended pregnancies averted'!D$1,'Unintended pregnancies data'!$A$1:$M$1,0))</f>
        <v>0</v>
      </c>
      <c r="E58" s="54">
        <f>INDEX('Unintended pregnancies data'!$A$2:$M$148,MATCH('Unintended pregnancies averted'!$A58,'Unintended pregnancies data'!$A$2:$A$148,0),MATCH('Unintended pregnancies averted'!E$1,'Unintended pregnancies data'!$A$1:$M$1,0))</f>
        <v>206.11761088204503</v>
      </c>
      <c r="F58" s="54">
        <f>INDEX('Unintended pregnancies data'!$A$2:$M$148,MATCH('Unintended pregnancies averted'!$A58,'Unintended pregnancies data'!$A$2:$A$148,0),MATCH('Unintended pregnancies averted'!F$1,'Unintended pregnancies data'!$A$1:$M$1,0))</f>
        <v>440.16028413535196</v>
      </c>
      <c r="G58" s="54">
        <f>INDEX('Unintended pregnancies data'!$A$2:$M$148,MATCH('Unintended pregnancies averted'!$A58,'Unintended pregnancies data'!$A$2:$A$148,0),MATCH('Unintended pregnancies averted'!G$1,'Unintended pregnancies data'!$A$1:$M$1,0))</f>
        <v>705.27425426325181</v>
      </c>
      <c r="H58" s="54">
        <f>INDEX('Unintended pregnancies data'!$A$2:$M$148,MATCH('Unintended pregnancies averted'!$A58,'Unintended pregnancies data'!$A$2:$A$148,0),MATCH('Unintended pregnancies averted'!H$1,'Unintended pregnancies data'!$A$1:$M$1,0))</f>
        <v>1003.6211466745622</v>
      </c>
      <c r="I58" s="54">
        <f>INDEX('Unintended pregnancies data'!$A$2:$M$148,MATCH('Unintended pregnancies averted'!$A58,'Unintended pregnancies data'!$A$2:$A$148,0),MATCH('Unintended pregnancies averted'!I$1,'Unintended pregnancies data'!$A$1:$M$1,0))</f>
        <v>1339.1009140766287</v>
      </c>
      <c r="J58" s="54">
        <f>INDEX('Unintended pregnancies data'!$A$2:$M$148,MATCH('Unintended pregnancies averted'!$A58,'Unintended pregnancies data'!$A$2:$A$148,0),MATCH('Unintended pregnancies averted'!J$1,'Unintended pregnancies data'!$A$1:$M$1,0))</f>
        <v>1714.5780988041461</v>
      </c>
      <c r="K58" s="54">
        <f>INDEX('Unintended pregnancies data'!$A$2:$M$148,MATCH('Unintended pregnancies averted'!$A58,'Unintended pregnancies data'!$A$2:$A$148,0),MATCH('Unintended pregnancies averted'!K$1,'Unintended pregnancies data'!$A$1:$M$1,0))</f>
        <v>2133.6725907343562</v>
      </c>
      <c r="L58" s="54">
        <f>INDEX('Unintended pregnancies data'!$A$2:$M$148,MATCH('Unintended pregnancies averted'!$A58,'Unintended pregnancies data'!$A$2:$A$148,0),MATCH('Unintended pregnancies averted'!L$1,'Unintended pregnancies data'!$A$1:$M$1,0))</f>
        <v>2600.6514824548699</v>
      </c>
      <c r="M58" s="54">
        <f>INDEX('Unintended pregnancies data'!$A$2:$M$148,MATCH('Unintended pregnancies averted'!$A58,'Unintended pregnancies data'!$A$2:$A$148,0),MATCH('Unintended pregnancies averted'!M$1,'Unintended pregnancies data'!$A$1:$M$1,0))</f>
        <v>3121.3343735824233</v>
      </c>
    </row>
    <row r="59" spans="1:13" x14ac:dyDescent="0.3">
      <c r="A59" t="s">
        <v>116</v>
      </c>
      <c r="B59" s="54">
        <f>INDEX('Unintended pregnancies data'!$A$2:$M$148,MATCH('Unintended pregnancies averted'!$A59,'Unintended pregnancies data'!$A$2:$A$148,0),MATCH('Unintended pregnancies averted'!B$1,'Unintended pregnancies data'!$A$1:$M$1,0))</f>
        <v>0</v>
      </c>
      <c r="C59" s="54">
        <f>INDEX('Unintended pregnancies data'!$A$2:$M$148,MATCH('Unintended pregnancies averted'!$A59,'Unintended pregnancies data'!$A$2:$A$148,0),MATCH('Unintended pregnancies averted'!C$1,'Unintended pregnancies data'!$A$1:$M$1,0))</f>
        <v>0</v>
      </c>
      <c r="D59" s="54">
        <f>INDEX('Unintended pregnancies data'!$A$2:$M$148,MATCH('Unintended pregnancies averted'!$A59,'Unintended pregnancies data'!$A$2:$A$148,0),MATCH('Unintended pregnancies averted'!D$1,'Unintended pregnancies data'!$A$1:$M$1,0))</f>
        <v>0</v>
      </c>
      <c r="E59" s="54">
        <f>INDEX('Unintended pregnancies data'!$A$2:$M$148,MATCH('Unintended pregnancies averted'!$A59,'Unintended pregnancies data'!$A$2:$A$148,0),MATCH('Unintended pregnancies averted'!E$1,'Unintended pregnancies data'!$A$1:$M$1,0))</f>
        <v>7738.1113416507724</v>
      </c>
      <c r="F59" s="54">
        <f>INDEX('Unintended pregnancies data'!$A$2:$M$148,MATCH('Unintended pregnancies averted'!$A59,'Unintended pregnancies data'!$A$2:$A$148,0),MATCH('Unintended pregnancies averted'!F$1,'Unintended pregnancies data'!$A$1:$M$1,0))</f>
        <v>15986.605301214819</v>
      </c>
      <c r="G59" s="54">
        <f>INDEX('Unintended pregnancies data'!$A$2:$M$148,MATCH('Unintended pregnancies averted'!$A59,'Unintended pregnancies data'!$A$2:$A$148,0),MATCH('Unintended pregnancies averted'!G$1,'Unintended pregnancies data'!$A$1:$M$1,0))</f>
        <v>24829.763455287495</v>
      </c>
      <c r="H59" s="54">
        <f>INDEX('Unintended pregnancies data'!$A$2:$M$148,MATCH('Unintended pregnancies averted'!$A59,'Unintended pregnancies data'!$A$2:$A$148,0),MATCH('Unintended pregnancies averted'!H$1,'Unintended pregnancies data'!$A$1:$M$1,0))</f>
        <v>34379.862626299553</v>
      </c>
      <c r="I59" s="54">
        <f>INDEX('Unintended pregnancies data'!$A$2:$M$148,MATCH('Unintended pregnancies averted'!$A59,'Unintended pregnancies data'!$A$2:$A$148,0),MATCH('Unintended pregnancies averted'!I$1,'Unintended pregnancies data'!$A$1:$M$1,0))</f>
        <v>44696.472491228953</v>
      </c>
      <c r="J59" s="54">
        <f>INDEX('Unintended pregnancies data'!$A$2:$M$148,MATCH('Unintended pregnancies averted'!$A59,'Unintended pregnancies data'!$A$2:$A$148,0),MATCH('Unintended pregnancies averted'!J$1,'Unintended pregnancies data'!$A$1:$M$1,0))</f>
        <v>55918.025146824133</v>
      </c>
      <c r="K59" s="54">
        <f>INDEX('Unintended pregnancies data'!$A$2:$M$148,MATCH('Unintended pregnancies averted'!$A59,'Unintended pregnancies data'!$A$2:$A$148,0),MATCH('Unintended pregnancies averted'!K$1,'Unintended pregnancies data'!$A$1:$M$1,0))</f>
        <v>68095.492397923226</v>
      </c>
      <c r="L59" s="54">
        <f>INDEX('Unintended pregnancies data'!$A$2:$M$148,MATCH('Unintended pregnancies averted'!$A59,'Unintended pregnancies data'!$A$2:$A$148,0),MATCH('Unintended pregnancies averted'!L$1,'Unintended pregnancies data'!$A$1:$M$1,0))</f>
        <v>81173.892349784466</v>
      </c>
      <c r="M59" s="54">
        <f>INDEX('Unintended pregnancies data'!$A$2:$M$148,MATCH('Unintended pregnancies averted'!$A59,'Unintended pregnancies data'!$A$2:$A$148,0),MATCH('Unintended pregnancies averted'!M$1,'Unintended pregnancies data'!$A$1:$M$1,0))</f>
        <v>95078.079948765982</v>
      </c>
    </row>
    <row r="60" spans="1:13" x14ac:dyDescent="0.3">
      <c r="A60" t="s">
        <v>118</v>
      </c>
      <c r="B60" s="54">
        <f>INDEX('Unintended pregnancies data'!$A$2:$M$148,MATCH('Unintended pregnancies averted'!$A60,'Unintended pregnancies data'!$A$2:$A$148,0),MATCH('Unintended pregnancies averted'!B$1,'Unintended pregnancies data'!$A$1:$M$1,0))</f>
        <v>0</v>
      </c>
      <c r="C60" s="54">
        <f>INDEX('Unintended pregnancies data'!$A$2:$M$148,MATCH('Unintended pregnancies averted'!$A60,'Unintended pregnancies data'!$A$2:$A$148,0),MATCH('Unintended pregnancies averted'!C$1,'Unintended pregnancies data'!$A$1:$M$1,0))</f>
        <v>0</v>
      </c>
      <c r="D60" s="54">
        <f>INDEX('Unintended pregnancies data'!$A$2:$M$148,MATCH('Unintended pregnancies averted'!$A60,'Unintended pregnancies data'!$A$2:$A$148,0),MATCH('Unintended pregnancies averted'!D$1,'Unintended pregnancies data'!$A$1:$M$1,0))</f>
        <v>0</v>
      </c>
      <c r="E60" s="54">
        <f>INDEX('Unintended pregnancies data'!$A$2:$M$148,MATCH('Unintended pregnancies averted'!$A60,'Unintended pregnancies data'!$A$2:$A$148,0),MATCH('Unintended pregnancies averted'!E$1,'Unintended pregnancies data'!$A$1:$M$1,0))</f>
        <v>10170.907574461919</v>
      </c>
      <c r="F60" s="54">
        <f>INDEX('Unintended pregnancies data'!$A$2:$M$148,MATCH('Unintended pregnancies averted'!$A60,'Unintended pregnancies data'!$A$2:$A$148,0),MATCH('Unintended pregnancies averted'!F$1,'Unintended pregnancies data'!$A$1:$M$1,0))</f>
        <v>21052.568488604942</v>
      </c>
      <c r="G60" s="54">
        <f>INDEX('Unintended pregnancies data'!$A$2:$M$148,MATCH('Unintended pregnancies averted'!$A60,'Unintended pregnancies data'!$A$2:$A$148,0),MATCH('Unintended pregnancies averted'!G$1,'Unintended pregnancies data'!$A$1:$M$1,0))</f>
        <v>32666.001428421005</v>
      </c>
      <c r="H60" s="54">
        <f>INDEX('Unintended pregnancies data'!$A$2:$M$148,MATCH('Unintended pregnancies averted'!$A60,'Unintended pregnancies data'!$A$2:$A$148,0),MATCH('Unintended pregnancies averted'!H$1,'Unintended pregnancies data'!$A$1:$M$1,0))</f>
        <v>45026.232881769713</v>
      </c>
      <c r="I60" s="54">
        <f>INDEX('Unintended pregnancies data'!$A$2:$M$148,MATCH('Unintended pregnancies averted'!$A60,'Unintended pregnancies data'!$A$2:$A$148,0),MATCH('Unintended pregnancies averted'!I$1,'Unintended pregnancies data'!$A$1:$M$1,0))</f>
        <v>58173.149702749331</v>
      </c>
      <c r="J60" s="54">
        <f>INDEX('Unintended pregnancies data'!$A$2:$M$148,MATCH('Unintended pregnancies averted'!$A60,'Unintended pregnancies data'!$A$2:$A$148,0),MATCH('Unintended pregnancies averted'!J$1,'Unintended pregnancies data'!$A$1:$M$1,0))</f>
        <v>72104.224860041519</v>
      </c>
      <c r="K60" s="54">
        <f>INDEX('Unintended pregnancies data'!$A$2:$M$148,MATCH('Unintended pregnancies averted'!$A60,'Unintended pregnancies data'!$A$2:$A$148,0),MATCH('Unintended pregnancies averted'!K$1,'Unintended pregnancies data'!$A$1:$M$1,0))</f>
        <v>86832.395969118399</v>
      </c>
      <c r="L60" s="54">
        <f>INDEX('Unintended pregnancies data'!$A$2:$M$148,MATCH('Unintended pregnancies averted'!$A60,'Unintended pregnancies data'!$A$2:$A$148,0),MATCH('Unintended pregnancies averted'!L$1,'Unintended pregnancies data'!$A$1:$M$1,0))</f>
        <v>102371.47286639147</v>
      </c>
      <c r="M60" s="54">
        <f>INDEX('Unintended pregnancies data'!$A$2:$M$148,MATCH('Unintended pregnancies averted'!$A60,'Unintended pregnancies data'!$A$2:$A$148,0),MATCH('Unintended pregnancies averted'!M$1,'Unintended pregnancies data'!$A$1:$M$1,0))</f>
        <v>118731.00486001221</v>
      </c>
    </row>
    <row r="61" spans="1:13" x14ac:dyDescent="0.3">
      <c r="A61" t="s">
        <v>120</v>
      </c>
      <c r="B61" s="54">
        <f>INDEX('Unintended pregnancies data'!$A$2:$M$148,MATCH('Unintended pregnancies averted'!$A61,'Unintended pregnancies data'!$A$2:$A$148,0),MATCH('Unintended pregnancies averted'!B$1,'Unintended pregnancies data'!$A$1:$M$1,0))</f>
        <v>0</v>
      </c>
      <c r="C61" s="54">
        <f>INDEX('Unintended pregnancies data'!$A$2:$M$148,MATCH('Unintended pregnancies averted'!$A61,'Unintended pregnancies data'!$A$2:$A$148,0),MATCH('Unintended pregnancies averted'!C$1,'Unintended pregnancies data'!$A$1:$M$1,0))</f>
        <v>0</v>
      </c>
      <c r="D61" s="54">
        <f>INDEX('Unintended pregnancies data'!$A$2:$M$148,MATCH('Unintended pregnancies averted'!$A61,'Unintended pregnancies data'!$A$2:$A$148,0),MATCH('Unintended pregnancies averted'!D$1,'Unintended pregnancies data'!$A$1:$M$1,0))</f>
        <v>0</v>
      </c>
      <c r="E61" s="54">
        <f>INDEX('Unintended pregnancies data'!$A$2:$M$148,MATCH('Unintended pregnancies averted'!$A61,'Unintended pregnancies data'!$A$2:$A$148,0),MATCH('Unintended pregnancies averted'!E$1,'Unintended pregnancies data'!$A$1:$M$1,0))</f>
        <v>2910.020787108122</v>
      </c>
      <c r="F61" s="54">
        <f>INDEX('Unintended pregnancies data'!$A$2:$M$148,MATCH('Unintended pregnancies averted'!$A61,'Unintended pregnancies data'!$A$2:$A$148,0),MATCH('Unintended pregnancies averted'!F$1,'Unintended pregnancies data'!$A$1:$M$1,0))</f>
        <v>5977.9013530953089</v>
      </c>
      <c r="G61" s="54">
        <f>INDEX('Unintended pregnancies data'!$A$2:$M$148,MATCH('Unintended pregnancies averted'!$A61,'Unintended pregnancies data'!$A$2:$A$148,0),MATCH('Unintended pregnancies averted'!G$1,'Unintended pregnancies data'!$A$1:$M$1,0))</f>
        <v>9213.3909377036762</v>
      </c>
      <c r="H61" s="54">
        <f>INDEX('Unintended pregnancies data'!$A$2:$M$148,MATCH('Unintended pregnancies averted'!$A61,'Unintended pregnancies data'!$A$2:$A$148,0),MATCH('Unintended pregnancies averted'!H$1,'Unintended pregnancies data'!$A$1:$M$1,0))</f>
        <v>12629.68809166539</v>
      </c>
      <c r="I61" s="54">
        <f>INDEX('Unintended pregnancies data'!$A$2:$M$148,MATCH('Unintended pregnancies averted'!$A61,'Unintended pregnancies data'!$A$2:$A$148,0),MATCH('Unintended pregnancies averted'!I$1,'Unintended pregnancies data'!$A$1:$M$1,0))</f>
        <v>16220.449066128684</v>
      </c>
      <c r="J61" s="54">
        <f>INDEX('Unintended pregnancies data'!$A$2:$M$148,MATCH('Unintended pregnancies averted'!$A61,'Unintended pregnancies data'!$A$2:$A$148,0),MATCH('Unintended pregnancies averted'!J$1,'Unintended pregnancies data'!$A$1:$M$1,0))</f>
        <v>20006.679434259451</v>
      </c>
      <c r="K61" s="54">
        <f>INDEX('Unintended pregnancies data'!$A$2:$M$148,MATCH('Unintended pregnancies averted'!$A61,'Unintended pregnancies data'!$A$2:$A$148,0),MATCH('Unintended pregnancies averted'!K$1,'Unintended pregnancies data'!$A$1:$M$1,0))</f>
        <v>23994.613499608473</v>
      </c>
      <c r="L61" s="54">
        <f>INDEX('Unintended pregnancies data'!$A$2:$M$148,MATCH('Unintended pregnancies averted'!$A61,'Unintended pregnancies data'!$A$2:$A$148,0),MATCH('Unintended pregnancies averted'!L$1,'Unintended pregnancies data'!$A$1:$M$1,0))</f>
        <v>28179.809634284844</v>
      </c>
      <c r="M61" s="54">
        <f>INDEX('Unintended pregnancies data'!$A$2:$M$148,MATCH('Unintended pregnancies averted'!$A61,'Unintended pregnancies data'!$A$2:$A$148,0),MATCH('Unintended pregnancies averted'!M$1,'Unintended pregnancies data'!$A$1:$M$1,0))</f>
        <v>32556.692025013355</v>
      </c>
    </row>
    <row r="62" spans="1:13" x14ac:dyDescent="0.3">
      <c r="A62" t="s">
        <v>122</v>
      </c>
      <c r="B62" s="54">
        <f>INDEX('Unintended pregnancies data'!$A$2:$M$148,MATCH('Unintended pregnancies averted'!$A62,'Unintended pregnancies data'!$A$2:$A$148,0),MATCH('Unintended pregnancies averted'!B$1,'Unintended pregnancies data'!$A$1:$M$1,0))</f>
        <v>0</v>
      </c>
      <c r="C62" s="54">
        <f>INDEX('Unintended pregnancies data'!$A$2:$M$148,MATCH('Unintended pregnancies averted'!$A62,'Unintended pregnancies data'!$A$2:$A$148,0),MATCH('Unintended pregnancies averted'!C$1,'Unintended pregnancies data'!$A$1:$M$1,0))</f>
        <v>0</v>
      </c>
      <c r="D62" s="54">
        <f>INDEX('Unintended pregnancies data'!$A$2:$M$148,MATCH('Unintended pregnancies averted'!$A62,'Unintended pregnancies data'!$A$2:$A$148,0),MATCH('Unintended pregnancies averted'!D$1,'Unintended pregnancies data'!$A$1:$M$1,0))</f>
        <v>0</v>
      </c>
      <c r="E62" s="54">
        <f>INDEX('Unintended pregnancies data'!$A$2:$M$148,MATCH('Unintended pregnancies averted'!$A62,'Unintended pregnancies data'!$A$2:$A$148,0),MATCH('Unintended pregnancies averted'!E$1,'Unintended pregnancies data'!$A$1:$M$1,0))</f>
        <v>10640.130764106201</v>
      </c>
      <c r="F62" s="54">
        <f>INDEX('Unintended pregnancies data'!$A$2:$M$148,MATCH('Unintended pregnancies averted'!$A62,'Unintended pregnancies data'!$A$2:$A$148,0),MATCH('Unintended pregnancies averted'!F$1,'Unintended pregnancies data'!$A$1:$M$1,0))</f>
        <v>22726.294571013859</v>
      </c>
      <c r="G62" s="54">
        <f>INDEX('Unintended pregnancies data'!$A$2:$M$148,MATCH('Unintended pregnancies averted'!$A62,'Unintended pregnancies data'!$A$2:$A$148,0),MATCH('Unintended pregnancies averted'!G$1,'Unintended pregnancies data'!$A$1:$M$1,0))</f>
        <v>36406.638130806357</v>
      </c>
      <c r="H62" s="54">
        <f>INDEX('Unintended pregnancies data'!$A$2:$M$148,MATCH('Unintended pregnancies averted'!$A62,'Unintended pregnancies data'!$A$2:$A$148,0),MATCH('Unintended pregnancies averted'!H$1,'Unintended pregnancies data'!$A$1:$M$1,0))</f>
        <v>51838.766158127954</v>
      </c>
      <c r="I62" s="54">
        <f>INDEX('Unintended pregnancies data'!$A$2:$M$148,MATCH('Unintended pregnancies averted'!$A62,'Unintended pregnancies data'!$A$2:$A$148,0),MATCH('Unintended pregnancies averted'!I$1,'Unintended pregnancies data'!$A$1:$M$1,0))</f>
        <v>69187.011450663937</v>
      </c>
      <c r="J62" s="54">
        <f>INDEX('Unintended pregnancies data'!$A$2:$M$148,MATCH('Unintended pregnancies averted'!$A62,'Unintended pregnancies data'!$A$2:$A$148,0),MATCH('Unintended pregnancies averted'!J$1,'Unintended pregnancies data'!$A$1:$M$1,0))</f>
        <v>88653.484599021118</v>
      </c>
      <c r="K62" s="54">
        <f>INDEX('Unintended pregnancies data'!$A$2:$M$148,MATCH('Unintended pregnancies averted'!$A62,'Unintended pregnancies data'!$A$2:$A$148,0),MATCH('Unintended pregnancies averted'!K$1,'Unintended pregnancies data'!$A$1:$M$1,0))</f>
        <v>110447.86567808833</v>
      </c>
      <c r="L62" s="54">
        <f>INDEX('Unintended pregnancies data'!$A$2:$M$148,MATCH('Unintended pregnancies averted'!$A62,'Unintended pregnancies data'!$A$2:$A$148,0),MATCH('Unintended pregnancies averted'!L$1,'Unintended pregnancies data'!$A$1:$M$1,0))</f>
        <v>134803.10293241526</v>
      </c>
      <c r="M62" s="54">
        <f>INDEX('Unintended pregnancies data'!$A$2:$M$148,MATCH('Unintended pregnancies averted'!$A62,'Unintended pregnancies data'!$A$2:$A$148,0),MATCH('Unintended pregnancies averted'!M$1,'Unintended pregnancies data'!$A$1:$M$1,0))</f>
        <v>161973.17348587932</v>
      </c>
    </row>
    <row r="63" spans="1:13" x14ac:dyDescent="0.3">
      <c r="A63" t="s">
        <v>124</v>
      </c>
      <c r="B63" s="54">
        <f>INDEX('Unintended pregnancies data'!$A$2:$M$148,MATCH('Unintended pregnancies averted'!$A63,'Unintended pregnancies data'!$A$2:$A$148,0),MATCH('Unintended pregnancies averted'!B$1,'Unintended pregnancies data'!$A$1:$M$1,0))</f>
        <v>0</v>
      </c>
      <c r="C63" s="54">
        <f>INDEX('Unintended pregnancies data'!$A$2:$M$148,MATCH('Unintended pregnancies averted'!$A63,'Unintended pregnancies data'!$A$2:$A$148,0),MATCH('Unintended pregnancies averted'!C$1,'Unintended pregnancies data'!$A$1:$M$1,0))</f>
        <v>0</v>
      </c>
      <c r="D63" s="54">
        <f>INDEX('Unintended pregnancies data'!$A$2:$M$148,MATCH('Unintended pregnancies averted'!$A63,'Unintended pregnancies data'!$A$2:$A$148,0),MATCH('Unintended pregnancies averted'!D$1,'Unintended pregnancies data'!$A$1:$M$1,0))</f>
        <v>0</v>
      </c>
      <c r="E63" s="54">
        <f>INDEX('Unintended pregnancies data'!$A$2:$M$148,MATCH('Unintended pregnancies averted'!$A63,'Unintended pregnancies data'!$A$2:$A$148,0),MATCH('Unintended pregnancies averted'!E$1,'Unintended pregnancies data'!$A$1:$M$1,0))</f>
        <v>53096.431160326931</v>
      </c>
      <c r="F63" s="54">
        <f>INDEX('Unintended pregnancies data'!$A$2:$M$148,MATCH('Unintended pregnancies averted'!$A63,'Unintended pregnancies data'!$A$2:$A$148,0),MATCH('Unintended pregnancies averted'!F$1,'Unintended pregnancies data'!$A$1:$M$1,0))</f>
        <v>112262.47786826524</v>
      </c>
      <c r="G63" s="54">
        <f>INDEX('Unintended pregnancies data'!$A$2:$M$148,MATCH('Unintended pregnancies averted'!$A63,'Unintended pregnancies data'!$A$2:$A$148,0),MATCH('Unintended pregnancies averted'!G$1,'Unintended pregnancies data'!$A$1:$M$1,0))</f>
        <v>177950.29496019031</v>
      </c>
      <c r="H63" s="54">
        <f>INDEX('Unintended pregnancies data'!$A$2:$M$148,MATCH('Unintended pregnancies averted'!$A63,'Unintended pregnancies data'!$A$2:$A$148,0),MATCH('Unintended pregnancies averted'!H$1,'Unintended pregnancies data'!$A$1:$M$1,0))</f>
        <v>250612.67737416166</v>
      </c>
      <c r="I63" s="54">
        <f>INDEX('Unintended pregnancies data'!$A$2:$M$148,MATCH('Unintended pregnancies averted'!$A63,'Unintended pregnancies data'!$A$2:$A$148,0),MATCH('Unintended pregnancies averted'!I$1,'Unintended pregnancies data'!$A$1:$M$1,0))</f>
        <v>330802.7776982775</v>
      </c>
      <c r="J63" s="54">
        <f>INDEX('Unintended pregnancies data'!$A$2:$M$148,MATCH('Unintended pregnancies averted'!$A63,'Unintended pregnancies data'!$A$2:$A$148,0),MATCH('Unintended pregnancies averted'!J$1,'Unintended pregnancies data'!$A$1:$M$1,0))</f>
        <v>419034.01423166203</v>
      </c>
      <c r="K63" s="54">
        <f>INDEX('Unintended pregnancies data'!$A$2:$M$148,MATCH('Unintended pregnancies averted'!$A63,'Unintended pregnancies data'!$A$2:$A$148,0),MATCH('Unintended pregnancies averted'!K$1,'Unintended pregnancies data'!$A$1:$M$1,0))</f>
        <v>515953.24885186087</v>
      </c>
      <c r="L63" s="54">
        <f>INDEX('Unintended pregnancies data'!$A$2:$M$148,MATCH('Unintended pregnancies averted'!$A63,'Unintended pregnancies data'!$A$2:$A$148,0),MATCH('Unintended pregnancies averted'!L$1,'Unintended pregnancies data'!$A$1:$M$1,0))</f>
        <v>622375.91182083148</v>
      </c>
      <c r="M63" s="54">
        <f>INDEX('Unintended pregnancies data'!$A$2:$M$148,MATCH('Unintended pregnancies averted'!$A63,'Unintended pregnancies data'!$A$2:$A$148,0),MATCH('Unintended pregnancies averted'!M$1,'Unintended pregnancies data'!$A$1:$M$1,0))</f>
        <v>739180.71181058604</v>
      </c>
    </row>
    <row r="64" spans="1:13" x14ac:dyDescent="0.3">
      <c r="A64" t="s">
        <v>126</v>
      </c>
      <c r="B64" s="54">
        <f>INDEX('Unintended pregnancies data'!$A$2:$M$148,MATCH('Unintended pregnancies averted'!$A64,'Unintended pregnancies data'!$A$2:$A$148,0),MATCH('Unintended pregnancies averted'!B$1,'Unintended pregnancies data'!$A$1:$M$1,0))</f>
        <v>0</v>
      </c>
      <c r="C64" s="54">
        <f>INDEX('Unintended pregnancies data'!$A$2:$M$148,MATCH('Unintended pregnancies averted'!$A64,'Unintended pregnancies data'!$A$2:$A$148,0),MATCH('Unintended pregnancies averted'!C$1,'Unintended pregnancies data'!$A$1:$M$1,0))</f>
        <v>0</v>
      </c>
      <c r="D64" s="54">
        <f>INDEX('Unintended pregnancies data'!$A$2:$M$148,MATCH('Unintended pregnancies averted'!$A64,'Unintended pregnancies data'!$A$2:$A$148,0),MATCH('Unintended pregnancies averted'!D$1,'Unintended pregnancies data'!$A$1:$M$1,0))</f>
        <v>0</v>
      </c>
      <c r="E64" s="54">
        <f>INDEX('Unintended pregnancies data'!$A$2:$M$148,MATCH('Unintended pregnancies averted'!$A64,'Unintended pregnancies data'!$A$2:$A$148,0),MATCH('Unintended pregnancies averted'!E$1,'Unintended pregnancies data'!$A$1:$M$1,0))</f>
        <v>30625.787401266396</v>
      </c>
      <c r="F64" s="54">
        <f>INDEX('Unintended pregnancies data'!$A$2:$M$148,MATCH('Unintended pregnancies averted'!$A64,'Unintended pregnancies data'!$A$2:$A$148,0),MATCH('Unintended pregnancies averted'!F$1,'Unintended pregnancies data'!$A$1:$M$1,0))</f>
        <v>64409.690147691057</v>
      </c>
      <c r="G64" s="54">
        <f>INDEX('Unintended pregnancies data'!$A$2:$M$148,MATCH('Unintended pregnancies averted'!$A64,'Unintended pregnancies data'!$A$2:$A$148,0),MATCH('Unintended pregnancies averted'!G$1,'Unintended pregnancies data'!$A$1:$M$1,0))</f>
        <v>101490.76999468147</v>
      </c>
      <c r="H64" s="54">
        <f>INDEX('Unintended pregnancies data'!$A$2:$M$148,MATCH('Unintended pregnancies averted'!$A64,'Unintended pregnancies data'!$A$2:$A$148,0),MATCH('Unintended pregnancies averted'!H$1,'Unintended pregnancies data'!$A$1:$M$1,0))</f>
        <v>141923.14721060242</v>
      </c>
      <c r="I64" s="54">
        <f>INDEX('Unintended pregnancies data'!$A$2:$M$148,MATCH('Unintended pregnancies averted'!$A64,'Unintended pregnancies data'!$A$2:$A$148,0),MATCH('Unintended pregnancies averted'!I$1,'Unintended pregnancies data'!$A$1:$M$1,0))</f>
        <v>185878.14050221443</v>
      </c>
      <c r="J64" s="54">
        <f>INDEX('Unintended pregnancies data'!$A$2:$M$148,MATCH('Unintended pregnancies averted'!$A64,'Unintended pregnancies data'!$A$2:$A$148,0),MATCH('Unintended pregnancies averted'!J$1,'Unintended pregnancies data'!$A$1:$M$1,0))</f>
        <v>233399.75477869273</v>
      </c>
      <c r="K64" s="54">
        <f>INDEX('Unintended pregnancies data'!$A$2:$M$148,MATCH('Unintended pregnancies averted'!$A64,'Unintended pregnancies data'!$A$2:$A$148,0),MATCH('Unintended pregnancies averted'!K$1,'Unintended pregnancies data'!$A$1:$M$1,0))</f>
        <v>284664.73926335946</v>
      </c>
      <c r="L64" s="54">
        <f>INDEX('Unintended pregnancies data'!$A$2:$M$148,MATCH('Unintended pregnancies averted'!$A64,'Unintended pregnancies data'!$A$2:$A$148,0),MATCH('Unintended pregnancies averted'!L$1,'Unintended pregnancies data'!$A$1:$M$1,0))</f>
        <v>340031.66122104204</v>
      </c>
      <c r="M64" s="54">
        <f>INDEX('Unintended pregnancies data'!$A$2:$M$148,MATCH('Unintended pregnancies averted'!$A64,'Unintended pregnancies data'!$A$2:$A$148,0),MATCH('Unintended pregnancies averted'!M$1,'Unintended pregnancies data'!$A$1:$M$1,0))</f>
        <v>399872.74491926166</v>
      </c>
    </row>
    <row r="65" spans="1:13" x14ac:dyDescent="0.3">
      <c r="A65" t="s">
        <v>128</v>
      </c>
      <c r="B65" s="54">
        <f>INDEX('Unintended pregnancies data'!$A$2:$M$148,MATCH('Unintended pregnancies averted'!$A65,'Unintended pregnancies data'!$A$2:$A$148,0),MATCH('Unintended pregnancies averted'!B$1,'Unintended pregnancies data'!$A$1:$M$1,0))</f>
        <v>0</v>
      </c>
      <c r="C65" s="54">
        <f>INDEX('Unintended pregnancies data'!$A$2:$M$148,MATCH('Unintended pregnancies averted'!$A65,'Unintended pregnancies data'!$A$2:$A$148,0),MATCH('Unintended pregnancies averted'!C$1,'Unintended pregnancies data'!$A$1:$M$1,0))</f>
        <v>0</v>
      </c>
      <c r="D65" s="54">
        <f>INDEX('Unintended pregnancies data'!$A$2:$M$148,MATCH('Unintended pregnancies averted'!$A65,'Unintended pregnancies data'!$A$2:$A$148,0),MATCH('Unintended pregnancies averted'!D$1,'Unintended pregnancies data'!$A$1:$M$1,0))</f>
        <v>0</v>
      </c>
      <c r="E65" s="54">
        <f>INDEX('Unintended pregnancies data'!$A$2:$M$148,MATCH('Unintended pregnancies averted'!$A65,'Unintended pregnancies data'!$A$2:$A$148,0),MATCH('Unintended pregnancies averted'!E$1,'Unintended pregnancies data'!$A$1:$M$1,0))</f>
        <v>751.55111846203908</v>
      </c>
      <c r="F65" s="54">
        <f>INDEX('Unintended pregnancies data'!$A$2:$M$148,MATCH('Unintended pregnancies averted'!$A65,'Unintended pregnancies data'!$A$2:$A$148,0),MATCH('Unintended pregnancies averted'!F$1,'Unintended pregnancies data'!$A$1:$M$1,0))</f>
        <v>1568.1318255208062</v>
      </c>
      <c r="G65" s="54">
        <f>INDEX('Unintended pregnancies data'!$A$2:$M$148,MATCH('Unintended pregnancies averted'!$A65,'Unintended pregnancies data'!$A$2:$A$148,0),MATCH('Unintended pregnancies averted'!G$1,'Unintended pregnancies data'!$A$1:$M$1,0))</f>
        <v>2456.2116898182776</v>
      </c>
      <c r="H65" s="54">
        <f>INDEX('Unintended pregnancies data'!$A$2:$M$148,MATCH('Unintended pregnancies averted'!$A65,'Unintended pregnancies data'!$A$2:$A$148,0),MATCH('Unintended pregnancies averted'!H$1,'Unintended pregnancies data'!$A$1:$M$1,0))</f>
        <v>3423.0864100337876</v>
      </c>
      <c r="I65" s="54">
        <f>INDEX('Unintended pregnancies data'!$A$2:$M$148,MATCH('Unintended pregnancies averted'!$A65,'Unintended pregnancies data'!$A$2:$A$148,0),MATCH('Unintended pregnancies averted'!I$1,'Unintended pregnancies data'!$A$1:$M$1,0))</f>
        <v>4476.7471252574669</v>
      </c>
      <c r="J65" s="54">
        <f>INDEX('Unintended pregnancies data'!$A$2:$M$148,MATCH('Unintended pregnancies averted'!$A65,'Unintended pregnancies data'!$A$2:$A$148,0),MATCH('Unintended pregnancies averted'!J$1,'Unintended pregnancies data'!$A$1:$M$1,0))</f>
        <v>5624.4871782457867</v>
      </c>
      <c r="K65" s="54">
        <f>INDEX('Unintended pregnancies data'!$A$2:$M$148,MATCH('Unintended pregnancies averted'!$A65,'Unintended pregnancies data'!$A$2:$A$148,0),MATCH('Unintended pregnancies averted'!K$1,'Unintended pregnancies data'!$A$1:$M$1,0))</f>
        <v>6871.1171758338278</v>
      </c>
      <c r="L65" s="54">
        <f>INDEX('Unintended pregnancies data'!$A$2:$M$148,MATCH('Unintended pregnancies averted'!$A65,'Unintended pregnancies data'!$A$2:$A$148,0),MATCH('Unintended pregnancies averted'!L$1,'Unintended pregnancies data'!$A$1:$M$1,0))</f>
        <v>8212.352430396968</v>
      </c>
      <c r="M65" s="54">
        <f>INDEX('Unintended pregnancies data'!$A$2:$M$148,MATCH('Unintended pregnancies averted'!$A65,'Unintended pregnancies data'!$A$2:$A$148,0),MATCH('Unintended pregnancies averted'!M$1,'Unintended pregnancies data'!$A$1:$M$1,0))</f>
        <v>9642.5287624598459</v>
      </c>
    </row>
    <row r="66" spans="1:13" x14ac:dyDescent="0.3">
      <c r="A66" t="s">
        <v>130</v>
      </c>
      <c r="B66" s="54">
        <f>INDEX('Unintended pregnancies data'!$A$2:$M$148,MATCH('Unintended pregnancies averted'!$A66,'Unintended pregnancies data'!$A$2:$A$148,0),MATCH('Unintended pregnancies averted'!B$1,'Unintended pregnancies data'!$A$1:$M$1,0))</f>
        <v>0</v>
      </c>
      <c r="C66" s="54">
        <f>INDEX('Unintended pregnancies data'!$A$2:$M$148,MATCH('Unintended pregnancies averted'!$A66,'Unintended pregnancies data'!$A$2:$A$148,0),MATCH('Unintended pregnancies averted'!C$1,'Unintended pregnancies data'!$A$1:$M$1,0))</f>
        <v>0</v>
      </c>
      <c r="D66" s="54">
        <f>INDEX('Unintended pregnancies data'!$A$2:$M$148,MATCH('Unintended pregnancies averted'!$A66,'Unintended pregnancies data'!$A$2:$A$148,0),MATCH('Unintended pregnancies averted'!D$1,'Unintended pregnancies data'!$A$1:$M$1,0))</f>
        <v>0</v>
      </c>
      <c r="E66" s="54">
        <f>INDEX('Unintended pregnancies data'!$A$2:$M$148,MATCH('Unintended pregnancies averted'!$A66,'Unintended pregnancies data'!$A$2:$A$148,0),MATCH('Unintended pregnancies averted'!E$1,'Unintended pregnancies data'!$A$1:$M$1,0))</f>
        <v>31532.495770611917</v>
      </c>
      <c r="F66" s="54">
        <f>INDEX('Unintended pregnancies data'!$A$2:$M$148,MATCH('Unintended pregnancies averted'!$A66,'Unintended pregnancies data'!$A$2:$A$148,0),MATCH('Unintended pregnancies averted'!F$1,'Unintended pregnancies data'!$A$1:$M$1,0))</f>
        <v>69140.730542574776</v>
      </c>
      <c r="G66" s="54">
        <f>INDEX('Unintended pregnancies data'!$A$2:$M$148,MATCH('Unintended pregnancies averted'!$A66,'Unintended pregnancies data'!$A$2:$A$148,0),MATCH('Unintended pregnancies averted'!G$1,'Unintended pregnancies data'!$A$1:$M$1,0))</f>
        <v>113811.35944140161</v>
      </c>
      <c r="H66" s="54">
        <f>INDEX('Unintended pregnancies data'!$A$2:$M$148,MATCH('Unintended pregnancies averted'!$A66,'Unintended pregnancies data'!$A$2:$A$148,0),MATCH('Unintended pregnancies averted'!H$1,'Unintended pregnancies data'!$A$1:$M$1,0))</f>
        <v>166646.0315188457</v>
      </c>
      <c r="I66" s="54">
        <f>INDEX('Unintended pregnancies data'!$A$2:$M$148,MATCH('Unintended pregnancies averted'!$A66,'Unintended pregnancies data'!$A$2:$A$148,0),MATCH('Unintended pregnancies averted'!I$1,'Unintended pregnancies data'!$A$1:$M$1,0))</f>
        <v>228683.88880244194</v>
      </c>
      <c r="J66" s="54">
        <f>INDEX('Unintended pregnancies data'!$A$2:$M$148,MATCH('Unintended pregnancies averted'!$A66,'Unintended pregnancies data'!$A$2:$A$148,0),MATCH('Unintended pregnancies averted'!J$1,'Unintended pregnancies data'!$A$1:$M$1,0))</f>
        <v>301538.44144861802</v>
      </c>
      <c r="K66" s="54">
        <f>INDEX('Unintended pregnancies data'!$A$2:$M$148,MATCH('Unintended pregnancies averted'!$A66,'Unintended pregnancies data'!$A$2:$A$148,0),MATCH('Unintended pregnancies averted'!K$1,'Unintended pregnancies data'!$A$1:$M$1,0))</f>
        <v>386873.6888887391</v>
      </c>
      <c r="L66" s="54">
        <f>INDEX('Unintended pregnancies data'!$A$2:$M$148,MATCH('Unintended pregnancies averted'!$A66,'Unintended pregnancies data'!$A$2:$A$148,0),MATCH('Unintended pregnancies averted'!L$1,'Unintended pregnancies data'!$A$1:$M$1,0))</f>
        <v>486598.40058594418</v>
      </c>
      <c r="M66" s="54">
        <f>INDEX('Unintended pregnancies data'!$A$2:$M$148,MATCH('Unintended pregnancies averted'!$A66,'Unintended pregnancies data'!$A$2:$A$148,0),MATCH('Unintended pregnancies averted'!M$1,'Unintended pregnancies data'!$A$1:$M$1,0))</f>
        <v>602904.0849503174</v>
      </c>
    </row>
    <row r="67" spans="1:13" x14ac:dyDescent="0.3">
      <c r="A67" t="s">
        <v>132</v>
      </c>
      <c r="B67" s="54">
        <f>INDEX('Unintended pregnancies data'!$A$2:$M$148,MATCH('Unintended pregnancies averted'!$A67,'Unintended pregnancies data'!$A$2:$A$148,0),MATCH('Unintended pregnancies averted'!B$1,'Unintended pregnancies data'!$A$1:$M$1,0))</f>
        <v>0</v>
      </c>
      <c r="C67" s="54">
        <f>INDEX('Unintended pregnancies data'!$A$2:$M$148,MATCH('Unintended pregnancies averted'!$A67,'Unintended pregnancies data'!$A$2:$A$148,0),MATCH('Unintended pregnancies averted'!C$1,'Unintended pregnancies data'!$A$1:$M$1,0))</f>
        <v>0</v>
      </c>
      <c r="D67" s="54">
        <f>INDEX('Unintended pregnancies data'!$A$2:$M$148,MATCH('Unintended pregnancies averted'!$A67,'Unintended pregnancies data'!$A$2:$A$148,0),MATCH('Unintended pregnancies averted'!D$1,'Unintended pregnancies data'!$A$1:$M$1,0))</f>
        <v>0</v>
      </c>
      <c r="E67" s="54">
        <f>INDEX('Unintended pregnancies data'!$A$2:$M$148,MATCH('Unintended pregnancies averted'!$A67,'Unintended pregnancies data'!$A$2:$A$148,0),MATCH('Unintended pregnancies averted'!E$1,'Unintended pregnancies data'!$A$1:$M$1,0))</f>
        <v>5498.4084806697865</v>
      </c>
      <c r="F67" s="54">
        <f>INDEX('Unintended pregnancies data'!$A$2:$M$148,MATCH('Unintended pregnancies averted'!$A67,'Unintended pregnancies data'!$A$2:$A$148,0),MATCH('Unintended pregnancies averted'!F$1,'Unintended pregnancies data'!$A$1:$M$1,0))</f>
        <v>12069.59646806481</v>
      </c>
      <c r="G67" s="54">
        <f>INDEX('Unintended pregnancies data'!$A$2:$M$148,MATCH('Unintended pregnancies averted'!$A67,'Unintended pregnancies data'!$A$2:$A$148,0),MATCH('Unintended pregnancies averted'!G$1,'Unintended pregnancies data'!$A$1:$M$1,0))</f>
        <v>19897.103131334959</v>
      </c>
      <c r="H67" s="54">
        <f>INDEX('Unintended pregnancies data'!$A$2:$M$148,MATCH('Unintended pregnancies averted'!$A67,'Unintended pregnancies data'!$A$2:$A$148,0),MATCH('Unintended pregnancies averted'!H$1,'Unintended pregnancies data'!$A$1:$M$1,0))</f>
        <v>29196.79150893449</v>
      </c>
      <c r="I67" s="54">
        <f>INDEX('Unintended pregnancies data'!$A$2:$M$148,MATCH('Unintended pregnancies averted'!$A67,'Unintended pregnancies data'!$A$2:$A$148,0),MATCH('Unintended pregnancies averted'!I$1,'Unintended pregnancies data'!$A$1:$M$1,0))</f>
        <v>40197.22353998007</v>
      </c>
      <c r="J67" s="54">
        <f>INDEX('Unintended pregnancies data'!$A$2:$M$148,MATCH('Unintended pregnancies averted'!$A67,'Unintended pregnancies data'!$A$2:$A$148,0),MATCH('Unintended pregnancies averted'!J$1,'Unintended pregnancies data'!$A$1:$M$1,0))</f>
        <v>53204.165822530638</v>
      </c>
      <c r="K67" s="54">
        <f>INDEX('Unintended pregnancies data'!$A$2:$M$148,MATCH('Unintended pregnancies averted'!$A67,'Unintended pregnancies data'!$A$2:$A$148,0),MATCH('Unintended pregnancies averted'!K$1,'Unintended pregnancies data'!$A$1:$M$1,0))</f>
        <v>68549.653270193186</v>
      </c>
      <c r="L67" s="54">
        <f>INDEX('Unintended pregnancies data'!$A$2:$M$148,MATCH('Unintended pregnancies averted'!$A67,'Unintended pregnancies data'!$A$2:$A$148,0),MATCH('Unintended pregnancies averted'!L$1,'Unintended pregnancies data'!$A$1:$M$1,0))</f>
        <v>86606.57947192037</v>
      </c>
      <c r="M67" s="54">
        <f>INDEX('Unintended pregnancies data'!$A$2:$M$148,MATCH('Unintended pregnancies averted'!$A67,'Unintended pregnancies data'!$A$2:$A$148,0),MATCH('Unintended pregnancies averted'!M$1,'Unintended pregnancies data'!$A$1:$M$1,0))</f>
        <v>107803.8824361959</v>
      </c>
    </row>
    <row r="68" spans="1:13" x14ac:dyDescent="0.3">
      <c r="A68" t="s">
        <v>134</v>
      </c>
      <c r="B68" s="54">
        <f>INDEX('Unintended pregnancies data'!$A$2:$M$148,MATCH('Unintended pregnancies averted'!$A68,'Unintended pregnancies data'!$A$2:$A$148,0),MATCH('Unintended pregnancies averted'!B$1,'Unintended pregnancies data'!$A$1:$M$1,0))</f>
        <v>0</v>
      </c>
      <c r="C68" s="54">
        <f>INDEX('Unintended pregnancies data'!$A$2:$M$148,MATCH('Unintended pregnancies averted'!$A68,'Unintended pregnancies data'!$A$2:$A$148,0),MATCH('Unintended pregnancies averted'!C$1,'Unintended pregnancies data'!$A$1:$M$1,0))</f>
        <v>0</v>
      </c>
      <c r="D68" s="54">
        <f>INDEX('Unintended pregnancies data'!$A$2:$M$148,MATCH('Unintended pregnancies averted'!$A68,'Unintended pregnancies data'!$A$2:$A$148,0),MATCH('Unintended pregnancies averted'!D$1,'Unintended pregnancies data'!$A$1:$M$1,0))</f>
        <v>0</v>
      </c>
      <c r="E68" s="54">
        <f>INDEX('Unintended pregnancies data'!$A$2:$M$148,MATCH('Unintended pregnancies averted'!$A68,'Unintended pregnancies data'!$A$2:$A$148,0),MATCH('Unintended pregnancies averted'!E$1,'Unintended pregnancies data'!$A$1:$M$1,0))</f>
        <v>173982.62516612001</v>
      </c>
      <c r="F68" s="54">
        <f>INDEX('Unintended pregnancies data'!$A$2:$M$148,MATCH('Unintended pregnancies averted'!$A68,'Unintended pregnancies data'!$A$2:$A$148,0),MATCH('Unintended pregnancies averted'!F$1,'Unintended pregnancies data'!$A$1:$M$1,0))</f>
        <v>353331.58969667647</v>
      </c>
      <c r="G68" s="54">
        <f>INDEX('Unintended pregnancies data'!$A$2:$M$148,MATCH('Unintended pregnancies averted'!$A68,'Unintended pregnancies data'!$A$2:$A$148,0),MATCH('Unintended pregnancies averted'!G$1,'Unintended pregnancies data'!$A$1:$M$1,0))</f>
        <v>538036.19367272221</v>
      </c>
      <c r="H68" s="54">
        <f>INDEX('Unintended pregnancies data'!$A$2:$M$148,MATCH('Unintended pregnancies averted'!$A68,'Unintended pregnancies data'!$A$2:$A$148,0),MATCH('Unintended pregnancies averted'!H$1,'Unintended pregnancies data'!$A$1:$M$1,0))</f>
        <v>728449.13494583499</v>
      </c>
      <c r="I68" s="54">
        <f>INDEX('Unintended pregnancies data'!$A$2:$M$148,MATCH('Unintended pregnancies averted'!$A68,'Unintended pregnancies data'!$A$2:$A$148,0),MATCH('Unintended pregnancies averted'!I$1,'Unintended pregnancies data'!$A$1:$M$1,0))</f>
        <v>925123.66244114283</v>
      </c>
      <c r="J68" s="54">
        <f>INDEX('Unintended pregnancies data'!$A$2:$M$148,MATCH('Unintended pregnancies averted'!$A68,'Unintended pregnancies data'!$A$2:$A$148,0),MATCH('Unintended pregnancies averted'!J$1,'Unintended pregnancies data'!$A$1:$M$1,0))</f>
        <v>1128187.9816809073</v>
      </c>
      <c r="K68" s="54">
        <f>INDEX('Unintended pregnancies data'!$A$2:$M$148,MATCH('Unintended pregnancies averted'!$A68,'Unintended pregnancies data'!$A$2:$A$148,0),MATCH('Unintended pregnancies averted'!K$1,'Unintended pregnancies data'!$A$1:$M$1,0))</f>
        <v>1337739.6114834072</v>
      </c>
      <c r="L68" s="54">
        <f>INDEX('Unintended pregnancies data'!$A$2:$M$148,MATCH('Unintended pregnancies averted'!$A68,'Unintended pregnancies data'!$A$2:$A$148,0),MATCH('Unintended pregnancies averted'!L$1,'Unintended pregnancies data'!$A$1:$M$1,0))</f>
        <v>1553476.4766136678</v>
      </c>
      <c r="M68" s="54">
        <f>INDEX('Unintended pregnancies data'!$A$2:$M$148,MATCH('Unintended pregnancies averted'!$A68,'Unintended pregnancies data'!$A$2:$A$148,0),MATCH('Unintended pregnancies averted'!M$1,'Unintended pregnancies data'!$A$1:$M$1,0))</f>
        <v>1775013.4267251072</v>
      </c>
    </row>
    <row r="69" spans="1:13" x14ac:dyDescent="0.3">
      <c r="A69" t="s">
        <v>136</v>
      </c>
      <c r="B69" s="54">
        <f>INDEX('Unintended pregnancies data'!$A$2:$M$148,MATCH('Unintended pregnancies averted'!$A69,'Unintended pregnancies data'!$A$2:$A$148,0),MATCH('Unintended pregnancies averted'!B$1,'Unintended pregnancies data'!$A$1:$M$1,0))</f>
        <v>0</v>
      </c>
      <c r="C69" s="54">
        <f>INDEX('Unintended pregnancies data'!$A$2:$M$148,MATCH('Unintended pregnancies averted'!$A69,'Unintended pregnancies data'!$A$2:$A$148,0),MATCH('Unintended pregnancies averted'!C$1,'Unintended pregnancies data'!$A$1:$M$1,0))</f>
        <v>0</v>
      </c>
      <c r="D69" s="54">
        <f>INDEX('Unintended pregnancies data'!$A$2:$M$148,MATCH('Unintended pregnancies averted'!$A69,'Unintended pregnancies data'!$A$2:$A$148,0),MATCH('Unintended pregnancies averted'!D$1,'Unintended pregnancies data'!$A$1:$M$1,0))</f>
        <v>0</v>
      </c>
      <c r="E69" s="54">
        <f>INDEX('Unintended pregnancies data'!$A$2:$M$148,MATCH('Unintended pregnancies averted'!$A69,'Unintended pregnancies data'!$A$2:$A$148,0),MATCH('Unintended pregnancies averted'!E$1,'Unintended pregnancies data'!$A$1:$M$1,0))</f>
        <v>5003.224978324768</v>
      </c>
      <c r="F69" s="54">
        <f>INDEX('Unintended pregnancies data'!$A$2:$M$148,MATCH('Unintended pregnancies averted'!$A69,'Unintended pregnancies data'!$A$2:$A$148,0),MATCH('Unintended pregnancies averted'!F$1,'Unintended pregnancies data'!$A$1:$M$1,0))</f>
        <v>10239.934951635631</v>
      </c>
      <c r="G69" s="54">
        <f>INDEX('Unintended pregnancies data'!$A$2:$M$148,MATCH('Unintended pregnancies averted'!$A69,'Unintended pregnancies data'!$A$2:$A$148,0),MATCH('Unintended pregnancies averted'!G$1,'Unintended pregnancies data'!$A$1:$M$1,0))</f>
        <v>15753.665591751967</v>
      </c>
      <c r="H69" s="54">
        <f>INDEX('Unintended pregnancies data'!$A$2:$M$148,MATCH('Unintended pregnancies averted'!$A69,'Unintended pregnancies data'!$A$2:$A$148,0),MATCH('Unintended pregnancies averted'!H$1,'Unintended pregnancies data'!$A$1:$M$1,0))</f>
        <v>21608.496437261405</v>
      </c>
      <c r="I69" s="54">
        <f>INDEX('Unintended pregnancies data'!$A$2:$M$148,MATCH('Unintended pregnancies averted'!$A69,'Unintended pregnancies data'!$A$2:$A$148,0),MATCH('Unintended pregnancies averted'!I$1,'Unintended pregnancies data'!$A$1:$M$1,0))</f>
        <v>27821.416795204539</v>
      </c>
      <c r="J69" s="54">
        <f>INDEX('Unintended pregnancies data'!$A$2:$M$148,MATCH('Unintended pregnancies averted'!$A69,'Unintended pregnancies data'!$A$2:$A$148,0),MATCH('Unintended pregnancies averted'!J$1,'Unintended pregnancies data'!$A$1:$M$1,0))</f>
        <v>34480.377663968044</v>
      </c>
      <c r="K69" s="54">
        <f>INDEX('Unintended pregnancies data'!$A$2:$M$148,MATCH('Unintended pregnancies averted'!$A69,'Unintended pregnancies data'!$A$2:$A$148,0),MATCH('Unintended pregnancies averted'!K$1,'Unintended pregnancies data'!$A$1:$M$1,0))</f>
        <v>41608.295635049144</v>
      </c>
      <c r="L69" s="54">
        <f>INDEX('Unintended pregnancies data'!$A$2:$M$148,MATCH('Unintended pregnancies averted'!$A69,'Unintended pregnancies data'!$A$2:$A$148,0),MATCH('Unintended pregnancies averted'!L$1,'Unintended pregnancies data'!$A$1:$M$1,0))</f>
        <v>49160.733558675216</v>
      </c>
      <c r="M69" s="54">
        <f>INDEX('Unintended pregnancies data'!$A$2:$M$148,MATCH('Unintended pregnancies averted'!$A69,'Unintended pregnancies data'!$A$2:$A$148,0),MATCH('Unintended pregnancies averted'!M$1,'Unintended pregnancies data'!$A$1:$M$1,0))</f>
        <v>57082.006713311566</v>
      </c>
    </row>
    <row r="70" spans="1:13" x14ac:dyDescent="0.3">
      <c r="A70" t="s">
        <v>138</v>
      </c>
      <c r="B70" s="54">
        <f>INDEX('Unintended pregnancies data'!$A$2:$M$148,MATCH('Unintended pregnancies averted'!$A70,'Unintended pregnancies data'!$A$2:$A$148,0),MATCH('Unintended pregnancies averted'!B$1,'Unintended pregnancies data'!$A$1:$M$1,0))</f>
        <v>0</v>
      </c>
      <c r="C70" s="54">
        <f>INDEX('Unintended pregnancies data'!$A$2:$M$148,MATCH('Unintended pregnancies averted'!$A70,'Unintended pregnancies data'!$A$2:$A$148,0),MATCH('Unintended pregnancies averted'!C$1,'Unintended pregnancies data'!$A$1:$M$1,0))</f>
        <v>0</v>
      </c>
      <c r="D70" s="54">
        <f>INDEX('Unintended pregnancies data'!$A$2:$M$148,MATCH('Unintended pregnancies averted'!$A70,'Unintended pregnancies data'!$A$2:$A$148,0),MATCH('Unintended pregnancies averted'!D$1,'Unintended pregnancies data'!$A$1:$M$1,0))</f>
        <v>0</v>
      </c>
      <c r="E70" s="54">
        <f>INDEX('Unintended pregnancies data'!$A$2:$M$148,MATCH('Unintended pregnancies averted'!$A70,'Unintended pregnancies data'!$A$2:$A$148,0),MATCH('Unintended pregnancies averted'!E$1,'Unintended pregnancies data'!$A$1:$M$1,0))</f>
        <v>933.68408192989409</v>
      </c>
      <c r="F70" s="54">
        <f>INDEX('Unintended pregnancies data'!$A$2:$M$148,MATCH('Unintended pregnancies averted'!$A70,'Unintended pregnancies data'!$A$2:$A$148,0),MATCH('Unintended pregnancies averted'!F$1,'Unintended pregnancies data'!$A$1:$M$1,0))</f>
        <v>1940.4179963801016</v>
      </c>
      <c r="G70" s="54">
        <f>INDEX('Unintended pregnancies data'!$A$2:$M$148,MATCH('Unintended pregnancies averted'!$A70,'Unintended pregnancies data'!$A$2:$A$148,0),MATCH('Unintended pregnancies averted'!G$1,'Unintended pregnancies data'!$A$1:$M$1,0))</f>
        <v>3025.0732165987629</v>
      </c>
      <c r="H70" s="54">
        <f>INDEX('Unintended pregnancies data'!$A$2:$M$148,MATCH('Unintended pregnancies averted'!$A70,'Unintended pregnancies data'!$A$2:$A$148,0),MATCH('Unintended pregnancies averted'!H$1,'Unintended pregnancies data'!$A$1:$M$1,0))</f>
        <v>4193.3054675193816</v>
      </c>
      <c r="I70" s="54">
        <f>INDEX('Unintended pregnancies data'!$A$2:$M$148,MATCH('Unintended pregnancies averted'!$A70,'Unintended pregnancies data'!$A$2:$A$148,0),MATCH('Unintended pregnancies averted'!I$1,'Unintended pregnancies data'!$A$1:$M$1,0))</f>
        <v>5451.177689652317</v>
      </c>
      <c r="J70" s="54">
        <f>INDEX('Unintended pregnancies data'!$A$2:$M$148,MATCH('Unintended pregnancies averted'!$A70,'Unintended pregnancies data'!$A$2:$A$148,0),MATCH('Unintended pregnancies averted'!J$1,'Unintended pregnancies data'!$A$1:$M$1,0))</f>
        <v>6805.6314661238102</v>
      </c>
      <c r="K70" s="54">
        <f>INDEX('Unintended pregnancies data'!$A$2:$M$148,MATCH('Unintended pregnancies averted'!$A70,'Unintended pregnancies data'!$A$2:$A$148,0),MATCH('Unintended pregnancies averted'!K$1,'Unintended pregnancies data'!$A$1:$M$1,0))</f>
        <v>8261.5982912628206</v>
      </c>
      <c r="L70" s="54">
        <f>INDEX('Unintended pregnancies data'!$A$2:$M$148,MATCH('Unintended pregnancies averted'!$A70,'Unintended pregnancies data'!$A$2:$A$148,0),MATCH('Unintended pregnancies averted'!L$1,'Unintended pregnancies data'!$A$1:$M$1,0))</f>
        <v>9822.9433039973537</v>
      </c>
      <c r="M70" s="54">
        <f>INDEX('Unintended pregnancies data'!$A$2:$M$148,MATCH('Unintended pregnancies averted'!$A70,'Unintended pregnancies data'!$A$2:$A$148,0),MATCH('Unintended pregnancies averted'!M$1,'Unintended pregnancies data'!$A$1:$M$1,0))</f>
        <v>11492.207191372761</v>
      </c>
    </row>
    <row r="71" spans="1:13" x14ac:dyDescent="0.3">
      <c r="A71" t="s">
        <v>140</v>
      </c>
      <c r="B71" s="54">
        <f>INDEX('Unintended pregnancies data'!$A$2:$M$148,MATCH('Unintended pregnancies averted'!$A71,'Unintended pregnancies data'!$A$2:$A$148,0),MATCH('Unintended pregnancies averted'!B$1,'Unintended pregnancies data'!$A$1:$M$1,0))</f>
        <v>0</v>
      </c>
      <c r="C71" s="54">
        <f>INDEX('Unintended pregnancies data'!$A$2:$M$148,MATCH('Unintended pregnancies averted'!$A71,'Unintended pregnancies data'!$A$2:$A$148,0),MATCH('Unintended pregnancies averted'!C$1,'Unintended pregnancies data'!$A$1:$M$1,0))</f>
        <v>0</v>
      </c>
      <c r="D71" s="54">
        <f>INDEX('Unintended pregnancies data'!$A$2:$M$148,MATCH('Unintended pregnancies averted'!$A71,'Unintended pregnancies data'!$A$2:$A$148,0),MATCH('Unintended pregnancies averted'!D$1,'Unintended pregnancies data'!$A$1:$M$1,0))</f>
        <v>0</v>
      </c>
      <c r="E71" s="54">
        <f>INDEX('Unintended pregnancies data'!$A$2:$M$148,MATCH('Unintended pregnancies averted'!$A71,'Unintended pregnancies data'!$A$2:$A$148,0),MATCH('Unintended pregnancies averted'!E$1,'Unintended pregnancies data'!$A$1:$M$1,0))</f>
        <v>36853.489627072588</v>
      </c>
      <c r="F71" s="54">
        <f>INDEX('Unintended pregnancies data'!$A$2:$M$148,MATCH('Unintended pregnancies averted'!$A71,'Unintended pregnancies data'!$A$2:$A$148,0),MATCH('Unintended pregnancies averted'!F$1,'Unintended pregnancies data'!$A$1:$M$1,0))</f>
        <v>75334.647871482885</v>
      </c>
      <c r="G71" s="54">
        <f>INDEX('Unintended pregnancies data'!$A$2:$M$148,MATCH('Unintended pregnancies averted'!$A71,'Unintended pregnancies data'!$A$2:$A$148,0),MATCH('Unintended pregnancies averted'!G$1,'Unintended pregnancies data'!$A$1:$M$1,0))</f>
        <v>115529.27951925597</v>
      </c>
      <c r="H71" s="54">
        <f>INDEX('Unintended pregnancies data'!$A$2:$M$148,MATCH('Unintended pregnancies averted'!$A71,'Unintended pregnancies data'!$A$2:$A$148,0),MATCH('Unintended pregnancies averted'!H$1,'Unintended pregnancies data'!$A$1:$M$1,0))</f>
        <v>157584.44564244268</v>
      </c>
      <c r="I71" s="54">
        <f>INDEX('Unintended pregnancies data'!$A$2:$M$148,MATCH('Unintended pregnancies averted'!$A71,'Unintended pregnancies data'!$A$2:$A$148,0),MATCH('Unintended pregnancies averted'!I$1,'Unintended pregnancies data'!$A$1:$M$1,0))</f>
        <v>201604.14111704752</v>
      </c>
      <c r="J71" s="54">
        <f>INDEX('Unintended pregnancies data'!$A$2:$M$148,MATCH('Unintended pregnancies averted'!$A71,'Unintended pregnancies data'!$A$2:$A$148,0),MATCH('Unintended pregnancies averted'!J$1,'Unintended pregnancies data'!$A$1:$M$1,0))</f>
        <v>247735.48480922123</v>
      </c>
      <c r="K71" s="54">
        <f>INDEX('Unintended pregnancies data'!$A$2:$M$148,MATCH('Unintended pregnancies averted'!$A71,'Unintended pregnancies data'!$A$2:$A$148,0),MATCH('Unintended pregnancies averted'!K$1,'Unintended pregnancies data'!$A$1:$M$1,0))</f>
        <v>295971.32975777797</v>
      </c>
      <c r="L71" s="54">
        <f>INDEX('Unintended pregnancies data'!$A$2:$M$148,MATCH('Unintended pregnancies averted'!$A71,'Unintended pregnancies data'!$A$2:$A$148,0),MATCH('Unintended pregnancies averted'!L$1,'Unintended pregnancies data'!$A$1:$M$1,0))</f>
        <v>346071.5117222874</v>
      </c>
      <c r="M71" s="54">
        <f>INDEX('Unintended pregnancies data'!$A$2:$M$148,MATCH('Unintended pregnancies averted'!$A71,'Unintended pregnancies data'!$A$2:$A$148,0),MATCH('Unintended pregnancies averted'!M$1,'Unintended pregnancies data'!$A$1:$M$1,0))</f>
        <v>397769.84646676108</v>
      </c>
    </row>
    <row r="72" spans="1:13" x14ac:dyDescent="0.3">
      <c r="A72" t="s">
        <v>142</v>
      </c>
      <c r="B72" s="54">
        <f>INDEX('Unintended pregnancies data'!$A$2:$M$148,MATCH('Unintended pregnancies averted'!$A72,'Unintended pregnancies data'!$A$2:$A$148,0),MATCH('Unintended pregnancies averted'!B$1,'Unintended pregnancies data'!$A$1:$M$1,0))</f>
        <v>0</v>
      </c>
      <c r="C72" s="54">
        <f>INDEX('Unintended pregnancies data'!$A$2:$M$148,MATCH('Unintended pregnancies averted'!$A72,'Unintended pregnancies data'!$A$2:$A$148,0),MATCH('Unintended pregnancies averted'!C$1,'Unintended pregnancies data'!$A$1:$M$1,0))</f>
        <v>0</v>
      </c>
      <c r="D72" s="54">
        <f>INDEX('Unintended pregnancies data'!$A$2:$M$148,MATCH('Unintended pregnancies averted'!$A72,'Unintended pregnancies data'!$A$2:$A$148,0),MATCH('Unintended pregnancies averted'!D$1,'Unintended pregnancies data'!$A$1:$M$1,0))</f>
        <v>0</v>
      </c>
      <c r="E72" s="54">
        <f>INDEX('Unintended pregnancies data'!$A$2:$M$148,MATCH('Unintended pregnancies averted'!$A72,'Unintended pregnancies data'!$A$2:$A$148,0),MATCH('Unintended pregnancies averted'!E$1,'Unintended pregnancies data'!$A$1:$M$1,0))</f>
        <v>52537.866449438967</v>
      </c>
      <c r="F72" s="54">
        <f>INDEX('Unintended pregnancies data'!$A$2:$M$148,MATCH('Unintended pregnancies averted'!$A72,'Unintended pregnancies data'!$A$2:$A$148,0),MATCH('Unintended pregnancies averted'!F$1,'Unintended pregnancies data'!$A$1:$M$1,0))</f>
        <v>112456.81708927895</v>
      </c>
      <c r="G72" s="54">
        <f>INDEX('Unintended pregnancies data'!$A$2:$M$148,MATCH('Unintended pregnancies averted'!$A72,'Unintended pregnancies data'!$A$2:$A$148,0),MATCH('Unintended pregnancies averted'!G$1,'Unintended pregnancies data'!$A$1:$M$1,0))</f>
        <v>180612.12500499072</v>
      </c>
      <c r="H72" s="54">
        <f>INDEX('Unintended pregnancies data'!$A$2:$M$148,MATCH('Unintended pregnancies averted'!$A72,'Unintended pregnancies data'!$A$2:$A$148,0),MATCH('Unintended pregnancies averted'!H$1,'Unintended pregnancies data'!$A$1:$M$1,0))</f>
        <v>257953.81101752294</v>
      </c>
      <c r="I72" s="54">
        <f>INDEX('Unintended pregnancies data'!$A$2:$M$148,MATCH('Unintended pregnancies averted'!$A72,'Unintended pregnancies data'!$A$2:$A$148,0),MATCH('Unintended pregnancies averted'!I$1,'Unintended pregnancies data'!$A$1:$M$1,0))</f>
        <v>345171.9160578046</v>
      </c>
      <c r="J72" s="54">
        <f>INDEX('Unintended pregnancies data'!$A$2:$M$148,MATCH('Unintended pregnancies averted'!$A72,'Unintended pregnancies data'!$A$2:$A$148,0),MATCH('Unintended pregnancies averted'!J$1,'Unintended pregnancies data'!$A$1:$M$1,0))</f>
        <v>443667.1605277987</v>
      </c>
      <c r="K72" s="54">
        <f>INDEX('Unintended pregnancies data'!$A$2:$M$148,MATCH('Unintended pregnancies averted'!$A72,'Unintended pregnancies data'!$A$2:$A$148,0),MATCH('Unintended pregnancies averted'!K$1,'Unintended pregnancies data'!$A$1:$M$1,0))</f>
        <v>554638.03848897817</v>
      </c>
      <c r="L72" s="54">
        <f>INDEX('Unintended pregnancies data'!$A$2:$M$148,MATCH('Unintended pregnancies averted'!$A72,'Unintended pregnancies data'!$A$2:$A$148,0),MATCH('Unintended pregnancies averted'!L$1,'Unintended pregnancies data'!$A$1:$M$1,0))</f>
        <v>679304.3062138604</v>
      </c>
      <c r="M72" s="54">
        <f>INDEX('Unintended pregnancies data'!$A$2:$M$148,MATCH('Unintended pregnancies averted'!$A72,'Unintended pregnancies data'!$A$2:$A$148,0),MATCH('Unintended pregnancies averted'!M$1,'Unintended pregnancies data'!$A$1:$M$1,0))</f>
        <v>819001.69193622214</v>
      </c>
    </row>
    <row r="73" spans="1:13" x14ac:dyDescent="0.3">
      <c r="A73" t="s">
        <v>144</v>
      </c>
      <c r="B73" s="54">
        <f>INDEX('Unintended pregnancies data'!$A$2:$M$148,MATCH('Unintended pregnancies averted'!$A73,'Unintended pregnancies data'!$A$2:$A$148,0),MATCH('Unintended pregnancies averted'!B$1,'Unintended pregnancies data'!$A$1:$M$1,0))</f>
        <v>0</v>
      </c>
      <c r="C73" s="54">
        <f>INDEX('Unintended pregnancies data'!$A$2:$M$148,MATCH('Unintended pregnancies averted'!$A73,'Unintended pregnancies data'!$A$2:$A$148,0),MATCH('Unintended pregnancies averted'!C$1,'Unintended pregnancies data'!$A$1:$M$1,0))</f>
        <v>0</v>
      </c>
      <c r="D73" s="54">
        <f>INDEX('Unintended pregnancies data'!$A$2:$M$148,MATCH('Unintended pregnancies averted'!$A73,'Unintended pregnancies data'!$A$2:$A$148,0),MATCH('Unintended pregnancies averted'!D$1,'Unintended pregnancies data'!$A$1:$M$1,0))</f>
        <v>0</v>
      </c>
      <c r="E73" s="54">
        <f>INDEX('Unintended pregnancies data'!$A$2:$M$148,MATCH('Unintended pregnancies averted'!$A73,'Unintended pregnancies data'!$A$2:$A$148,0),MATCH('Unintended pregnancies averted'!E$1,'Unintended pregnancies data'!$A$1:$M$1,0))</f>
        <v>53790.42091484298</v>
      </c>
      <c r="F73" s="54">
        <f>INDEX('Unintended pregnancies data'!$A$2:$M$148,MATCH('Unintended pregnancies averted'!$A73,'Unintended pregnancies data'!$A$2:$A$148,0),MATCH('Unintended pregnancies averted'!F$1,'Unintended pregnancies data'!$A$1:$M$1,0))</f>
        <v>109800.70954135875</v>
      </c>
      <c r="G73" s="54">
        <f>INDEX('Unintended pregnancies data'!$A$2:$M$148,MATCH('Unintended pregnancies averted'!$A73,'Unintended pregnancies data'!$A$2:$A$148,0),MATCH('Unintended pregnancies averted'!G$1,'Unintended pregnancies data'!$A$1:$M$1,0))</f>
        <v>167947.07583754207</v>
      </c>
      <c r="H73" s="54">
        <f>INDEX('Unintended pregnancies data'!$A$2:$M$148,MATCH('Unintended pregnancies averted'!$A73,'Unintended pregnancies data'!$A$2:$A$148,0),MATCH('Unintended pregnancies averted'!H$1,'Unintended pregnancies data'!$A$1:$M$1,0))</f>
        <v>228150.14056222513</v>
      </c>
      <c r="I73" s="54">
        <f>INDEX('Unintended pregnancies data'!$A$2:$M$148,MATCH('Unintended pregnancies averted'!$A73,'Unintended pregnancies data'!$A$2:$A$148,0),MATCH('Unintended pregnancies averted'!I$1,'Unintended pregnancies data'!$A$1:$M$1,0))</f>
        <v>290461.5310233715</v>
      </c>
      <c r="J73" s="54">
        <f>INDEX('Unintended pregnancies data'!$A$2:$M$148,MATCH('Unintended pregnancies averted'!$A73,'Unintended pregnancies data'!$A$2:$A$148,0),MATCH('Unintended pregnancies averted'!J$1,'Unintended pregnancies data'!$A$1:$M$1,0))</f>
        <v>354704.39638546598</v>
      </c>
      <c r="K73" s="54">
        <f>INDEX('Unintended pregnancies data'!$A$2:$M$148,MATCH('Unintended pregnancies averted'!$A73,'Unintended pregnancies data'!$A$2:$A$148,0),MATCH('Unintended pregnancies averted'!K$1,'Unintended pregnancies data'!$A$1:$M$1,0))</f>
        <v>420854.5817042212</v>
      </c>
      <c r="L73" s="54">
        <f>INDEX('Unintended pregnancies data'!$A$2:$M$148,MATCH('Unintended pregnancies averted'!$A73,'Unintended pregnancies data'!$A$2:$A$148,0),MATCH('Unintended pregnancies averted'!L$1,'Unintended pregnancies data'!$A$1:$M$1,0))</f>
        <v>488996.58948452421</v>
      </c>
      <c r="M73" s="54">
        <f>INDEX('Unintended pregnancies data'!$A$2:$M$148,MATCH('Unintended pregnancies averted'!$A73,'Unintended pregnancies data'!$A$2:$A$148,0),MATCH('Unintended pregnancies averted'!M$1,'Unintended pregnancies data'!$A$1:$M$1,0))</f>
        <v>559229.49935831665</v>
      </c>
    </row>
    <row r="74" spans="1:13" x14ac:dyDescent="0.3">
      <c r="A74" t="s">
        <v>146</v>
      </c>
      <c r="B74" s="54">
        <f>INDEX('Unintended pregnancies data'!$A$2:$M$148,MATCH('Unintended pregnancies averted'!$A74,'Unintended pregnancies data'!$A$2:$A$148,0),MATCH('Unintended pregnancies averted'!B$1,'Unintended pregnancies data'!$A$1:$M$1,0))</f>
        <v>0</v>
      </c>
      <c r="C74" s="54">
        <f>INDEX('Unintended pregnancies data'!$A$2:$M$148,MATCH('Unintended pregnancies averted'!$A74,'Unintended pregnancies data'!$A$2:$A$148,0),MATCH('Unintended pregnancies averted'!C$1,'Unintended pregnancies data'!$A$1:$M$1,0))</f>
        <v>0</v>
      </c>
      <c r="D74" s="54">
        <f>INDEX('Unintended pregnancies data'!$A$2:$M$148,MATCH('Unintended pregnancies averted'!$A74,'Unintended pregnancies data'!$A$2:$A$148,0),MATCH('Unintended pregnancies averted'!D$1,'Unintended pregnancies data'!$A$1:$M$1,0))</f>
        <v>0</v>
      </c>
      <c r="E74" s="54">
        <f>INDEX('Unintended pregnancies data'!$A$2:$M$148,MATCH('Unintended pregnancies averted'!$A74,'Unintended pregnancies data'!$A$2:$A$148,0),MATCH('Unintended pregnancies averted'!E$1,'Unintended pregnancies data'!$A$1:$M$1,0))</f>
        <v>2930.6662851248111</v>
      </c>
      <c r="F74" s="54">
        <f>INDEX('Unintended pregnancies data'!$A$2:$M$148,MATCH('Unintended pregnancies averted'!$A74,'Unintended pregnancies data'!$A$2:$A$148,0),MATCH('Unintended pregnancies averted'!F$1,'Unintended pregnancies data'!$A$1:$M$1,0))</f>
        <v>6030.4780535295722</v>
      </c>
      <c r="G74" s="54">
        <f>INDEX('Unintended pregnancies data'!$A$2:$M$148,MATCH('Unintended pregnancies averted'!$A74,'Unintended pregnancies data'!$A$2:$A$148,0),MATCH('Unintended pregnancies averted'!G$1,'Unintended pregnancies data'!$A$1:$M$1,0))</f>
        <v>9310.8996201966947</v>
      </c>
      <c r="H74" s="54">
        <f>INDEX('Unintended pregnancies data'!$A$2:$M$148,MATCH('Unintended pregnancies averted'!$A74,'Unintended pregnancies data'!$A$2:$A$148,0),MATCH('Unintended pregnancies averted'!H$1,'Unintended pregnancies data'!$A$1:$M$1,0))</f>
        <v>12790.365554069955</v>
      </c>
      <c r="I74" s="54">
        <f>INDEX('Unintended pregnancies data'!$A$2:$M$148,MATCH('Unintended pregnancies averted'!$A74,'Unintended pregnancies data'!$A$2:$A$148,0),MATCH('Unintended pregnancies averted'!I$1,'Unintended pregnancies data'!$A$1:$M$1,0))</f>
        <v>16473.148982305283</v>
      </c>
      <c r="J74" s="54">
        <f>INDEX('Unintended pregnancies data'!$A$2:$M$148,MATCH('Unintended pregnancies averted'!$A74,'Unintended pregnancies data'!$A$2:$A$148,0),MATCH('Unintended pregnancies averted'!J$1,'Unintended pregnancies data'!$A$1:$M$1,0))</f>
        <v>20382.38000283885</v>
      </c>
      <c r="K74" s="54">
        <f>INDEX('Unintended pregnancies data'!$A$2:$M$148,MATCH('Unintended pregnancies averted'!$A74,'Unintended pregnancies data'!$A$2:$A$148,0),MATCH('Unintended pregnancies averted'!K$1,'Unintended pregnancies data'!$A$1:$M$1,0))</f>
        <v>24527.919113058102</v>
      </c>
      <c r="L74" s="54">
        <f>INDEX('Unintended pregnancies data'!$A$2:$M$148,MATCH('Unintended pregnancies averted'!$A74,'Unintended pregnancies data'!$A$2:$A$148,0),MATCH('Unintended pregnancies averted'!L$1,'Unintended pregnancies data'!$A$1:$M$1,0))</f>
        <v>28907.333460138267</v>
      </c>
      <c r="M74" s="54">
        <f>INDEX('Unintended pregnancies data'!$A$2:$M$148,MATCH('Unintended pregnancies averted'!$A74,'Unintended pregnancies data'!$A$2:$A$148,0),MATCH('Unintended pregnancies averted'!M$1,'Unintended pregnancies data'!$A$1:$M$1,0))</f>
        <v>33516.523293551261</v>
      </c>
    </row>
    <row r="75" spans="1:13" x14ac:dyDescent="0.3">
      <c r="A75" t="s">
        <v>148</v>
      </c>
      <c r="B75" s="54">
        <f>INDEX('Unintended pregnancies data'!$A$2:$M$148,MATCH('Unintended pregnancies averted'!$A75,'Unintended pregnancies data'!$A$2:$A$148,0),MATCH('Unintended pregnancies averted'!B$1,'Unintended pregnancies data'!$A$1:$M$1,0))</f>
        <v>0</v>
      </c>
      <c r="C75" s="54">
        <f>INDEX('Unintended pregnancies data'!$A$2:$M$148,MATCH('Unintended pregnancies averted'!$A75,'Unintended pregnancies data'!$A$2:$A$148,0),MATCH('Unintended pregnancies averted'!C$1,'Unintended pregnancies data'!$A$1:$M$1,0))</f>
        <v>0</v>
      </c>
      <c r="D75" s="54">
        <f>INDEX('Unintended pregnancies data'!$A$2:$M$148,MATCH('Unintended pregnancies averted'!$A75,'Unintended pregnancies data'!$A$2:$A$148,0),MATCH('Unintended pregnancies averted'!D$1,'Unintended pregnancies data'!$A$1:$M$1,0))</f>
        <v>0</v>
      </c>
      <c r="E75" s="54">
        <f>INDEX('Unintended pregnancies data'!$A$2:$M$148,MATCH('Unintended pregnancies averted'!$A75,'Unintended pregnancies data'!$A$2:$A$148,0),MATCH('Unintended pregnancies averted'!E$1,'Unintended pregnancies data'!$A$1:$M$1,0))</f>
        <v>67149.411500514951</v>
      </c>
      <c r="F75" s="54">
        <f>INDEX('Unintended pregnancies data'!$A$2:$M$148,MATCH('Unintended pregnancies averted'!$A75,'Unintended pregnancies data'!$A$2:$A$148,0),MATCH('Unintended pregnancies averted'!F$1,'Unintended pregnancies data'!$A$1:$M$1,0))</f>
        <v>139765.94565900648</v>
      </c>
      <c r="G75" s="54">
        <f>INDEX('Unintended pregnancies data'!$A$2:$M$148,MATCH('Unintended pregnancies averted'!$A75,'Unintended pregnancies data'!$A$2:$A$148,0),MATCH('Unintended pregnancies averted'!G$1,'Unintended pregnancies data'!$A$1:$M$1,0))</f>
        <v>217794.57702378533</v>
      </c>
      <c r="H75" s="54">
        <f>INDEX('Unintended pregnancies data'!$A$2:$M$148,MATCH('Unintended pregnancies averted'!$A75,'Unintended pregnancies data'!$A$2:$A$148,0),MATCH('Unintended pregnancies averted'!H$1,'Unintended pregnancies data'!$A$1:$M$1,0))</f>
        <v>301019.71487974445</v>
      </c>
      <c r="I75" s="54">
        <f>INDEX('Unintended pregnancies data'!$A$2:$M$148,MATCH('Unintended pregnancies averted'!$A75,'Unintended pregnancies data'!$A$2:$A$148,0),MATCH('Unintended pregnancies averted'!I$1,'Unintended pregnancies data'!$A$1:$M$1,0))</f>
        <v>389924.34623692441</v>
      </c>
      <c r="J75" s="54">
        <f>INDEX('Unintended pregnancies data'!$A$2:$M$148,MATCH('Unintended pregnancies averted'!$A75,'Unintended pregnancies data'!$A$2:$A$148,0),MATCH('Unintended pregnancies averted'!J$1,'Unintended pregnancies data'!$A$1:$M$1,0))</f>
        <v>483870.53808733891</v>
      </c>
      <c r="K75" s="54">
        <f>INDEX('Unintended pregnancies data'!$A$2:$M$148,MATCH('Unintended pregnancies averted'!$A75,'Unintended pregnancies data'!$A$2:$A$148,0),MATCH('Unintended pregnancies averted'!K$1,'Unintended pregnancies data'!$A$1:$M$1,0))</f>
        <v>582832.13631340419</v>
      </c>
      <c r="L75" s="54">
        <f>INDEX('Unintended pregnancies data'!$A$2:$M$148,MATCH('Unintended pregnancies averted'!$A75,'Unintended pregnancies data'!$A$2:$A$148,0),MATCH('Unintended pregnancies averted'!L$1,'Unintended pregnancies data'!$A$1:$M$1,0))</f>
        <v>687219.51688228571</v>
      </c>
      <c r="M75" s="54">
        <f>INDEX('Unintended pregnancies data'!$A$2:$M$148,MATCH('Unintended pregnancies averted'!$A75,'Unintended pregnancies data'!$A$2:$A$148,0),MATCH('Unintended pregnancies averted'!M$1,'Unintended pregnancies data'!$A$1:$M$1,0))</f>
        <v>797532.20832273015</v>
      </c>
    </row>
    <row r="76" spans="1:13" x14ac:dyDescent="0.3">
      <c r="A76" t="s">
        <v>150</v>
      </c>
      <c r="B76" s="54">
        <f>INDEX('Unintended pregnancies data'!$A$2:$M$148,MATCH('Unintended pregnancies averted'!$A76,'Unintended pregnancies data'!$A$2:$A$148,0),MATCH('Unintended pregnancies averted'!B$1,'Unintended pregnancies data'!$A$1:$M$1,0))</f>
        <v>0</v>
      </c>
      <c r="C76" s="54">
        <f>INDEX('Unintended pregnancies data'!$A$2:$M$148,MATCH('Unintended pregnancies averted'!$A76,'Unintended pregnancies data'!$A$2:$A$148,0),MATCH('Unintended pregnancies averted'!C$1,'Unintended pregnancies data'!$A$1:$M$1,0))</f>
        <v>0</v>
      </c>
      <c r="D76" s="54">
        <f>INDEX('Unintended pregnancies data'!$A$2:$M$148,MATCH('Unintended pregnancies averted'!$A76,'Unintended pregnancies data'!$A$2:$A$148,0),MATCH('Unintended pregnancies averted'!D$1,'Unintended pregnancies data'!$A$1:$M$1,0))</f>
        <v>0</v>
      </c>
      <c r="E76" s="54">
        <f>INDEX('Unintended pregnancies data'!$A$2:$M$148,MATCH('Unintended pregnancies averted'!$A76,'Unintended pregnancies data'!$A$2:$A$148,0),MATCH('Unintended pregnancies averted'!E$1,'Unintended pregnancies data'!$A$1:$M$1,0))</f>
        <v>3871.5148987076245</v>
      </c>
      <c r="F76" s="54">
        <f>INDEX('Unintended pregnancies data'!$A$2:$M$148,MATCH('Unintended pregnancies averted'!$A76,'Unintended pregnancies data'!$A$2:$A$148,0),MATCH('Unintended pregnancies averted'!F$1,'Unintended pregnancies data'!$A$1:$M$1,0))</f>
        <v>7846.4576169341453</v>
      </c>
      <c r="G76" s="54">
        <f>INDEX('Unintended pregnancies data'!$A$2:$M$148,MATCH('Unintended pregnancies averted'!$A76,'Unintended pregnancies data'!$A$2:$A$148,0),MATCH('Unintended pregnancies averted'!G$1,'Unintended pregnancies data'!$A$1:$M$1,0))</f>
        <v>11917.310567843262</v>
      </c>
      <c r="H76" s="54">
        <f>INDEX('Unintended pregnancies data'!$A$2:$M$148,MATCH('Unintended pregnancies averted'!$A76,'Unintended pregnancies data'!$A$2:$A$148,0),MATCH('Unintended pregnancies averted'!H$1,'Unintended pregnancies data'!$A$1:$M$1,0))</f>
        <v>16075.042558105255</v>
      </c>
      <c r="I76" s="54">
        <f>INDEX('Unintended pregnancies data'!$A$2:$M$148,MATCH('Unintended pregnancies averted'!$A76,'Unintended pregnancies data'!$A$2:$A$148,0),MATCH('Unintended pregnancies averted'!I$1,'Unintended pregnancies data'!$A$1:$M$1,0))</f>
        <v>20335.036622802145</v>
      </c>
      <c r="J76" s="54">
        <f>INDEX('Unintended pregnancies data'!$A$2:$M$148,MATCH('Unintended pregnancies averted'!$A76,'Unintended pregnancies data'!$A$2:$A$148,0),MATCH('Unintended pregnancies averted'!J$1,'Unintended pregnancies data'!$A$1:$M$1,0))</f>
        <v>24677.114810657455</v>
      </c>
      <c r="K76" s="54">
        <f>INDEX('Unintended pregnancies data'!$A$2:$M$148,MATCH('Unintended pregnancies averted'!$A76,'Unintended pregnancies data'!$A$2:$A$148,0),MATCH('Unintended pregnancies averted'!K$1,'Unintended pregnancies data'!$A$1:$M$1,0))</f>
        <v>29089.971101123956</v>
      </c>
      <c r="L76" s="54">
        <f>INDEX('Unintended pregnancies data'!$A$2:$M$148,MATCH('Unintended pregnancies averted'!$A76,'Unintended pregnancies data'!$A$2:$A$148,0),MATCH('Unintended pregnancies averted'!L$1,'Unintended pregnancies data'!$A$1:$M$1,0))</f>
        <v>33559.389309894585</v>
      </c>
      <c r="M76" s="54">
        <f>INDEX('Unintended pregnancies data'!$A$2:$M$148,MATCH('Unintended pregnancies averted'!$A76,'Unintended pregnancies data'!$A$2:$A$148,0),MATCH('Unintended pregnancies averted'!M$1,'Unintended pregnancies data'!$A$1:$M$1,0))</f>
        <v>38070.288821241644</v>
      </c>
    </row>
    <row r="77" spans="1:13" x14ac:dyDescent="0.3">
      <c r="A77" t="s">
        <v>152</v>
      </c>
      <c r="B77" s="54">
        <f>INDEX('Unintended pregnancies data'!$A$2:$M$148,MATCH('Unintended pregnancies averted'!$A77,'Unintended pregnancies data'!$A$2:$A$148,0),MATCH('Unintended pregnancies averted'!B$1,'Unintended pregnancies data'!$A$1:$M$1,0))</f>
        <v>0</v>
      </c>
      <c r="C77" s="54">
        <f>INDEX('Unintended pregnancies data'!$A$2:$M$148,MATCH('Unintended pregnancies averted'!$A77,'Unintended pregnancies data'!$A$2:$A$148,0),MATCH('Unintended pregnancies averted'!C$1,'Unintended pregnancies data'!$A$1:$M$1,0))</f>
        <v>0</v>
      </c>
      <c r="D77" s="54">
        <f>INDEX('Unintended pregnancies data'!$A$2:$M$148,MATCH('Unintended pregnancies averted'!$A77,'Unintended pregnancies data'!$A$2:$A$148,0),MATCH('Unintended pregnancies averted'!D$1,'Unintended pregnancies data'!$A$1:$M$1,0))</f>
        <v>0</v>
      </c>
      <c r="E77" s="54">
        <f>INDEX('Unintended pregnancies data'!$A$2:$M$148,MATCH('Unintended pregnancies averted'!$A77,'Unintended pregnancies data'!$A$2:$A$148,0),MATCH('Unintended pregnancies averted'!E$1,'Unintended pregnancies data'!$A$1:$M$1,0))</f>
        <v>25935.331226299168</v>
      </c>
      <c r="F77" s="54">
        <f>INDEX('Unintended pregnancies data'!$A$2:$M$148,MATCH('Unintended pregnancies averted'!$A77,'Unintended pregnancies data'!$A$2:$A$148,0),MATCH('Unintended pregnancies averted'!F$1,'Unintended pregnancies data'!$A$1:$M$1,0))</f>
        <v>56478.552383036586</v>
      </c>
      <c r="G77" s="54">
        <f>INDEX('Unintended pregnancies data'!$A$2:$M$148,MATCH('Unintended pregnancies averted'!$A77,'Unintended pregnancies data'!$A$2:$A$148,0),MATCH('Unintended pregnancies averted'!G$1,'Unintended pregnancies data'!$A$1:$M$1,0))</f>
        <v>92321.849245633057</v>
      </c>
      <c r="H77" s="54">
        <f>INDEX('Unintended pregnancies data'!$A$2:$M$148,MATCH('Unintended pregnancies averted'!$A77,'Unintended pregnancies data'!$A$2:$A$148,0),MATCH('Unintended pregnancies averted'!H$1,'Unintended pregnancies data'!$A$1:$M$1,0))</f>
        <v>134240.46071267815</v>
      </c>
      <c r="I77" s="54">
        <f>INDEX('Unintended pregnancies data'!$A$2:$M$148,MATCH('Unintended pregnancies averted'!$A77,'Unintended pregnancies data'!$A$2:$A$148,0),MATCH('Unintended pregnancies averted'!I$1,'Unintended pregnancies data'!$A$1:$M$1,0))</f>
        <v>182910.06842069386</v>
      </c>
      <c r="J77" s="54">
        <f>INDEX('Unintended pregnancies data'!$A$2:$M$148,MATCH('Unintended pregnancies averted'!$A77,'Unintended pregnancies data'!$A$2:$A$148,0),MATCH('Unintended pregnancies averted'!J$1,'Unintended pregnancies data'!$A$1:$M$1,0))</f>
        <v>239485.76695108076</v>
      </c>
      <c r="K77" s="54">
        <f>INDEX('Unintended pregnancies data'!$A$2:$M$148,MATCH('Unintended pregnancies averted'!$A77,'Unintended pregnancies data'!$A$2:$A$148,0),MATCH('Unintended pregnancies averted'!K$1,'Unintended pregnancies data'!$A$1:$M$1,0))</f>
        <v>305092.93668781902</v>
      </c>
      <c r="L77" s="54">
        <f>INDEX('Unintended pregnancies data'!$A$2:$M$148,MATCH('Unintended pregnancies averted'!$A77,'Unintended pregnancies data'!$A$2:$A$148,0),MATCH('Unintended pregnancies averted'!L$1,'Unintended pregnancies data'!$A$1:$M$1,0))</f>
        <v>380994.23317455419</v>
      </c>
      <c r="M77" s="54">
        <f>INDEX('Unintended pregnancies data'!$A$2:$M$148,MATCH('Unintended pregnancies averted'!$A77,'Unintended pregnancies data'!$A$2:$A$148,0),MATCH('Unintended pregnancies averted'!M$1,'Unintended pregnancies data'!$A$1:$M$1,0))</f>
        <v>468626.78310192557</v>
      </c>
    </row>
    <row r="78" spans="1:13" x14ac:dyDescent="0.3">
      <c r="A78" t="s">
        <v>154</v>
      </c>
      <c r="B78" s="54">
        <f>INDEX('Unintended pregnancies data'!$A$2:$M$148,MATCH('Unintended pregnancies averted'!$A78,'Unintended pregnancies data'!$A$2:$A$148,0),MATCH('Unintended pregnancies averted'!B$1,'Unintended pregnancies data'!$A$1:$M$1,0))</f>
        <v>0</v>
      </c>
      <c r="C78" s="54">
        <f>INDEX('Unintended pregnancies data'!$A$2:$M$148,MATCH('Unintended pregnancies averted'!$A78,'Unintended pregnancies data'!$A$2:$A$148,0),MATCH('Unintended pregnancies averted'!C$1,'Unintended pregnancies data'!$A$1:$M$1,0))</f>
        <v>0</v>
      </c>
      <c r="D78" s="54">
        <f>INDEX('Unintended pregnancies data'!$A$2:$M$148,MATCH('Unintended pregnancies averted'!$A78,'Unintended pregnancies data'!$A$2:$A$148,0),MATCH('Unintended pregnancies averted'!D$1,'Unintended pregnancies data'!$A$1:$M$1,0))</f>
        <v>0</v>
      </c>
      <c r="E78" s="54">
        <f>INDEX('Unintended pregnancies data'!$A$2:$M$148,MATCH('Unintended pregnancies averted'!$A78,'Unintended pregnancies data'!$A$2:$A$148,0),MATCH('Unintended pregnancies averted'!E$1,'Unintended pregnancies data'!$A$1:$M$1,0))</f>
        <v>292328.3204699154</v>
      </c>
      <c r="F78" s="54">
        <f>INDEX('Unintended pregnancies data'!$A$2:$M$148,MATCH('Unintended pregnancies averted'!$A78,'Unintended pregnancies data'!$A$2:$A$148,0),MATCH('Unintended pregnancies averted'!F$1,'Unintended pregnancies data'!$A$1:$M$1,0))</f>
        <v>628732.23860094044</v>
      </c>
      <c r="G78" s="54">
        <f>INDEX('Unintended pregnancies data'!$A$2:$M$148,MATCH('Unintended pregnancies averted'!$A78,'Unintended pregnancies data'!$A$2:$A$148,0),MATCH('Unintended pregnancies averted'!G$1,'Unintended pregnancies data'!$A$1:$M$1,0))</f>
        <v>1015038.8777233493</v>
      </c>
      <c r="H78" s="54">
        <f>INDEX('Unintended pregnancies data'!$A$2:$M$148,MATCH('Unintended pregnancies averted'!$A78,'Unintended pregnancies data'!$A$2:$A$148,0),MATCH('Unintended pregnancies averted'!H$1,'Unintended pregnancies data'!$A$1:$M$1,0))</f>
        <v>1457780.0854597646</v>
      </c>
      <c r="I78" s="54">
        <f>INDEX('Unintended pregnancies data'!$A$2:$M$148,MATCH('Unintended pregnancies averted'!$A78,'Unintended pregnancies data'!$A$2:$A$148,0),MATCH('Unintended pregnancies averted'!I$1,'Unintended pregnancies data'!$A$1:$M$1,0))</f>
        <v>1962308.5719299796</v>
      </c>
      <c r="J78" s="54">
        <f>INDEX('Unintended pregnancies data'!$A$2:$M$148,MATCH('Unintended pregnancies averted'!$A78,'Unintended pregnancies data'!$A$2:$A$148,0),MATCH('Unintended pregnancies averted'!J$1,'Unintended pregnancies data'!$A$1:$M$1,0))</f>
        <v>2537998.5212980057</v>
      </c>
      <c r="K78" s="54">
        <f>INDEX('Unintended pregnancies data'!$A$2:$M$148,MATCH('Unintended pregnancies averted'!$A78,'Unintended pregnancies data'!$A$2:$A$148,0),MATCH('Unintended pregnancies averted'!K$1,'Unintended pregnancies data'!$A$1:$M$1,0))</f>
        <v>3193670.5877649733</v>
      </c>
      <c r="L78" s="54">
        <f>INDEX('Unintended pregnancies data'!$A$2:$M$148,MATCH('Unintended pregnancies averted'!$A78,'Unintended pregnancies data'!$A$2:$A$148,0),MATCH('Unintended pregnancies averted'!L$1,'Unintended pregnancies data'!$A$1:$M$1,0))</f>
        <v>3938627.1092624464</v>
      </c>
      <c r="M78" s="54">
        <f>INDEX('Unintended pregnancies data'!$A$2:$M$148,MATCH('Unintended pregnancies averted'!$A78,'Unintended pregnancies data'!$A$2:$A$148,0),MATCH('Unintended pregnancies averted'!M$1,'Unintended pregnancies data'!$A$1:$M$1,0))</f>
        <v>4783086.7950523384</v>
      </c>
    </row>
    <row r="79" spans="1:13" x14ac:dyDescent="0.3">
      <c r="A79" t="s">
        <v>156</v>
      </c>
      <c r="B79" s="54">
        <f>INDEX('Unintended pregnancies data'!$A$2:$M$148,MATCH('Unintended pregnancies averted'!$A79,'Unintended pregnancies data'!$A$2:$A$148,0),MATCH('Unintended pregnancies averted'!B$1,'Unintended pregnancies data'!$A$1:$M$1,0))</f>
        <v>0</v>
      </c>
      <c r="C79" s="54">
        <f>INDEX('Unintended pregnancies data'!$A$2:$M$148,MATCH('Unintended pregnancies averted'!$A79,'Unintended pregnancies data'!$A$2:$A$148,0),MATCH('Unintended pregnancies averted'!C$1,'Unintended pregnancies data'!$A$1:$M$1,0))</f>
        <v>0</v>
      </c>
      <c r="D79" s="54">
        <f>INDEX('Unintended pregnancies data'!$A$2:$M$148,MATCH('Unintended pregnancies averted'!$A79,'Unintended pregnancies data'!$A$2:$A$148,0),MATCH('Unintended pregnancies averted'!D$1,'Unintended pregnancies data'!$A$1:$M$1,0))</f>
        <v>0</v>
      </c>
      <c r="E79" s="54">
        <f>INDEX('Unintended pregnancies data'!$A$2:$M$148,MATCH('Unintended pregnancies averted'!$A79,'Unintended pregnancies data'!$A$2:$A$148,0),MATCH('Unintended pregnancies averted'!E$1,'Unintended pregnancies data'!$A$1:$M$1,0))</f>
        <v>7533.139443597378</v>
      </c>
      <c r="F79" s="54">
        <f>INDEX('Unintended pregnancies data'!$A$2:$M$148,MATCH('Unintended pregnancies averted'!$A79,'Unintended pregnancies data'!$A$2:$A$148,0),MATCH('Unintended pregnancies averted'!F$1,'Unintended pregnancies data'!$A$1:$M$1,0))</f>
        <v>15865.218545338837</v>
      </c>
      <c r="G79" s="54">
        <f>INDEX('Unintended pregnancies data'!$A$2:$M$148,MATCH('Unintended pregnancies averted'!$A79,'Unintended pregnancies data'!$A$2:$A$148,0),MATCH('Unintended pregnancies averted'!G$1,'Unintended pregnancies data'!$A$1:$M$1,0))</f>
        <v>25057.193524106668</v>
      </c>
      <c r="H79" s="54">
        <f>INDEX('Unintended pregnancies data'!$A$2:$M$148,MATCH('Unintended pregnancies averted'!$A79,'Unintended pregnancies data'!$A$2:$A$148,0),MATCH('Unintended pregnancies averted'!H$1,'Unintended pregnancies data'!$A$1:$M$1,0))</f>
        <v>35170.754861313617</v>
      </c>
      <c r="I79" s="54">
        <f>INDEX('Unintended pregnancies data'!$A$2:$M$148,MATCH('Unintended pregnancies averted'!$A79,'Unintended pregnancies data'!$A$2:$A$148,0),MATCH('Unintended pregnancies averted'!I$1,'Unintended pregnancies data'!$A$1:$M$1,0))</f>
        <v>46285.179401416972</v>
      </c>
      <c r="J79" s="54">
        <f>INDEX('Unintended pregnancies data'!$A$2:$M$148,MATCH('Unintended pregnancies averted'!$A79,'Unintended pregnancies data'!$A$2:$A$148,0),MATCH('Unintended pregnancies averted'!J$1,'Unintended pregnancies data'!$A$1:$M$1,0))</f>
        <v>58461.84835495337</v>
      </c>
      <c r="K79" s="54">
        <f>INDEX('Unintended pregnancies data'!$A$2:$M$148,MATCH('Unintended pregnancies averted'!$A79,'Unintended pregnancies data'!$A$2:$A$148,0),MATCH('Unintended pregnancies averted'!K$1,'Unintended pregnancies data'!$A$1:$M$1,0))</f>
        <v>71779.673300615861</v>
      </c>
      <c r="L79" s="54">
        <f>INDEX('Unintended pregnancies data'!$A$2:$M$148,MATCH('Unintended pregnancies averted'!$A79,'Unintended pregnancies data'!$A$2:$A$148,0),MATCH('Unintended pregnancies averted'!L$1,'Unintended pregnancies data'!$A$1:$M$1,0))</f>
        <v>86326.733871289325</v>
      </c>
      <c r="M79" s="54">
        <f>INDEX('Unintended pregnancies data'!$A$2:$M$148,MATCH('Unintended pregnancies averted'!$A79,'Unintended pregnancies data'!$A$2:$A$148,0),MATCH('Unintended pregnancies averted'!M$1,'Unintended pregnancies data'!$A$1:$M$1,0))</f>
        <v>102194.23484150201</v>
      </c>
    </row>
    <row r="80" spans="1:13" x14ac:dyDescent="0.3">
      <c r="A80" t="s">
        <v>158</v>
      </c>
      <c r="B80" s="54">
        <f>INDEX('Unintended pregnancies data'!$A$2:$M$148,MATCH('Unintended pregnancies averted'!$A80,'Unintended pregnancies data'!$A$2:$A$148,0),MATCH('Unintended pregnancies averted'!B$1,'Unintended pregnancies data'!$A$1:$M$1,0))</f>
        <v>0</v>
      </c>
      <c r="C80" s="54">
        <f>INDEX('Unintended pregnancies data'!$A$2:$M$148,MATCH('Unintended pregnancies averted'!$A80,'Unintended pregnancies data'!$A$2:$A$148,0),MATCH('Unintended pregnancies averted'!C$1,'Unintended pregnancies data'!$A$1:$M$1,0))</f>
        <v>0</v>
      </c>
      <c r="D80" s="54">
        <f>INDEX('Unintended pregnancies data'!$A$2:$M$148,MATCH('Unintended pregnancies averted'!$A80,'Unintended pregnancies data'!$A$2:$A$148,0),MATCH('Unintended pregnancies averted'!D$1,'Unintended pregnancies data'!$A$1:$M$1,0))</f>
        <v>0</v>
      </c>
      <c r="E80" s="54">
        <f>INDEX('Unintended pregnancies data'!$A$2:$M$148,MATCH('Unintended pregnancies averted'!$A80,'Unintended pregnancies data'!$A$2:$A$148,0),MATCH('Unintended pregnancies averted'!E$1,'Unintended pregnancies data'!$A$1:$M$1,0))</f>
        <v>284535.007175887</v>
      </c>
      <c r="F80" s="54">
        <f>INDEX('Unintended pregnancies data'!$A$2:$M$148,MATCH('Unintended pregnancies averted'!$A80,'Unintended pregnancies data'!$A$2:$A$148,0),MATCH('Unintended pregnancies averted'!F$1,'Unintended pregnancies data'!$A$1:$M$1,0))</f>
        <v>603089.47339947103</v>
      </c>
      <c r="G80" s="54">
        <f>INDEX('Unintended pregnancies data'!$A$2:$M$148,MATCH('Unintended pregnancies averted'!$A80,'Unintended pregnancies data'!$A$2:$A$148,0),MATCH('Unintended pregnancies averted'!G$1,'Unintended pregnancies data'!$A$1:$M$1,0))</f>
        <v>959249.33348221658</v>
      </c>
      <c r="H80" s="54">
        <f>INDEX('Unintended pregnancies data'!$A$2:$M$148,MATCH('Unintended pregnancies averted'!$A80,'Unintended pregnancies data'!$A$2:$A$148,0),MATCH('Unintended pregnancies averted'!H$1,'Unintended pregnancies data'!$A$1:$M$1,0))</f>
        <v>1356762.9233742226</v>
      </c>
      <c r="I80" s="54">
        <f>INDEX('Unintended pregnancies data'!$A$2:$M$148,MATCH('Unintended pregnancies averted'!$A80,'Unintended pregnancies data'!$A$2:$A$148,0),MATCH('Unintended pregnancies averted'!I$1,'Unintended pregnancies data'!$A$1:$M$1,0))</f>
        <v>1799441.3523470382</v>
      </c>
      <c r="J80" s="54">
        <f>INDEX('Unintended pregnancies data'!$A$2:$M$148,MATCH('Unintended pregnancies averted'!$A80,'Unintended pregnancies data'!$A$2:$A$148,0),MATCH('Unintended pregnancies averted'!J$1,'Unintended pregnancies data'!$A$1:$M$1,0))</f>
        <v>2292005.5453233602</v>
      </c>
      <c r="K80" s="54">
        <f>INDEX('Unintended pregnancies data'!$A$2:$M$148,MATCH('Unintended pregnancies averted'!$A80,'Unintended pregnancies data'!$A$2:$A$148,0),MATCH('Unintended pregnancies averted'!K$1,'Unintended pregnancies data'!$A$1:$M$1,0))</f>
        <v>2838828.6715555447</v>
      </c>
      <c r="L80" s="54">
        <f>INDEX('Unintended pregnancies data'!$A$2:$M$148,MATCH('Unintended pregnancies averted'!$A80,'Unintended pregnancies data'!$A$2:$A$148,0),MATCH('Unintended pregnancies averted'!L$1,'Unintended pregnancies data'!$A$1:$M$1,0))</f>
        <v>3443888.9392613349</v>
      </c>
      <c r="M80" s="54">
        <f>INDEX('Unintended pregnancies data'!$A$2:$M$148,MATCH('Unintended pregnancies averted'!$A80,'Unintended pregnancies data'!$A$2:$A$148,0),MATCH('Unintended pregnancies averted'!M$1,'Unintended pregnancies data'!$A$1:$M$1,0))</f>
        <v>4111206.8424608614</v>
      </c>
    </row>
    <row r="81" spans="1:13" x14ac:dyDescent="0.3">
      <c r="A81" t="s">
        <v>160</v>
      </c>
      <c r="B81" s="54">
        <f>INDEX('Unintended pregnancies data'!$A$2:$M$148,MATCH('Unintended pregnancies averted'!$A81,'Unintended pregnancies data'!$A$2:$A$148,0),MATCH('Unintended pregnancies averted'!B$1,'Unintended pregnancies data'!$A$1:$M$1,0))</f>
        <v>0</v>
      </c>
      <c r="C81" s="54">
        <f>INDEX('Unintended pregnancies data'!$A$2:$M$148,MATCH('Unintended pregnancies averted'!$A81,'Unintended pregnancies data'!$A$2:$A$148,0),MATCH('Unintended pregnancies averted'!C$1,'Unintended pregnancies data'!$A$1:$M$1,0))</f>
        <v>0</v>
      </c>
      <c r="D81" s="54">
        <f>INDEX('Unintended pregnancies data'!$A$2:$M$148,MATCH('Unintended pregnancies averted'!$A81,'Unintended pregnancies data'!$A$2:$A$148,0),MATCH('Unintended pregnancies averted'!D$1,'Unintended pregnancies data'!$A$1:$M$1,0))</f>
        <v>0</v>
      </c>
      <c r="E81" s="54">
        <f>INDEX('Unintended pregnancies data'!$A$2:$M$148,MATCH('Unintended pregnancies averted'!$A81,'Unintended pregnancies data'!$A$2:$A$148,0),MATCH('Unintended pregnancies averted'!E$1,'Unintended pregnancies data'!$A$1:$M$1,0))</f>
        <v>6036.0057361408544</v>
      </c>
      <c r="F81" s="54">
        <f>INDEX('Unintended pregnancies data'!$A$2:$M$148,MATCH('Unintended pregnancies averted'!$A81,'Unintended pregnancies data'!$A$2:$A$148,0),MATCH('Unintended pregnancies averted'!F$1,'Unintended pregnancies data'!$A$1:$M$1,0))</f>
        <v>12381.835051465692</v>
      </c>
      <c r="G81" s="54">
        <f>INDEX('Unintended pregnancies data'!$A$2:$M$148,MATCH('Unintended pregnancies averted'!$A81,'Unintended pregnancies data'!$A$2:$A$148,0),MATCH('Unintended pregnancies averted'!G$1,'Unintended pregnancies data'!$A$1:$M$1,0))</f>
        <v>19048.199047297065</v>
      </c>
      <c r="H81" s="54">
        <f>INDEX('Unintended pregnancies data'!$A$2:$M$148,MATCH('Unintended pregnancies averted'!$A81,'Unintended pregnancies data'!$A$2:$A$148,0),MATCH('Unintended pregnancies averted'!H$1,'Unintended pregnancies data'!$A$1:$M$1,0))</f>
        <v>26048.411529215606</v>
      </c>
      <c r="I81" s="54">
        <f>INDEX('Unintended pregnancies data'!$A$2:$M$148,MATCH('Unintended pregnancies averted'!$A81,'Unintended pregnancies data'!$A$2:$A$148,0),MATCH('Unintended pregnancies averted'!I$1,'Unintended pregnancies data'!$A$1:$M$1,0))</f>
        <v>33390.177792444942</v>
      </c>
      <c r="J81" s="54">
        <f>INDEX('Unintended pregnancies data'!$A$2:$M$148,MATCH('Unintended pregnancies averted'!$A81,'Unintended pregnancies data'!$A$2:$A$148,0),MATCH('Unintended pregnancies averted'!J$1,'Unintended pregnancies data'!$A$1:$M$1,0))</f>
        <v>41094.776138718706</v>
      </c>
      <c r="K81" s="54">
        <f>INDEX('Unintended pregnancies data'!$A$2:$M$148,MATCH('Unintended pregnancies averted'!$A81,'Unintended pregnancies data'!$A$2:$A$148,0),MATCH('Unintended pregnancies averted'!K$1,'Unintended pregnancies data'!$A$1:$M$1,0))</f>
        <v>49171.373764228018</v>
      </c>
      <c r="L81" s="54">
        <f>INDEX('Unintended pregnancies data'!$A$2:$M$148,MATCH('Unintended pregnancies averted'!$A81,'Unintended pregnancies data'!$A$2:$A$148,0),MATCH('Unintended pregnancies averted'!L$1,'Unintended pregnancies data'!$A$1:$M$1,0))</f>
        <v>57616.890924507781</v>
      </c>
      <c r="M81" s="54">
        <f>INDEX('Unintended pregnancies data'!$A$2:$M$148,MATCH('Unintended pregnancies averted'!$A81,'Unintended pregnancies data'!$A$2:$A$148,0),MATCH('Unintended pregnancies averted'!M$1,'Unintended pregnancies data'!$A$1:$M$1,0))</f>
        <v>66427.011790834775</v>
      </c>
    </row>
    <row r="82" spans="1:13" x14ac:dyDescent="0.3">
      <c r="A82" t="s">
        <v>162</v>
      </c>
      <c r="B82" s="54">
        <f>INDEX('Unintended pregnancies data'!$A$2:$M$148,MATCH('Unintended pregnancies averted'!$A82,'Unintended pregnancies data'!$A$2:$A$148,0),MATCH('Unintended pregnancies averted'!B$1,'Unintended pregnancies data'!$A$1:$M$1,0))</f>
        <v>0</v>
      </c>
      <c r="C82" s="54">
        <f>INDEX('Unintended pregnancies data'!$A$2:$M$148,MATCH('Unintended pregnancies averted'!$A82,'Unintended pregnancies data'!$A$2:$A$148,0),MATCH('Unintended pregnancies averted'!C$1,'Unintended pregnancies data'!$A$1:$M$1,0))</f>
        <v>0</v>
      </c>
      <c r="D82" s="54">
        <f>INDEX('Unintended pregnancies data'!$A$2:$M$148,MATCH('Unintended pregnancies averted'!$A82,'Unintended pregnancies data'!$A$2:$A$148,0),MATCH('Unintended pregnancies averted'!D$1,'Unintended pregnancies data'!$A$1:$M$1,0))</f>
        <v>0</v>
      </c>
      <c r="E82" s="54">
        <f>INDEX('Unintended pregnancies data'!$A$2:$M$148,MATCH('Unintended pregnancies averted'!$A82,'Unintended pregnancies data'!$A$2:$A$148,0),MATCH('Unintended pregnancies averted'!E$1,'Unintended pregnancies data'!$A$1:$M$1,0))</f>
        <v>16235.371477702167</v>
      </c>
      <c r="F82" s="54">
        <f>INDEX('Unintended pregnancies data'!$A$2:$M$148,MATCH('Unintended pregnancies averted'!$A82,'Unintended pregnancies data'!$A$2:$A$148,0),MATCH('Unintended pregnancies averted'!F$1,'Unintended pregnancies data'!$A$1:$M$1,0))</f>
        <v>34518.528134404885</v>
      </c>
      <c r="G82" s="54">
        <f>INDEX('Unintended pregnancies data'!$A$2:$M$148,MATCH('Unintended pregnancies averted'!$A82,'Unintended pregnancies data'!$A$2:$A$148,0),MATCH('Unintended pregnancies averted'!G$1,'Unintended pregnancies data'!$A$1:$M$1,0))</f>
        <v>55037.314478277054</v>
      </c>
      <c r="H82" s="54">
        <f>INDEX('Unintended pregnancies data'!$A$2:$M$148,MATCH('Unintended pregnancies averted'!$A82,'Unintended pregnancies data'!$A$2:$A$148,0),MATCH('Unintended pregnancies averted'!H$1,'Unintended pregnancies data'!$A$1:$M$1,0))</f>
        <v>77986.698498269543</v>
      </c>
      <c r="I82" s="54">
        <f>INDEX('Unintended pregnancies data'!$A$2:$M$148,MATCH('Unintended pregnancies averted'!$A82,'Unintended pregnancies data'!$A$2:$A$148,0),MATCH('Unintended pregnancies averted'!I$1,'Unintended pregnancies data'!$A$1:$M$1,0))</f>
        <v>103577.9188733355</v>
      </c>
      <c r="J82" s="54">
        <f>INDEX('Unintended pregnancies data'!$A$2:$M$148,MATCH('Unintended pregnancies averted'!$A82,'Unintended pregnancies data'!$A$2:$A$148,0),MATCH('Unintended pregnancies averted'!J$1,'Unintended pregnancies data'!$A$1:$M$1,0))</f>
        <v>132059.99574333979</v>
      </c>
      <c r="K82" s="54">
        <f>INDEX('Unintended pregnancies data'!$A$2:$M$148,MATCH('Unintended pregnancies averted'!$A82,'Unintended pregnancies data'!$A$2:$A$148,0),MATCH('Unintended pregnancies averted'!K$1,'Unintended pregnancies data'!$A$1:$M$1,0))</f>
        <v>163695.67053074413</v>
      </c>
      <c r="L82" s="54">
        <f>INDEX('Unintended pregnancies data'!$A$2:$M$148,MATCH('Unintended pregnancies averted'!$A82,'Unintended pregnancies data'!$A$2:$A$148,0),MATCH('Unintended pregnancies averted'!L$1,'Unintended pregnancies data'!$A$1:$M$1,0))</f>
        <v>198786.15960804897</v>
      </c>
      <c r="M82" s="54">
        <f>INDEX('Unintended pregnancies data'!$A$2:$M$148,MATCH('Unintended pregnancies averted'!$A82,'Unintended pregnancies data'!$A$2:$A$148,0),MATCH('Unintended pregnancies averted'!M$1,'Unintended pregnancies data'!$A$1:$M$1,0))</f>
        <v>237660.55344263633</v>
      </c>
    </row>
    <row r="83" spans="1:13" x14ac:dyDescent="0.3">
      <c r="A83" t="s">
        <v>164</v>
      </c>
      <c r="B83" s="54">
        <f>INDEX('Unintended pregnancies data'!$A$2:$M$148,MATCH('Unintended pregnancies averted'!$A83,'Unintended pregnancies data'!$A$2:$A$148,0),MATCH('Unintended pregnancies averted'!B$1,'Unintended pregnancies data'!$A$1:$M$1,0))</f>
        <v>0</v>
      </c>
      <c r="C83" s="54">
        <f>INDEX('Unintended pregnancies data'!$A$2:$M$148,MATCH('Unintended pregnancies averted'!$A83,'Unintended pregnancies data'!$A$2:$A$148,0),MATCH('Unintended pregnancies averted'!C$1,'Unintended pregnancies data'!$A$1:$M$1,0))</f>
        <v>0</v>
      </c>
      <c r="D83" s="54">
        <f>INDEX('Unintended pregnancies data'!$A$2:$M$148,MATCH('Unintended pregnancies averted'!$A83,'Unintended pregnancies data'!$A$2:$A$148,0),MATCH('Unintended pregnancies averted'!D$1,'Unintended pregnancies data'!$A$1:$M$1,0))</f>
        <v>0</v>
      </c>
      <c r="E83" s="54">
        <f>INDEX('Unintended pregnancies data'!$A$2:$M$148,MATCH('Unintended pregnancies averted'!$A83,'Unintended pregnancies data'!$A$2:$A$148,0),MATCH('Unintended pregnancies averted'!E$1,'Unintended pregnancies data'!$A$1:$M$1,0))</f>
        <v>8585.2435958728893</v>
      </c>
      <c r="F83" s="54">
        <f>INDEX('Unintended pregnancies data'!$A$2:$M$148,MATCH('Unintended pregnancies averted'!$A83,'Unintended pregnancies data'!$A$2:$A$148,0),MATCH('Unintended pregnancies averted'!F$1,'Unintended pregnancies data'!$A$1:$M$1,0))</f>
        <v>17597.554118506203</v>
      </c>
      <c r="G83" s="54">
        <f>INDEX('Unintended pregnancies data'!$A$2:$M$148,MATCH('Unintended pregnancies averted'!$A83,'Unintended pregnancies data'!$A$2:$A$148,0),MATCH('Unintended pregnancies averted'!G$1,'Unintended pregnancies data'!$A$1:$M$1,0))</f>
        <v>27032.699298300548</v>
      </c>
      <c r="H83" s="54">
        <f>INDEX('Unintended pregnancies data'!$A$2:$M$148,MATCH('Unintended pregnancies averted'!$A83,'Unintended pregnancies data'!$A$2:$A$148,0),MATCH('Unintended pregnancies averted'!H$1,'Unintended pregnancies data'!$A$1:$M$1,0))</f>
        <v>36870.527884992945</v>
      </c>
      <c r="I83" s="54">
        <f>INDEX('Unintended pregnancies data'!$A$2:$M$148,MATCH('Unintended pregnancies averted'!$A83,'Unintended pregnancies data'!$A$2:$A$148,0),MATCH('Unintended pregnancies averted'!I$1,'Unintended pregnancies data'!$A$1:$M$1,0))</f>
        <v>47123.650065395341</v>
      </c>
      <c r="J83" s="54">
        <f>INDEX('Unintended pregnancies data'!$A$2:$M$148,MATCH('Unintended pregnancies averted'!$A83,'Unintended pregnancies data'!$A$2:$A$148,0),MATCH('Unintended pregnancies averted'!J$1,'Unintended pregnancies data'!$A$1:$M$1,0))</f>
        <v>57756.465713951446</v>
      </c>
      <c r="K83" s="54">
        <f>INDEX('Unintended pregnancies data'!$A$2:$M$148,MATCH('Unintended pregnancies averted'!$A83,'Unintended pregnancies data'!$A$2:$A$148,0),MATCH('Unintended pregnancies averted'!K$1,'Unintended pregnancies data'!$A$1:$M$1,0))</f>
        <v>68755.680636410427</v>
      </c>
      <c r="L83" s="54">
        <f>INDEX('Unintended pregnancies data'!$A$2:$M$148,MATCH('Unintended pregnancies averted'!$A83,'Unintended pregnancies data'!$A$2:$A$148,0),MATCH('Unintended pregnancies averted'!L$1,'Unintended pregnancies data'!$A$1:$M$1,0))</f>
        <v>80117.509953416418</v>
      </c>
      <c r="M83" s="54">
        <f>INDEX('Unintended pregnancies data'!$A$2:$M$148,MATCH('Unintended pregnancies averted'!$A83,'Unintended pregnancies data'!$A$2:$A$148,0),MATCH('Unintended pregnancies averted'!M$1,'Unintended pregnancies data'!$A$1:$M$1,0))</f>
        <v>91835.647798474703</v>
      </c>
    </row>
    <row r="84" spans="1:13" x14ac:dyDescent="0.3">
      <c r="A84" t="s">
        <v>166</v>
      </c>
      <c r="B84" s="54">
        <f>INDEX('Unintended pregnancies data'!$A$2:$M$148,MATCH('Unintended pregnancies averted'!$A84,'Unintended pregnancies data'!$A$2:$A$148,0),MATCH('Unintended pregnancies averted'!B$1,'Unintended pregnancies data'!$A$1:$M$1,0))</f>
        <v>0</v>
      </c>
      <c r="C84" s="54">
        <f>INDEX('Unintended pregnancies data'!$A$2:$M$148,MATCH('Unintended pregnancies averted'!$A84,'Unintended pregnancies data'!$A$2:$A$148,0),MATCH('Unintended pregnancies averted'!C$1,'Unintended pregnancies data'!$A$1:$M$1,0))</f>
        <v>0</v>
      </c>
      <c r="D84" s="54">
        <f>INDEX('Unintended pregnancies data'!$A$2:$M$148,MATCH('Unintended pregnancies averted'!$A84,'Unintended pregnancies data'!$A$2:$A$148,0),MATCH('Unintended pregnancies averted'!D$1,'Unintended pregnancies data'!$A$1:$M$1,0))</f>
        <v>0</v>
      </c>
      <c r="E84" s="54">
        <f>INDEX('Unintended pregnancies data'!$A$2:$M$148,MATCH('Unintended pregnancies averted'!$A84,'Unintended pregnancies data'!$A$2:$A$148,0),MATCH('Unintended pregnancies averted'!E$1,'Unintended pregnancies data'!$A$1:$M$1,0))</f>
        <v>57809.941148930229</v>
      </c>
      <c r="F84" s="54">
        <f>INDEX('Unintended pregnancies data'!$A$2:$M$148,MATCH('Unintended pregnancies averted'!$A84,'Unintended pregnancies data'!$A$2:$A$148,0),MATCH('Unintended pregnancies averted'!F$1,'Unintended pregnancies data'!$A$1:$M$1,0))</f>
        <v>119073.13390449807</v>
      </c>
      <c r="G84" s="54">
        <f>INDEX('Unintended pregnancies data'!$A$2:$M$148,MATCH('Unintended pregnancies averted'!$A84,'Unintended pregnancies data'!$A$2:$A$148,0),MATCH('Unintended pregnancies averted'!G$1,'Unintended pregnancies data'!$A$1:$M$1,0))</f>
        <v>183920.24067150778</v>
      </c>
      <c r="H84" s="54">
        <f>INDEX('Unintended pregnancies data'!$A$2:$M$148,MATCH('Unintended pregnancies averted'!$A84,'Unintended pregnancies data'!$A$2:$A$148,0),MATCH('Unintended pregnancies averted'!H$1,'Unintended pregnancies data'!$A$1:$M$1,0))</f>
        <v>252476.47431857511</v>
      </c>
      <c r="I84" s="54">
        <f>INDEX('Unintended pregnancies data'!$A$2:$M$148,MATCH('Unintended pregnancies averted'!$A84,'Unintended pregnancies data'!$A$2:$A$148,0),MATCH('Unintended pregnancies averted'!I$1,'Unintended pregnancies data'!$A$1:$M$1,0))</f>
        <v>324960.79300297773</v>
      </c>
      <c r="J84" s="54">
        <f>INDEX('Unintended pregnancies data'!$A$2:$M$148,MATCH('Unintended pregnancies averted'!$A84,'Unintended pregnancies data'!$A$2:$A$148,0),MATCH('Unintended pregnancies averted'!J$1,'Unintended pregnancies data'!$A$1:$M$1,0))</f>
        <v>401463.38394222315</v>
      </c>
      <c r="K84" s="54">
        <f>INDEX('Unintended pregnancies data'!$A$2:$M$148,MATCH('Unintended pregnancies averted'!$A84,'Unintended pregnancies data'!$A$2:$A$148,0),MATCH('Unintended pregnancies averted'!K$1,'Unintended pregnancies data'!$A$1:$M$1,0))</f>
        <v>482094.26615138561</v>
      </c>
      <c r="L84" s="54">
        <f>INDEX('Unintended pregnancies data'!$A$2:$M$148,MATCH('Unintended pregnancies averted'!$A84,'Unintended pregnancies data'!$A$2:$A$148,0),MATCH('Unintended pregnancies averted'!L$1,'Unintended pregnancies data'!$A$1:$M$1,0))</f>
        <v>566932.49614669173</v>
      </c>
      <c r="M84" s="54">
        <f>INDEX('Unintended pregnancies data'!$A$2:$M$148,MATCH('Unintended pregnancies averted'!$A84,'Unintended pregnancies data'!$A$2:$A$148,0),MATCH('Unintended pregnancies averted'!M$1,'Unintended pregnancies data'!$A$1:$M$1,0))</f>
        <v>656053.93207962043</v>
      </c>
    </row>
    <row r="85" spans="1:13" x14ac:dyDescent="0.3">
      <c r="A85" t="s">
        <v>168</v>
      </c>
      <c r="B85" s="54">
        <f>INDEX('Unintended pregnancies data'!$A$2:$M$148,MATCH('Unintended pregnancies averted'!$A85,'Unintended pregnancies data'!$A$2:$A$148,0),MATCH('Unintended pregnancies averted'!B$1,'Unintended pregnancies data'!$A$1:$M$1,0))</f>
        <v>0</v>
      </c>
      <c r="C85" s="54">
        <f>INDEX('Unintended pregnancies data'!$A$2:$M$148,MATCH('Unintended pregnancies averted'!$A85,'Unintended pregnancies data'!$A$2:$A$148,0),MATCH('Unintended pregnancies averted'!C$1,'Unintended pregnancies data'!$A$1:$M$1,0))</f>
        <v>0</v>
      </c>
      <c r="D85" s="54">
        <f>INDEX('Unintended pregnancies data'!$A$2:$M$148,MATCH('Unintended pregnancies averted'!$A85,'Unintended pregnancies data'!$A$2:$A$148,0),MATCH('Unintended pregnancies averted'!D$1,'Unintended pregnancies data'!$A$1:$M$1,0))</f>
        <v>0</v>
      </c>
      <c r="E85" s="54">
        <f>INDEX('Unintended pregnancies data'!$A$2:$M$148,MATCH('Unintended pregnancies averted'!$A85,'Unintended pregnancies data'!$A$2:$A$148,0),MATCH('Unintended pregnancies averted'!E$1,'Unintended pregnancies data'!$A$1:$M$1,0))</f>
        <v>193773.97812742367</v>
      </c>
      <c r="F85" s="54">
        <f>INDEX('Unintended pregnancies data'!$A$2:$M$148,MATCH('Unintended pregnancies averted'!$A85,'Unintended pregnancies data'!$A$2:$A$148,0),MATCH('Unintended pregnancies averted'!F$1,'Unintended pregnancies data'!$A$1:$M$1,0))</f>
        <v>406892.58400157746</v>
      </c>
      <c r="G85" s="54">
        <f>INDEX('Unintended pregnancies data'!$A$2:$M$148,MATCH('Unintended pregnancies averted'!$A85,'Unintended pregnancies data'!$A$2:$A$148,0),MATCH('Unintended pregnancies averted'!G$1,'Unintended pregnancies data'!$A$1:$M$1,0))</f>
        <v>640857.06396256294</v>
      </c>
      <c r="H85" s="54">
        <f>INDEX('Unintended pregnancies data'!$A$2:$M$148,MATCH('Unintended pregnancies averted'!$A85,'Unintended pregnancies data'!$A$2:$A$148,0),MATCH('Unintended pregnancies averted'!H$1,'Unintended pregnancies data'!$A$1:$M$1,0))</f>
        <v>897141.96587693552</v>
      </c>
      <c r="I85" s="54">
        <f>INDEX('Unintended pregnancies data'!$A$2:$M$148,MATCH('Unintended pregnancies averted'!$A85,'Unintended pregnancies data'!$A$2:$A$148,0),MATCH('Unintended pregnancies averted'!I$1,'Unintended pregnancies data'!$A$1:$M$1,0))</f>
        <v>1177776.3121361877</v>
      </c>
      <c r="J85" s="54">
        <f>INDEX('Unintended pregnancies data'!$A$2:$M$148,MATCH('Unintended pregnancies averted'!$A85,'Unintended pregnancies data'!$A$2:$A$148,0),MATCH('Unintended pregnancies averted'!J$1,'Unintended pregnancies data'!$A$1:$M$1,0))</f>
        <v>1484299.5745261828</v>
      </c>
      <c r="K85" s="54">
        <f>INDEX('Unintended pregnancies data'!$A$2:$M$148,MATCH('Unintended pregnancies averted'!$A85,'Unintended pregnancies data'!$A$2:$A$148,0),MATCH('Unintended pregnancies averted'!K$1,'Unintended pregnancies data'!$A$1:$M$1,0))</f>
        <v>1818655.0540038357</v>
      </c>
      <c r="L85" s="54">
        <f>INDEX('Unintended pregnancies data'!$A$2:$M$148,MATCH('Unintended pregnancies averted'!$A85,'Unintended pregnancies data'!$A$2:$A$148,0),MATCH('Unintended pregnancies averted'!L$1,'Unintended pregnancies data'!$A$1:$M$1,0))</f>
        <v>2183046.5723371715</v>
      </c>
      <c r="M85" s="54">
        <f>INDEX('Unintended pregnancies data'!$A$2:$M$148,MATCH('Unintended pregnancies averted'!$A85,'Unintended pregnancies data'!$A$2:$A$148,0),MATCH('Unintended pregnancies averted'!M$1,'Unintended pregnancies data'!$A$1:$M$1,0))</f>
        <v>2579808.1128642932</v>
      </c>
    </row>
    <row r="86" spans="1:13" x14ac:dyDescent="0.3">
      <c r="A86" t="s">
        <v>170</v>
      </c>
      <c r="B86" s="54">
        <f>INDEX('Unintended pregnancies data'!$A$2:$M$148,MATCH('Unintended pregnancies averted'!$A86,'Unintended pregnancies data'!$A$2:$A$148,0),MATCH('Unintended pregnancies averted'!B$1,'Unintended pregnancies data'!$A$1:$M$1,0))</f>
        <v>0</v>
      </c>
      <c r="C86" s="54">
        <f>INDEX('Unintended pregnancies data'!$A$2:$M$148,MATCH('Unintended pregnancies averted'!$A86,'Unintended pregnancies data'!$A$2:$A$148,0),MATCH('Unintended pregnancies averted'!C$1,'Unintended pregnancies data'!$A$1:$M$1,0))</f>
        <v>0</v>
      </c>
      <c r="D86" s="54">
        <f>INDEX('Unintended pregnancies data'!$A$2:$M$148,MATCH('Unintended pregnancies averted'!$A86,'Unintended pregnancies data'!$A$2:$A$148,0),MATCH('Unintended pregnancies averted'!D$1,'Unintended pregnancies data'!$A$1:$M$1,0))</f>
        <v>0</v>
      </c>
      <c r="E86" s="54">
        <f>INDEX('Unintended pregnancies data'!$A$2:$M$148,MATCH('Unintended pregnancies averted'!$A86,'Unintended pregnancies data'!$A$2:$A$148,0),MATCH('Unintended pregnancies averted'!E$1,'Unintended pregnancies data'!$A$1:$M$1,0))</f>
        <v>2262.8446552551541</v>
      </c>
      <c r="F86" s="54">
        <f>INDEX('Unintended pregnancies data'!$A$2:$M$148,MATCH('Unintended pregnancies averted'!$A86,'Unintended pregnancies data'!$A$2:$A$148,0),MATCH('Unintended pregnancies averted'!F$1,'Unintended pregnancies data'!$A$1:$M$1,0))</f>
        <v>4746.360460954209</v>
      </c>
      <c r="G86" s="54">
        <f>INDEX('Unintended pregnancies data'!$A$2:$M$148,MATCH('Unintended pregnancies averted'!$A86,'Unintended pregnancies data'!$A$2:$A$148,0),MATCH('Unintended pregnancies averted'!G$1,'Unintended pregnancies data'!$A$1:$M$1,0))</f>
        <v>7470.2812351393441</v>
      </c>
      <c r="H86" s="54">
        <f>INDEX('Unintended pregnancies data'!$A$2:$M$148,MATCH('Unintended pregnancies averted'!$A86,'Unintended pregnancies data'!$A$2:$A$148,0),MATCH('Unintended pregnancies averted'!H$1,'Unintended pregnancies data'!$A$1:$M$1,0))</f>
        <v>10456.315368765521</v>
      </c>
      <c r="I86" s="54">
        <f>INDEX('Unintended pregnancies data'!$A$2:$M$148,MATCH('Unintended pregnancies averted'!$A86,'Unintended pregnancies data'!$A$2:$A$148,0),MATCH('Unintended pregnancies averted'!I$1,'Unintended pregnancies data'!$A$1:$M$1,0))</f>
        <v>13685.057758373019</v>
      </c>
      <c r="J86" s="54">
        <f>INDEX('Unintended pregnancies data'!$A$2:$M$148,MATCH('Unintended pregnancies averted'!$A86,'Unintended pregnancies data'!$A$2:$A$148,0),MATCH('Unintended pregnancies averted'!J$1,'Unintended pregnancies data'!$A$1:$M$1,0))</f>
        <v>17197.8620422694</v>
      </c>
      <c r="K86" s="54">
        <f>INDEX('Unintended pregnancies data'!$A$2:$M$148,MATCH('Unintended pregnancies averted'!$A86,'Unintended pregnancies data'!$A$2:$A$148,0),MATCH('Unintended pregnancies averted'!K$1,'Unintended pregnancies data'!$A$1:$M$1,0))</f>
        <v>20995.066648944616</v>
      </c>
      <c r="L86" s="54">
        <f>INDEX('Unintended pregnancies data'!$A$2:$M$148,MATCH('Unintended pregnancies averted'!$A86,'Unintended pregnancies data'!$A$2:$A$148,0),MATCH('Unintended pregnancies averted'!L$1,'Unintended pregnancies data'!$A$1:$M$1,0))</f>
        <v>25058.588091480378</v>
      </c>
      <c r="M86" s="54">
        <f>INDEX('Unintended pregnancies data'!$A$2:$M$148,MATCH('Unintended pregnancies averted'!$A86,'Unintended pregnancies data'!$A$2:$A$148,0),MATCH('Unintended pregnancies averted'!M$1,'Unintended pregnancies data'!$A$1:$M$1,0))</f>
        <v>29370.840164576082</v>
      </c>
    </row>
    <row r="87" spans="1:13" x14ac:dyDescent="0.3">
      <c r="A87" t="s">
        <v>172</v>
      </c>
      <c r="B87" s="54">
        <f>INDEX('Unintended pregnancies data'!$A$2:$M$148,MATCH('Unintended pregnancies averted'!$A87,'Unintended pregnancies data'!$A$2:$A$148,0),MATCH('Unintended pregnancies averted'!B$1,'Unintended pregnancies data'!$A$1:$M$1,0))</f>
        <v>0</v>
      </c>
      <c r="C87" s="54">
        <f>INDEX('Unintended pregnancies data'!$A$2:$M$148,MATCH('Unintended pregnancies averted'!$A87,'Unintended pregnancies data'!$A$2:$A$148,0),MATCH('Unintended pregnancies averted'!C$1,'Unintended pregnancies data'!$A$1:$M$1,0))</f>
        <v>0</v>
      </c>
      <c r="D87" s="54">
        <f>INDEX('Unintended pregnancies data'!$A$2:$M$148,MATCH('Unintended pregnancies averted'!$A87,'Unintended pregnancies data'!$A$2:$A$148,0),MATCH('Unintended pregnancies averted'!D$1,'Unintended pregnancies data'!$A$1:$M$1,0))</f>
        <v>0</v>
      </c>
      <c r="E87" s="54">
        <f>INDEX('Unintended pregnancies data'!$A$2:$M$148,MATCH('Unintended pregnancies averted'!$A87,'Unintended pregnancies data'!$A$2:$A$148,0),MATCH('Unintended pregnancies averted'!E$1,'Unintended pregnancies data'!$A$1:$M$1,0))</f>
        <v>18597.003178645333</v>
      </c>
      <c r="F87" s="54">
        <f>INDEX('Unintended pregnancies data'!$A$2:$M$148,MATCH('Unintended pregnancies averted'!$A87,'Unintended pregnancies data'!$A$2:$A$148,0),MATCH('Unintended pregnancies averted'!F$1,'Unintended pregnancies data'!$A$1:$M$1,0))</f>
        <v>39124.78611715138</v>
      </c>
      <c r="G87" s="54">
        <f>INDEX('Unintended pregnancies data'!$A$2:$M$148,MATCH('Unintended pregnancies averted'!$A87,'Unintended pregnancies data'!$A$2:$A$148,0),MATCH('Unintended pregnancies averted'!G$1,'Unintended pregnancies data'!$A$1:$M$1,0))</f>
        <v>61697.113610140455</v>
      </c>
      <c r="H87" s="54">
        <f>INDEX('Unintended pregnancies data'!$A$2:$M$148,MATCH('Unintended pregnancies averted'!$A87,'Unintended pregnancies data'!$A$2:$A$148,0),MATCH('Unintended pregnancies averted'!H$1,'Unintended pregnancies data'!$A$1:$M$1,0))</f>
        <v>86419.110119147226</v>
      </c>
      <c r="I87" s="54">
        <f>INDEX('Unintended pregnancies data'!$A$2:$M$148,MATCH('Unintended pregnancies averted'!$A87,'Unintended pregnancies data'!$A$2:$A$148,0),MATCH('Unintended pregnancies averted'!I$1,'Unintended pregnancies data'!$A$1:$M$1,0))</f>
        <v>113411.16116002772</v>
      </c>
      <c r="J87" s="54">
        <f>INDEX('Unintended pregnancies data'!$A$2:$M$148,MATCH('Unintended pregnancies averted'!$A87,'Unintended pregnancies data'!$A$2:$A$148,0),MATCH('Unintended pregnancies averted'!J$1,'Unintended pregnancies data'!$A$1:$M$1,0))</f>
        <v>142769.07778695226</v>
      </c>
      <c r="K87" s="54">
        <f>INDEX('Unintended pregnancies data'!$A$2:$M$148,MATCH('Unintended pregnancies averted'!$A87,'Unintended pregnancies data'!$A$2:$A$148,0),MATCH('Unintended pregnancies averted'!K$1,'Unintended pregnancies data'!$A$1:$M$1,0))</f>
        <v>174552.66784816008</v>
      </c>
      <c r="L87" s="54">
        <f>INDEX('Unintended pregnancies data'!$A$2:$M$148,MATCH('Unintended pregnancies averted'!$A87,'Unintended pregnancies data'!$A$2:$A$148,0),MATCH('Unintended pregnancies averted'!L$1,'Unintended pregnancies data'!$A$1:$M$1,0))</f>
        <v>208765.79555289069</v>
      </c>
      <c r="M87" s="54">
        <f>INDEX('Unintended pregnancies data'!$A$2:$M$148,MATCH('Unintended pregnancies averted'!$A87,'Unintended pregnancies data'!$A$2:$A$148,0),MATCH('Unintended pregnancies averted'!M$1,'Unintended pregnancies data'!$A$1:$M$1,0))</f>
        <v>245396.24609164434</v>
      </c>
    </row>
    <row r="88" spans="1:13" x14ac:dyDescent="0.3">
      <c r="A88" t="s">
        <v>174</v>
      </c>
      <c r="B88" s="54">
        <f>INDEX('Unintended pregnancies data'!$A$2:$M$148,MATCH('Unintended pregnancies averted'!$A88,'Unintended pregnancies data'!$A$2:$A$148,0),MATCH('Unintended pregnancies averted'!B$1,'Unintended pregnancies data'!$A$1:$M$1,0))</f>
        <v>0</v>
      </c>
      <c r="C88" s="54">
        <f>INDEX('Unintended pregnancies data'!$A$2:$M$148,MATCH('Unintended pregnancies averted'!$A88,'Unintended pregnancies data'!$A$2:$A$148,0),MATCH('Unintended pregnancies averted'!C$1,'Unintended pregnancies data'!$A$1:$M$1,0))</f>
        <v>0</v>
      </c>
      <c r="D88" s="54">
        <f>INDEX('Unintended pregnancies data'!$A$2:$M$148,MATCH('Unintended pregnancies averted'!$A88,'Unintended pregnancies data'!$A$2:$A$148,0),MATCH('Unintended pregnancies averted'!D$1,'Unintended pregnancies data'!$A$1:$M$1,0))</f>
        <v>0</v>
      </c>
      <c r="E88" s="54">
        <f>INDEX('Unintended pregnancies data'!$A$2:$M$148,MATCH('Unintended pregnancies averted'!$A88,'Unintended pregnancies data'!$A$2:$A$148,0),MATCH('Unintended pregnancies averted'!E$1,'Unintended pregnancies data'!$A$1:$M$1,0))</f>
        <v>254.65983065333421</v>
      </c>
      <c r="F88" s="54">
        <f>INDEX('Unintended pregnancies data'!$A$2:$M$148,MATCH('Unintended pregnancies averted'!$A88,'Unintended pregnancies data'!$A$2:$A$148,0),MATCH('Unintended pregnancies averted'!F$1,'Unintended pregnancies data'!$A$1:$M$1,0))</f>
        <v>513.95702987915865</v>
      </c>
      <c r="G88" s="54">
        <f>INDEX('Unintended pregnancies data'!$A$2:$M$148,MATCH('Unintended pregnancies averted'!$A88,'Unintended pregnancies data'!$A$2:$A$148,0),MATCH('Unintended pregnancies averted'!G$1,'Unintended pregnancies data'!$A$1:$M$1,0))</f>
        <v>778.12622893764546</v>
      </c>
      <c r="H88" s="54">
        <f>INDEX('Unintended pregnancies data'!$A$2:$M$148,MATCH('Unintended pregnancies averted'!$A88,'Unintended pregnancies data'!$A$2:$A$148,0),MATCH('Unintended pregnancies averted'!H$1,'Unintended pregnancies data'!$A$1:$M$1,0))</f>
        <v>1047.3908326417231</v>
      </c>
      <c r="I88" s="54">
        <f>INDEX('Unintended pregnancies data'!$A$2:$M$148,MATCH('Unintended pregnancies averted'!$A88,'Unintended pregnancies data'!$A$2:$A$148,0),MATCH('Unintended pregnancies averted'!I$1,'Unintended pregnancies data'!$A$1:$M$1,0))</f>
        <v>1321.7690320777601</v>
      </c>
      <c r="J88" s="54">
        <f>INDEX('Unintended pregnancies data'!$A$2:$M$148,MATCH('Unintended pregnancies averted'!$A88,'Unintended pregnancies data'!$A$2:$A$148,0),MATCH('Unintended pregnancies averted'!J$1,'Unintended pregnancies data'!$A$1:$M$1,0))</f>
        <v>1601.6664723138074</v>
      </c>
      <c r="K88" s="54">
        <f>INDEX('Unintended pregnancies data'!$A$2:$M$148,MATCH('Unintended pregnancies averted'!$A88,'Unintended pregnancies data'!$A$2:$A$148,0),MATCH('Unintended pregnancies averted'!K$1,'Unintended pregnancies data'!$A$1:$M$1,0))</f>
        <v>1887.3964537765014</v>
      </c>
      <c r="L88" s="54">
        <f>INDEX('Unintended pregnancies data'!$A$2:$M$148,MATCH('Unintended pregnancies averted'!$A88,'Unintended pregnancies data'!$A$2:$A$148,0),MATCH('Unintended pregnancies averted'!L$1,'Unintended pregnancies data'!$A$1:$M$1,0))</f>
        <v>2177.459219449689</v>
      </c>
      <c r="M88" s="54">
        <f>INDEX('Unintended pregnancies data'!$A$2:$M$148,MATCH('Unintended pregnancies averted'!$A88,'Unintended pregnancies data'!$A$2:$A$148,0),MATCH('Unintended pregnancies averted'!M$1,'Unintended pregnancies data'!$A$1:$M$1,0))</f>
        <v>2470.6006336927221</v>
      </c>
    </row>
    <row r="89" spans="1:13" x14ac:dyDescent="0.3">
      <c r="A89" t="s">
        <v>176</v>
      </c>
      <c r="B89" s="54">
        <f>INDEX('Unintended pregnancies data'!$A$2:$M$148,MATCH('Unintended pregnancies averted'!$A89,'Unintended pregnancies data'!$A$2:$A$148,0),MATCH('Unintended pregnancies averted'!B$1,'Unintended pregnancies data'!$A$1:$M$1,0))</f>
        <v>0</v>
      </c>
      <c r="C89" s="54">
        <f>INDEX('Unintended pregnancies data'!$A$2:$M$148,MATCH('Unintended pregnancies averted'!$A89,'Unintended pregnancies data'!$A$2:$A$148,0),MATCH('Unintended pregnancies averted'!C$1,'Unintended pregnancies data'!$A$1:$M$1,0))</f>
        <v>0</v>
      </c>
      <c r="D89" s="54">
        <f>INDEX('Unintended pregnancies data'!$A$2:$M$148,MATCH('Unintended pregnancies averted'!$A89,'Unintended pregnancies data'!$A$2:$A$148,0),MATCH('Unintended pregnancies averted'!D$1,'Unintended pregnancies data'!$A$1:$M$1,0))</f>
        <v>0</v>
      </c>
      <c r="E89" s="54">
        <f>INDEX('Unintended pregnancies data'!$A$2:$M$148,MATCH('Unintended pregnancies averted'!$A89,'Unintended pregnancies data'!$A$2:$A$148,0),MATCH('Unintended pregnancies averted'!E$1,'Unintended pregnancies data'!$A$1:$M$1,0))</f>
        <v>302.49868231048958</v>
      </c>
      <c r="F89" s="54">
        <f>INDEX('Unintended pregnancies data'!$A$2:$M$148,MATCH('Unintended pregnancies averted'!$A89,'Unintended pregnancies data'!$A$2:$A$148,0),MATCH('Unintended pregnancies averted'!F$1,'Unintended pregnancies data'!$A$1:$M$1,0))</f>
        <v>645.25396032342314</v>
      </c>
      <c r="G89" s="54">
        <f>INDEX('Unintended pregnancies data'!$A$2:$M$148,MATCH('Unintended pregnancies averted'!$A89,'Unintended pregnancies data'!$A$2:$A$148,0),MATCH('Unintended pregnancies averted'!G$1,'Unintended pregnancies data'!$A$1:$M$1,0))</f>
        <v>1032.4154174940913</v>
      </c>
      <c r="H89" s="54">
        <f>INDEX('Unintended pregnancies data'!$A$2:$M$148,MATCH('Unintended pregnancies averted'!$A89,'Unintended pregnancies data'!$A$2:$A$148,0),MATCH('Unintended pregnancies averted'!H$1,'Unintended pregnancies data'!$A$1:$M$1,0))</f>
        <v>1467.7955926172194</v>
      </c>
      <c r="I89" s="54">
        <f>INDEX('Unintended pregnancies data'!$A$2:$M$148,MATCH('Unintended pregnancies averted'!$A89,'Unintended pregnancies data'!$A$2:$A$148,0),MATCH('Unintended pregnancies averted'!I$1,'Unintended pregnancies data'!$A$1:$M$1,0))</f>
        <v>1958.5284496791255</v>
      </c>
      <c r="J89" s="54">
        <f>INDEX('Unintended pregnancies data'!$A$2:$M$148,MATCH('Unintended pregnancies averted'!$A89,'Unintended pregnancies data'!$A$2:$A$148,0),MATCH('Unintended pregnancies averted'!J$1,'Unintended pregnancies data'!$A$1:$M$1,0))</f>
        <v>2508.0023942171356</v>
      </c>
      <c r="K89" s="54">
        <f>INDEX('Unintended pregnancies data'!$A$2:$M$148,MATCH('Unintended pregnancies averted'!$A89,'Unintended pregnancies data'!$A$2:$A$148,0),MATCH('Unintended pregnancies averted'!K$1,'Unintended pregnancies data'!$A$1:$M$1,0))</f>
        <v>3122.3537109861131</v>
      </c>
      <c r="L89" s="54">
        <f>INDEX('Unintended pregnancies data'!$A$2:$M$148,MATCH('Unintended pregnancies averted'!$A89,'Unintended pregnancies data'!$A$2:$A$148,0),MATCH('Unintended pregnancies averted'!L$1,'Unintended pregnancies data'!$A$1:$M$1,0))</f>
        <v>3808.7796248214418</v>
      </c>
      <c r="M89" s="54">
        <f>INDEX('Unintended pregnancies data'!$A$2:$M$148,MATCH('Unintended pregnancies averted'!$A89,'Unintended pregnancies data'!$A$2:$A$148,0),MATCH('Unintended pregnancies averted'!M$1,'Unintended pregnancies data'!$A$1:$M$1,0))</f>
        <v>4577.3901504247324</v>
      </c>
    </row>
    <row r="90" spans="1:13" x14ac:dyDescent="0.3">
      <c r="A90" t="s">
        <v>178</v>
      </c>
      <c r="B90" s="54">
        <f>INDEX('Unintended pregnancies data'!$A$2:$M$148,MATCH('Unintended pregnancies averted'!$A90,'Unintended pregnancies data'!$A$2:$A$148,0),MATCH('Unintended pregnancies averted'!B$1,'Unintended pregnancies data'!$A$1:$M$1,0))</f>
        <v>0</v>
      </c>
      <c r="C90" s="54">
        <f>INDEX('Unintended pregnancies data'!$A$2:$M$148,MATCH('Unintended pregnancies averted'!$A90,'Unintended pregnancies data'!$A$2:$A$148,0),MATCH('Unintended pregnancies averted'!C$1,'Unintended pregnancies data'!$A$1:$M$1,0))</f>
        <v>0</v>
      </c>
      <c r="D90" s="54">
        <f>INDEX('Unintended pregnancies data'!$A$2:$M$148,MATCH('Unintended pregnancies averted'!$A90,'Unintended pregnancies data'!$A$2:$A$148,0),MATCH('Unintended pregnancies averted'!D$1,'Unintended pregnancies data'!$A$1:$M$1,0))</f>
        <v>0</v>
      </c>
      <c r="E90" s="54">
        <f>INDEX('Unintended pregnancies data'!$A$2:$M$148,MATCH('Unintended pregnancies averted'!$A90,'Unintended pregnancies data'!$A$2:$A$148,0),MATCH('Unintended pregnancies averted'!E$1,'Unintended pregnancies data'!$A$1:$M$1,0))</f>
        <v>445.51835847515304</v>
      </c>
      <c r="F90" s="54">
        <f>INDEX('Unintended pregnancies data'!$A$2:$M$148,MATCH('Unintended pregnancies averted'!$A90,'Unintended pregnancies data'!$A$2:$A$148,0),MATCH('Unintended pregnancies averted'!F$1,'Unintended pregnancies data'!$A$1:$M$1,0))</f>
        <v>943.88197038346789</v>
      </c>
      <c r="G90" s="54">
        <f>INDEX('Unintended pregnancies data'!$A$2:$M$148,MATCH('Unintended pregnancies averted'!$A90,'Unintended pregnancies data'!$A$2:$A$148,0),MATCH('Unintended pregnancies averted'!G$1,'Unintended pregnancies data'!$A$1:$M$1,0))</f>
        <v>1498.3216293411497</v>
      </c>
      <c r="H90" s="54">
        <f>INDEX('Unintended pregnancies data'!$A$2:$M$148,MATCH('Unintended pregnancies averted'!$A90,'Unintended pregnancies data'!$A$2:$A$148,0),MATCH('Unintended pregnancies averted'!H$1,'Unintended pregnancies data'!$A$1:$M$1,0))</f>
        <v>2111.0784540970508</v>
      </c>
      <c r="I90" s="54">
        <f>INDEX('Unintended pregnancies data'!$A$2:$M$148,MATCH('Unintended pregnancies averted'!$A90,'Unintended pregnancies data'!$A$2:$A$148,0),MATCH('Unintended pregnancies averted'!I$1,'Unintended pregnancies data'!$A$1:$M$1,0))</f>
        <v>2784.6198660430828</v>
      </c>
      <c r="J90" s="54">
        <f>INDEX('Unintended pregnancies data'!$A$2:$M$148,MATCH('Unintended pregnancies averted'!$A90,'Unintended pregnancies data'!$A$2:$A$148,0),MATCH('Unintended pregnancies averted'!J$1,'Unintended pregnancies data'!$A$1:$M$1,0))</f>
        <v>3521.3748039971433</v>
      </c>
      <c r="K90" s="54">
        <f>INDEX('Unintended pregnancies data'!$A$2:$M$148,MATCH('Unintended pregnancies averted'!$A90,'Unintended pregnancies data'!$A$2:$A$148,0),MATCH('Unintended pregnancies averted'!K$1,'Unintended pregnancies data'!$A$1:$M$1,0))</f>
        <v>4326.9314578241119</v>
      </c>
      <c r="L90" s="54">
        <f>INDEX('Unintended pregnancies data'!$A$2:$M$148,MATCH('Unintended pregnancies averted'!$A90,'Unintended pregnancies data'!$A$2:$A$148,0),MATCH('Unintended pregnancies averted'!L$1,'Unintended pregnancies data'!$A$1:$M$1,0))</f>
        <v>5211.3307400081048</v>
      </c>
      <c r="M90" s="54">
        <f>INDEX('Unintended pregnancies data'!$A$2:$M$148,MATCH('Unintended pregnancies averted'!$A90,'Unintended pregnancies data'!$A$2:$A$148,0),MATCH('Unintended pregnancies averted'!M$1,'Unintended pregnancies data'!$A$1:$M$1,0))</f>
        <v>6186.0421882506907</v>
      </c>
    </row>
    <row r="91" spans="1:13" x14ac:dyDescent="0.3">
      <c r="A91" t="s">
        <v>180</v>
      </c>
      <c r="B91" s="54">
        <f>INDEX('Unintended pregnancies data'!$A$2:$M$148,MATCH('Unintended pregnancies averted'!$A91,'Unintended pregnancies data'!$A$2:$A$148,0),MATCH('Unintended pregnancies averted'!B$1,'Unintended pregnancies data'!$A$1:$M$1,0))</f>
        <v>0</v>
      </c>
      <c r="C91" s="54">
        <f>INDEX('Unintended pregnancies data'!$A$2:$M$148,MATCH('Unintended pregnancies averted'!$A91,'Unintended pregnancies data'!$A$2:$A$148,0),MATCH('Unintended pregnancies averted'!C$1,'Unintended pregnancies data'!$A$1:$M$1,0))</f>
        <v>0</v>
      </c>
      <c r="D91" s="54">
        <f>INDEX('Unintended pregnancies data'!$A$2:$M$148,MATCH('Unintended pregnancies averted'!$A91,'Unintended pregnancies data'!$A$2:$A$148,0),MATCH('Unintended pregnancies averted'!D$1,'Unintended pregnancies data'!$A$1:$M$1,0))</f>
        <v>0</v>
      </c>
      <c r="E91" s="54">
        <f>INDEX('Unintended pregnancies data'!$A$2:$M$148,MATCH('Unintended pregnancies averted'!$A91,'Unintended pregnancies data'!$A$2:$A$148,0),MATCH('Unintended pregnancies averted'!E$1,'Unintended pregnancies data'!$A$1:$M$1,0))</f>
        <v>26082.673489186622</v>
      </c>
      <c r="F91" s="54">
        <f>INDEX('Unintended pregnancies data'!$A$2:$M$148,MATCH('Unintended pregnancies averted'!$A91,'Unintended pregnancies data'!$A$2:$A$148,0),MATCH('Unintended pregnancies averted'!F$1,'Unintended pregnancies data'!$A$1:$M$1,0))</f>
        <v>55729.405313501542</v>
      </c>
      <c r="G91" s="54">
        <f>INDEX('Unintended pregnancies data'!$A$2:$M$148,MATCH('Unintended pregnancies averted'!$A91,'Unintended pregnancies data'!$A$2:$A$148,0),MATCH('Unintended pregnancies averted'!G$1,'Unintended pregnancies data'!$A$1:$M$1,0))</f>
        <v>89363.45441298018</v>
      </c>
      <c r="H91" s="54">
        <f>INDEX('Unintended pregnancies data'!$A$2:$M$148,MATCH('Unintended pregnancies averted'!$A91,'Unintended pregnancies data'!$A$2:$A$148,0),MATCH('Unintended pregnancies averted'!H$1,'Unintended pregnancies data'!$A$1:$M$1,0))</f>
        <v>127464.06080931035</v>
      </c>
      <c r="I91" s="54">
        <f>INDEX('Unintended pregnancies data'!$A$2:$M$148,MATCH('Unintended pregnancies averted'!$A91,'Unintended pregnancies data'!$A$2:$A$148,0),MATCH('Unintended pregnancies averted'!I$1,'Unintended pregnancies data'!$A$1:$M$1,0))</f>
        <v>170477.18063739612</v>
      </c>
      <c r="J91" s="54">
        <f>INDEX('Unintended pregnancies data'!$A$2:$M$148,MATCH('Unintended pregnancies averted'!$A91,'Unintended pregnancies data'!$A$2:$A$148,0),MATCH('Unintended pregnancies averted'!J$1,'Unintended pregnancies data'!$A$1:$M$1,0))</f>
        <v>219021.43997506797</v>
      </c>
      <c r="K91" s="54">
        <f>INDEX('Unintended pregnancies data'!$A$2:$M$148,MATCH('Unintended pregnancies averted'!$A91,'Unintended pregnancies data'!$A$2:$A$148,0),MATCH('Unintended pregnancies averted'!K$1,'Unintended pregnancies data'!$A$1:$M$1,0))</f>
        <v>273650.58421411715</v>
      </c>
      <c r="L91" s="54">
        <f>INDEX('Unintended pregnancies data'!$A$2:$M$148,MATCH('Unintended pregnancies averted'!$A91,'Unintended pregnancies data'!$A$2:$A$148,0),MATCH('Unintended pregnancies averted'!L$1,'Unintended pregnancies data'!$A$1:$M$1,0))</f>
        <v>334850.65229532501</v>
      </c>
      <c r="M91" s="54">
        <f>INDEX('Unintended pregnancies data'!$A$2:$M$148,MATCH('Unintended pregnancies averted'!$A91,'Unintended pregnancies data'!$A$2:$A$148,0),MATCH('Unintended pregnancies averted'!M$1,'Unintended pregnancies data'!$A$1:$M$1,0))</f>
        <v>403133.96334134071</v>
      </c>
    </row>
    <row r="92" spans="1:13" x14ac:dyDescent="0.3">
      <c r="A92" t="s">
        <v>182</v>
      </c>
      <c r="B92" s="54">
        <f>INDEX('Unintended pregnancies data'!$A$2:$M$148,MATCH('Unintended pregnancies averted'!$A92,'Unintended pregnancies data'!$A$2:$A$148,0),MATCH('Unintended pregnancies averted'!B$1,'Unintended pregnancies data'!$A$1:$M$1,0))</f>
        <v>0</v>
      </c>
      <c r="C92" s="54">
        <f>INDEX('Unintended pregnancies data'!$A$2:$M$148,MATCH('Unintended pregnancies averted'!$A92,'Unintended pregnancies data'!$A$2:$A$148,0),MATCH('Unintended pregnancies averted'!C$1,'Unintended pregnancies data'!$A$1:$M$1,0))</f>
        <v>0</v>
      </c>
      <c r="D92" s="54">
        <f>INDEX('Unintended pregnancies data'!$A$2:$M$148,MATCH('Unintended pregnancies averted'!$A92,'Unintended pregnancies data'!$A$2:$A$148,0),MATCH('Unintended pregnancies averted'!D$1,'Unintended pregnancies data'!$A$1:$M$1,0))</f>
        <v>0</v>
      </c>
      <c r="E92" s="54">
        <f>INDEX('Unintended pregnancies data'!$A$2:$M$148,MATCH('Unintended pregnancies averted'!$A92,'Unintended pregnancies data'!$A$2:$A$148,0),MATCH('Unintended pregnancies averted'!E$1,'Unintended pregnancies data'!$A$1:$M$1,0))</f>
        <v>14839.779627713608</v>
      </c>
      <c r="F92" s="54">
        <f>INDEX('Unintended pregnancies data'!$A$2:$M$148,MATCH('Unintended pregnancies averted'!$A92,'Unintended pregnancies data'!$A$2:$A$148,0),MATCH('Unintended pregnancies averted'!F$1,'Unintended pregnancies data'!$A$1:$M$1,0))</f>
        <v>30448.694072865648</v>
      </c>
      <c r="G92" s="54">
        <f>INDEX('Unintended pregnancies data'!$A$2:$M$148,MATCH('Unintended pregnancies averted'!$A92,'Unintended pregnancies data'!$A$2:$A$148,0),MATCH('Unintended pregnancies averted'!G$1,'Unintended pregnancies data'!$A$1:$M$1,0))</f>
        <v>46852.09864328496</v>
      </c>
      <c r="H92" s="54">
        <f>INDEX('Unintended pregnancies data'!$A$2:$M$148,MATCH('Unintended pregnancies averted'!$A92,'Unintended pregnancies data'!$A$2:$A$148,0),MATCH('Unintended pregnancies averted'!H$1,'Unintended pregnancies data'!$A$1:$M$1,0))</f>
        <v>64090.343548003992</v>
      </c>
      <c r="I92" s="54">
        <f>INDEX('Unintended pregnancies data'!$A$2:$M$148,MATCH('Unintended pregnancies averted'!$A92,'Unintended pregnancies data'!$A$2:$A$148,0),MATCH('Unintended pregnancies averted'!I$1,'Unintended pregnancies data'!$A$1:$M$1,0))</f>
        <v>82200.479903783707</v>
      </c>
      <c r="J92" s="54">
        <f>INDEX('Unintended pregnancies data'!$A$2:$M$148,MATCH('Unintended pregnancies averted'!$A92,'Unintended pregnancies data'!$A$2:$A$148,0),MATCH('Unintended pregnancies averted'!J$1,'Unintended pregnancies data'!$A$1:$M$1,0))</f>
        <v>101214.63024194693</v>
      </c>
      <c r="K92" s="54">
        <f>INDEX('Unintended pregnancies data'!$A$2:$M$148,MATCH('Unintended pregnancies averted'!$A92,'Unintended pregnancies data'!$A$2:$A$148,0),MATCH('Unintended pregnancies averted'!K$1,'Unintended pregnancies data'!$A$1:$M$1,0))</f>
        <v>121197.12813592213</v>
      </c>
      <c r="L92" s="54">
        <f>INDEX('Unintended pregnancies data'!$A$2:$M$148,MATCH('Unintended pregnancies averted'!$A92,'Unintended pregnancies data'!$A$2:$A$148,0),MATCH('Unintended pregnancies averted'!L$1,'Unintended pregnancies data'!$A$1:$M$1,0))</f>
        <v>142242.07824049128</v>
      </c>
      <c r="M92" s="54">
        <f>INDEX('Unintended pregnancies data'!$A$2:$M$148,MATCH('Unintended pregnancies averted'!$A92,'Unintended pregnancies data'!$A$2:$A$148,0),MATCH('Unintended pregnancies averted'!M$1,'Unintended pregnancies data'!$A$1:$M$1,0))</f>
        <v>164453.74940705119</v>
      </c>
    </row>
    <row r="93" spans="1:13" x14ac:dyDescent="0.3">
      <c r="A93" t="s">
        <v>184</v>
      </c>
      <c r="B93" s="54">
        <f>INDEX('Unintended pregnancies data'!$A$2:$M$148,MATCH('Unintended pregnancies averted'!$A93,'Unintended pregnancies data'!$A$2:$A$148,0),MATCH('Unintended pregnancies averted'!B$1,'Unintended pregnancies data'!$A$1:$M$1,0))</f>
        <v>0</v>
      </c>
      <c r="C93" s="54">
        <f>INDEX('Unintended pregnancies data'!$A$2:$M$148,MATCH('Unintended pregnancies averted'!$A93,'Unintended pregnancies data'!$A$2:$A$148,0),MATCH('Unintended pregnancies averted'!C$1,'Unintended pregnancies data'!$A$1:$M$1,0))</f>
        <v>0</v>
      </c>
      <c r="D93" s="54">
        <f>INDEX('Unintended pregnancies data'!$A$2:$M$148,MATCH('Unintended pregnancies averted'!$A93,'Unintended pregnancies data'!$A$2:$A$148,0),MATCH('Unintended pregnancies averted'!D$1,'Unintended pregnancies data'!$A$1:$M$1,0))</f>
        <v>0</v>
      </c>
      <c r="E93" s="54">
        <f>INDEX('Unintended pregnancies data'!$A$2:$M$148,MATCH('Unintended pregnancies averted'!$A93,'Unintended pregnancies data'!$A$2:$A$148,0),MATCH('Unintended pregnancies averted'!E$1,'Unintended pregnancies data'!$A$1:$M$1,0))</f>
        <v>15142.302830315137</v>
      </c>
      <c r="F93" s="54">
        <f>INDEX('Unintended pregnancies data'!$A$2:$M$148,MATCH('Unintended pregnancies averted'!$A93,'Unintended pregnancies data'!$A$2:$A$148,0),MATCH('Unintended pregnancies averted'!F$1,'Unintended pregnancies data'!$A$1:$M$1,0))</f>
        <v>32221.643884496065</v>
      </c>
      <c r="G93" s="54">
        <f>INDEX('Unintended pregnancies data'!$A$2:$M$148,MATCH('Unintended pregnancies averted'!$A93,'Unintended pregnancies data'!$A$2:$A$148,0),MATCH('Unintended pregnancies averted'!G$1,'Unintended pregnancies data'!$A$1:$M$1,0))</f>
        <v>51422.256390885159</v>
      </c>
      <c r="H93" s="54">
        <f>INDEX('Unintended pregnancies data'!$A$2:$M$148,MATCH('Unintended pregnancies averted'!$A93,'Unintended pregnancies data'!$A$2:$A$148,0),MATCH('Unintended pregnancies averted'!H$1,'Unintended pregnancies data'!$A$1:$M$1,0))</f>
        <v>72923.79632789435</v>
      </c>
      <c r="I93" s="54">
        <f>INDEX('Unintended pregnancies data'!$A$2:$M$148,MATCH('Unintended pregnancies averted'!$A93,'Unintended pregnancies data'!$A$2:$A$148,0),MATCH('Unintended pregnancies averted'!I$1,'Unintended pregnancies data'!$A$1:$M$1,0))</f>
        <v>96850.054207632173</v>
      </c>
      <c r="J93" s="54">
        <f>INDEX('Unintended pregnancies data'!$A$2:$M$148,MATCH('Unintended pregnancies averted'!$A93,'Unintended pregnancies data'!$A$2:$A$148,0),MATCH('Unintended pregnancies averted'!J$1,'Unintended pregnancies data'!$A$1:$M$1,0))</f>
        <v>123468.8090561126</v>
      </c>
      <c r="K93" s="54">
        <f>INDEX('Unintended pregnancies data'!$A$2:$M$148,MATCH('Unintended pregnancies averted'!$A93,'Unintended pregnancies data'!$A$2:$A$148,0),MATCH('Unintended pregnancies averted'!K$1,'Unintended pregnancies data'!$A$1:$M$1,0))</f>
        <v>153020.31924931266</v>
      </c>
      <c r="L93" s="54">
        <f>INDEX('Unintended pregnancies data'!$A$2:$M$148,MATCH('Unintended pregnancies averted'!$A93,'Unintended pregnancies data'!$A$2:$A$148,0),MATCH('Unintended pregnancies averted'!L$1,'Unintended pregnancies data'!$A$1:$M$1,0))</f>
        <v>185781.81513095871</v>
      </c>
      <c r="M93" s="54">
        <f>INDEX('Unintended pregnancies data'!$A$2:$M$148,MATCH('Unintended pregnancies averted'!$A93,'Unintended pregnancies data'!$A$2:$A$148,0),MATCH('Unintended pregnancies averted'!M$1,'Unintended pregnancies data'!$A$1:$M$1,0))</f>
        <v>222045.84428669699</v>
      </c>
    </row>
    <row r="94" spans="1:13" x14ac:dyDescent="0.3">
      <c r="A94" t="s">
        <v>186</v>
      </c>
      <c r="B94" s="54">
        <f>INDEX('Unintended pregnancies data'!$A$2:$M$148,MATCH('Unintended pregnancies averted'!$A94,'Unintended pregnancies data'!$A$2:$A$148,0),MATCH('Unintended pregnancies averted'!B$1,'Unintended pregnancies data'!$A$1:$M$1,0))</f>
        <v>0</v>
      </c>
      <c r="C94" s="54">
        <f>INDEX('Unintended pregnancies data'!$A$2:$M$148,MATCH('Unintended pregnancies averted'!$A94,'Unintended pregnancies data'!$A$2:$A$148,0),MATCH('Unintended pregnancies averted'!C$1,'Unintended pregnancies data'!$A$1:$M$1,0))</f>
        <v>0</v>
      </c>
      <c r="D94" s="54">
        <f>INDEX('Unintended pregnancies data'!$A$2:$M$148,MATCH('Unintended pregnancies averted'!$A94,'Unintended pregnancies data'!$A$2:$A$148,0),MATCH('Unintended pregnancies averted'!D$1,'Unintended pregnancies data'!$A$1:$M$1,0))</f>
        <v>0</v>
      </c>
      <c r="E94" s="54">
        <f>INDEX('Unintended pregnancies data'!$A$2:$M$148,MATCH('Unintended pregnancies averted'!$A94,'Unintended pregnancies data'!$A$2:$A$148,0),MATCH('Unintended pregnancies averted'!E$1,'Unintended pregnancies data'!$A$1:$M$1,0))</f>
        <v>1113.3112213956556</v>
      </c>
      <c r="F94" s="54">
        <f>INDEX('Unintended pregnancies data'!$A$2:$M$148,MATCH('Unintended pregnancies averted'!$A94,'Unintended pregnancies data'!$A$2:$A$148,0),MATCH('Unintended pregnancies averted'!F$1,'Unintended pregnancies data'!$A$1:$M$1,0))</f>
        <v>2368.2455310570531</v>
      </c>
      <c r="G94" s="54">
        <f>INDEX('Unintended pregnancies data'!$A$2:$M$148,MATCH('Unintended pregnancies averted'!$A94,'Unintended pregnancies data'!$A$2:$A$148,0),MATCH('Unintended pregnancies averted'!G$1,'Unintended pregnancies data'!$A$1:$M$1,0))</f>
        <v>3778.3378747958923</v>
      </c>
      <c r="H94" s="54">
        <f>INDEX('Unintended pregnancies data'!$A$2:$M$148,MATCH('Unintended pregnancies averted'!$A94,'Unintended pregnancies data'!$A$2:$A$148,0),MATCH('Unintended pregnancies averted'!H$1,'Unintended pregnancies data'!$A$1:$M$1,0))</f>
        <v>5358.8508900836132</v>
      </c>
      <c r="I94" s="54">
        <f>INDEX('Unintended pregnancies data'!$A$2:$M$148,MATCH('Unintended pregnancies averted'!$A94,'Unintended pregnancies data'!$A$2:$A$148,0),MATCH('Unintended pregnancies averted'!I$1,'Unintended pregnancies data'!$A$1:$M$1,0))</f>
        <v>7123.7400656738082</v>
      </c>
      <c r="J94" s="54">
        <f>INDEX('Unintended pregnancies data'!$A$2:$M$148,MATCH('Unintended pregnancies averted'!$A94,'Unintended pregnancies data'!$A$2:$A$148,0),MATCH('Unintended pregnancies averted'!J$1,'Unintended pregnancies data'!$A$1:$M$1,0))</f>
        <v>9091.7923372597543</v>
      </c>
      <c r="K94" s="54">
        <f>INDEX('Unintended pregnancies data'!$A$2:$M$148,MATCH('Unintended pregnancies averted'!$A94,'Unintended pregnancies data'!$A$2:$A$148,0),MATCH('Unintended pregnancies averted'!K$1,'Unintended pregnancies data'!$A$1:$M$1,0))</f>
        <v>11283.565877082186</v>
      </c>
      <c r="L94" s="54">
        <f>INDEX('Unintended pregnancies data'!$A$2:$M$148,MATCH('Unintended pregnancies averted'!$A94,'Unintended pregnancies data'!$A$2:$A$148,0),MATCH('Unintended pregnancies averted'!L$1,'Unintended pregnancies data'!$A$1:$M$1,0))</f>
        <v>13720.905057595568</v>
      </c>
      <c r="M94" s="54">
        <f>INDEX('Unintended pregnancies data'!$A$2:$M$148,MATCH('Unintended pregnancies averted'!$A94,'Unintended pregnancies data'!$A$2:$A$148,0),MATCH('Unintended pregnancies averted'!M$1,'Unintended pregnancies data'!$A$1:$M$1,0))</f>
        <v>16428.34398112919</v>
      </c>
    </row>
    <row r="95" spans="1:13" x14ac:dyDescent="0.3">
      <c r="A95" t="s">
        <v>188</v>
      </c>
      <c r="B95" s="54">
        <f>INDEX('Unintended pregnancies data'!$A$2:$M$148,MATCH('Unintended pregnancies averted'!$A95,'Unintended pregnancies data'!$A$2:$A$148,0),MATCH('Unintended pregnancies averted'!B$1,'Unintended pregnancies data'!$A$1:$M$1,0))</f>
        <v>0</v>
      </c>
      <c r="C95" s="54">
        <f>INDEX('Unintended pregnancies data'!$A$2:$M$148,MATCH('Unintended pregnancies averted'!$A95,'Unintended pregnancies data'!$A$2:$A$148,0),MATCH('Unintended pregnancies averted'!C$1,'Unintended pregnancies data'!$A$1:$M$1,0))</f>
        <v>0</v>
      </c>
      <c r="D95" s="54">
        <f>INDEX('Unintended pregnancies data'!$A$2:$M$148,MATCH('Unintended pregnancies averted'!$A95,'Unintended pregnancies data'!$A$2:$A$148,0),MATCH('Unintended pregnancies averted'!D$1,'Unintended pregnancies data'!$A$1:$M$1,0))</f>
        <v>0</v>
      </c>
      <c r="E95" s="54">
        <f>INDEX('Unintended pregnancies data'!$A$2:$M$148,MATCH('Unintended pregnancies averted'!$A95,'Unintended pregnancies data'!$A$2:$A$148,0),MATCH('Unintended pregnancies averted'!E$1,'Unintended pregnancies data'!$A$1:$M$1,0))</f>
        <v>16725.271468250139</v>
      </c>
      <c r="F95" s="54">
        <f>INDEX('Unintended pregnancies data'!$A$2:$M$148,MATCH('Unintended pregnancies averted'!$A95,'Unintended pregnancies data'!$A$2:$A$148,0),MATCH('Unintended pregnancies averted'!F$1,'Unintended pregnancies data'!$A$1:$M$1,0))</f>
        <v>38226.778276180543</v>
      </c>
      <c r="G95" s="54">
        <f>INDEX('Unintended pregnancies data'!$A$2:$M$148,MATCH('Unintended pregnancies averted'!$A95,'Unintended pregnancies data'!$A$2:$A$148,0),MATCH('Unintended pregnancies averted'!G$1,'Unintended pregnancies data'!$A$1:$M$1,0))</f>
        <v>65729.182263647759</v>
      </c>
      <c r="H95" s="54">
        <f>INDEX('Unintended pregnancies data'!$A$2:$M$148,MATCH('Unintended pregnancies averted'!$A95,'Unintended pregnancies data'!$A$2:$A$148,0),MATCH('Unintended pregnancies averted'!H$1,'Unintended pregnancies data'!$A$1:$M$1,0))</f>
        <v>100738.23844393661</v>
      </c>
      <c r="I95" s="54">
        <f>INDEX('Unintended pregnancies data'!$A$2:$M$148,MATCH('Unintended pregnancies averted'!$A95,'Unintended pregnancies data'!$A$2:$A$148,0),MATCH('Unintended pregnancies averted'!I$1,'Unintended pregnancies data'!$A$1:$M$1,0))</f>
        <v>145065.56692971734</v>
      </c>
      <c r="J95" s="54">
        <f>INDEX('Unintended pregnancies data'!$A$2:$M$148,MATCH('Unintended pregnancies averted'!$A95,'Unintended pregnancies data'!$A$2:$A$148,0),MATCH('Unintended pregnancies averted'!J$1,'Unintended pregnancies data'!$A$1:$M$1,0))</f>
        <v>201113.00351777172</v>
      </c>
      <c r="K95" s="54">
        <f>INDEX('Unintended pregnancies data'!$A$2:$M$148,MATCH('Unintended pregnancies averted'!$A95,'Unintended pregnancies data'!$A$2:$A$148,0),MATCH('Unintended pregnancies averted'!K$1,'Unintended pregnancies data'!$A$1:$M$1,0))</f>
        <v>271847.81708308507</v>
      </c>
      <c r="L95" s="54">
        <f>INDEX('Unintended pregnancies data'!$A$2:$M$148,MATCH('Unintended pregnancies averted'!$A95,'Unintended pregnancies data'!$A$2:$A$148,0),MATCH('Unintended pregnancies averted'!L$1,'Unintended pregnancies data'!$A$1:$M$1,0))</f>
        <v>361044.48951677087</v>
      </c>
      <c r="M95" s="54">
        <f>INDEX('Unintended pregnancies data'!$A$2:$M$148,MATCH('Unintended pregnancies averted'!$A95,'Unintended pregnancies data'!$A$2:$A$148,0),MATCH('Unintended pregnancies averted'!M$1,'Unintended pregnancies data'!$A$1:$M$1,0))</f>
        <v>473425.20797340461</v>
      </c>
    </row>
    <row r="96" spans="1:13" x14ac:dyDescent="0.3">
      <c r="A96" t="s">
        <v>190</v>
      </c>
      <c r="B96" s="54">
        <f>INDEX('Unintended pregnancies data'!$A$2:$M$148,MATCH('Unintended pregnancies averted'!$A96,'Unintended pregnancies data'!$A$2:$A$148,0),MATCH('Unintended pregnancies averted'!B$1,'Unintended pregnancies data'!$A$1:$M$1,0))</f>
        <v>0</v>
      </c>
      <c r="C96" s="54">
        <f>INDEX('Unintended pregnancies data'!$A$2:$M$148,MATCH('Unintended pregnancies averted'!$A96,'Unintended pregnancies data'!$A$2:$A$148,0),MATCH('Unintended pregnancies averted'!C$1,'Unintended pregnancies data'!$A$1:$M$1,0))</f>
        <v>0</v>
      </c>
      <c r="D96" s="54">
        <f>INDEX('Unintended pregnancies data'!$A$2:$M$148,MATCH('Unintended pregnancies averted'!$A96,'Unintended pregnancies data'!$A$2:$A$148,0),MATCH('Unintended pregnancies averted'!D$1,'Unintended pregnancies data'!$A$1:$M$1,0))</f>
        <v>0</v>
      </c>
      <c r="E96" s="54">
        <f>INDEX('Unintended pregnancies data'!$A$2:$M$148,MATCH('Unintended pregnancies averted'!$A96,'Unintended pregnancies data'!$A$2:$A$148,0),MATCH('Unintended pregnancies averted'!E$1,'Unintended pregnancies data'!$A$1:$M$1,0))</f>
        <v>69279.082131708506</v>
      </c>
      <c r="F96" s="54">
        <f>INDEX('Unintended pregnancies data'!$A$2:$M$148,MATCH('Unintended pregnancies averted'!$A96,'Unintended pregnancies data'!$A$2:$A$148,0),MATCH('Unintended pregnancies averted'!F$1,'Unintended pregnancies data'!$A$1:$M$1,0))</f>
        <v>141481.28125135507</v>
      </c>
      <c r="G96" s="54">
        <f>INDEX('Unintended pregnancies data'!$A$2:$M$148,MATCH('Unintended pregnancies averted'!$A96,'Unintended pregnancies data'!$A$2:$A$148,0),MATCH('Unintended pregnancies averted'!G$1,'Unintended pregnancies data'!$A$1:$M$1,0))</f>
        <v>216710.47871873295</v>
      </c>
      <c r="H96" s="54">
        <f>INDEX('Unintended pregnancies data'!$A$2:$M$148,MATCH('Unintended pregnancies averted'!$A96,'Unintended pregnancies data'!$A$2:$A$148,0),MATCH('Unintended pregnancies averted'!H$1,'Unintended pregnancies data'!$A$1:$M$1,0))</f>
        <v>295110.10078552552</v>
      </c>
      <c r="I96" s="54">
        <f>INDEX('Unintended pregnancies data'!$A$2:$M$148,MATCH('Unintended pregnancies averted'!$A96,'Unintended pregnancies data'!$A$2:$A$148,0),MATCH('Unintended pregnancies averted'!I$1,'Unintended pregnancies data'!$A$1:$M$1,0))</f>
        <v>376597.78379564127</v>
      </c>
      <c r="J96" s="54">
        <f>INDEX('Unintended pregnancies data'!$A$2:$M$148,MATCH('Unintended pregnancies averted'!$A96,'Unintended pregnancies data'!$A$2:$A$148,0),MATCH('Unintended pregnancies averted'!J$1,'Unintended pregnancies data'!$A$1:$M$1,0))</f>
        <v>461452.52491673594</v>
      </c>
      <c r="K96" s="54">
        <f>INDEX('Unintended pregnancies data'!$A$2:$M$148,MATCH('Unintended pregnancies averted'!$A96,'Unintended pregnancies data'!$A$2:$A$148,0),MATCH('Unintended pregnancies averted'!K$1,'Unintended pregnancies data'!$A$1:$M$1,0))</f>
        <v>549670.12697178544</v>
      </c>
      <c r="L96" s="54">
        <f>INDEX('Unintended pregnancies data'!$A$2:$M$148,MATCH('Unintended pregnancies averted'!$A96,'Unintended pregnancies data'!$A$2:$A$148,0),MATCH('Unintended pregnancies averted'!L$1,'Unintended pregnancies data'!$A$1:$M$1,0))</f>
        <v>641021.71934592491</v>
      </c>
      <c r="M96" s="54">
        <f>INDEX('Unintended pregnancies data'!$A$2:$M$148,MATCH('Unintended pregnancies averted'!$A96,'Unintended pregnancies data'!$A$2:$A$148,0),MATCH('Unintended pregnancies averted'!M$1,'Unintended pregnancies data'!$A$1:$M$1,0))</f>
        <v>735240.78405461367</v>
      </c>
    </row>
    <row r="97" spans="1:13" x14ac:dyDescent="0.3">
      <c r="A97" t="s">
        <v>192</v>
      </c>
      <c r="B97" s="54">
        <f>INDEX('Unintended pregnancies data'!$A$2:$M$148,MATCH('Unintended pregnancies averted'!$A97,'Unintended pregnancies data'!$A$2:$A$148,0),MATCH('Unintended pregnancies averted'!B$1,'Unintended pregnancies data'!$A$1:$M$1,0))</f>
        <v>0</v>
      </c>
      <c r="C97" s="54">
        <f>INDEX('Unintended pregnancies data'!$A$2:$M$148,MATCH('Unintended pregnancies averted'!$A97,'Unintended pregnancies data'!$A$2:$A$148,0),MATCH('Unintended pregnancies averted'!C$1,'Unintended pregnancies data'!$A$1:$M$1,0))</f>
        <v>0</v>
      </c>
      <c r="D97" s="54">
        <f>INDEX('Unintended pregnancies data'!$A$2:$M$148,MATCH('Unintended pregnancies averted'!$A97,'Unintended pregnancies data'!$A$2:$A$148,0),MATCH('Unintended pregnancies averted'!D$1,'Unintended pregnancies data'!$A$1:$M$1,0))</f>
        <v>0</v>
      </c>
      <c r="E97" s="54">
        <f>INDEX('Unintended pregnancies data'!$A$2:$M$148,MATCH('Unintended pregnancies averted'!$A97,'Unintended pregnancies data'!$A$2:$A$148,0),MATCH('Unintended pregnancies averted'!E$1,'Unintended pregnancies data'!$A$1:$M$1,0))</f>
        <v>10544.094489487165</v>
      </c>
      <c r="F97" s="54">
        <f>INDEX('Unintended pregnancies data'!$A$2:$M$148,MATCH('Unintended pregnancies averted'!$A97,'Unintended pregnancies data'!$A$2:$A$148,0),MATCH('Unintended pregnancies averted'!F$1,'Unintended pregnancies data'!$A$1:$M$1,0))</f>
        <v>23962.703301213172</v>
      </c>
      <c r="G97" s="54">
        <f>INDEX('Unintended pregnancies data'!$A$2:$M$148,MATCH('Unintended pregnancies averted'!$A97,'Unintended pregnancies data'!$A$2:$A$148,0),MATCH('Unintended pregnancies averted'!G$1,'Unintended pregnancies data'!$A$1:$M$1,0))</f>
        <v>40956.15874764356</v>
      </c>
      <c r="H97" s="54">
        <f>INDEX('Unintended pregnancies data'!$A$2:$M$148,MATCH('Unintended pregnancies averted'!$A97,'Unintended pregnancies data'!$A$2:$A$148,0),MATCH('Unintended pregnancies averted'!H$1,'Unintended pregnancies data'!$A$1:$M$1,0))</f>
        <v>62385.993853298191</v>
      </c>
      <c r="I97" s="54">
        <f>INDEX('Unintended pregnancies data'!$A$2:$M$148,MATCH('Unintended pregnancies averted'!$A97,'Unintended pregnancies data'!$A$2:$A$148,0),MATCH('Unintended pregnancies averted'!I$1,'Unintended pregnancies data'!$A$1:$M$1,0))</f>
        <v>89249.328017395601</v>
      </c>
      <c r="J97" s="54">
        <f>INDEX('Unintended pregnancies data'!$A$2:$M$148,MATCH('Unintended pregnancies averted'!$A97,'Unintended pregnancies data'!$A$2:$A$148,0),MATCH('Unintended pregnancies averted'!J$1,'Unintended pregnancies data'!$A$1:$M$1,0))</f>
        <v>122905.70279555462</v>
      </c>
      <c r="K97" s="54">
        <f>INDEX('Unintended pregnancies data'!$A$2:$M$148,MATCH('Unintended pregnancies averted'!$A97,'Unintended pregnancies data'!$A$2:$A$148,0),MATCH('Unintended pregnancies averted'!K$1,'Unintended pregnancies data'!$A$1:$M$1,0))</f>
        <v>164992.51846751428</v>
      </c>
      <c r="L97" s="54">
        <f>INDEX('Unintended pregnancies data'!$A$2:$M$148,MATCH('Unintended pregnancies averted'!$A97,'Unintended pregnancies data'!$A$2:$A$148,0),MATCH('Unintended pregnancies averted'!L$1,'Unintended pregnancies data'!$A$1:$M$1,0))</f>
        <v>217551.82011913223</v>
      </c>
      <c r="M97" s="54">
        <f>INDEX('Unintended pregnancies data'!$A$2:$M$148,MATCH('Unintended pregnancies averted'!$A97,'Unintended pregnancies data'!$A$2:$A$148,0),MATCH('Unintended pregnancies averted'!M$1,'Unintended pregnancies data'!$A$1:$M$1,0))</f>
        <v>283111.99254377151</v>
      </c>
    </row>
    <row r="98" spans="1:13" x14ac:dyDescent="0.3">
      <c r="A98" t="s">
        <v>194</v>
      </c>
      <c r="B98" s="54">
        <f>INDEX('Unintended pregnancies data'!$A$2:$M$148,MATCH('Unintended pregnancies averted'!$A98,'Unintended pregnancies data'!$A$2:$A$148,0),MATCH('Unintended pregnancies averted'!B$1,'Unintended pregnancies data'!$A$1:$M$1,0))</f>
        <v>0</v>
      </c>
      <c r="C98" s="54">
        <f>INDEX('Unintended pregnancies data'!$A$2:$M$148,MATCH('Unintended pregnancies averted'!$A98,'Unintended pregnancies data'!$A$2:$A$148,0),MATCH('Unintended pregnancies averted'!C$1,'Unintended pregnancies data'!$A$1:$M$1,0))</f>
        <v>0</v>
      </c>
      <c r="D98" s="54">
        <f>INDEX('Unintended pregnancies data'!$A$2:$M$148,MATCH('Unintended pregnancies averted'!$A98,'Unintended pregnancies data'!$A$2:$A$148,0),MATCH('Unintended pregnancies averted'!D$1,'Unintended pregnancies data'!$A$1:$M$1,0))</f>
        <v>0</v>
      </c>
      <c r="E98" s="54">
        <f>INDEX('Unintended pregnancies data'!$A$2:$M$148,MATCH('Unintended pregnancies averted'!$A98,'Unintended pregnancies data'!$A$2:$A$148,0),MATCH('Unintended pregnancies averted'!E$1,'Unintended pregnancies data'!$A$1:$M$1,0))</f>
        <v>28783.959051200189</v>
      </c>
      <c r="F98" s="54">
        <f>INDEX('Unintended pregnancies data'!$A$2:$M$148,MATCH('Unintended pregnancies averted'!$A98,'Unintended pregnancies data'!$A$2:$A$148,0),MATCH('Unintended pregnancies averted'!F$1,'Unintended pregnancies data'!$A$1:$M$1,0))</f>
        <v>58746.799264580826</v>
      </c>
      <c r="G98" s="54">
        <f>INDEX('Unintended pregnancies data'!$A$2:$M$148,MATCH('Unintended pregnancies averted'!$A98,'Unintended pregnancies data'!$A$2:$A$148,0),MATCH('Unintended pregnancies averted'!G$1,'Unintended pregnancies data'!$A$1:$M$1,0))</f>
        <v>89812.935923134675</v>
      </c>
      <c r="H98" s="54">
        <f>INDEX('Unintended pregnancies data'!$A$2:$M$148,MATCH('Unintended pregnancies averted'!$A98,'Unintended pregnancies data'!$A$2:$A$148,0),MATCH('Unintended pregnancies averted'!H$1,'Unintended pregnancies data'!$A$1:$M$1,0))</f>
        <v>121810.15739048552</v>
      </c>
      <c r="I98" s="54">
        <f>INDEX('Unintended pregnancies data'!$A$2:$M$148,MATCH('Unintended pregnancies averted'!$A98,'Unintended pregnancies data'!$A$2:$A$148,0),MATCH('Unintended pregnancies averted'!I$1,'Unintended pregnancies data'!$A$1:$M$1,0))</f>
        <v>154768.77237125079</v>
      </c>
      <c r="J98" s="54">
        <f>INDEX('Unintended pregnancies data'!$A$2:$M$148,MATCH('Unintended pregnancies averted'!$A98,'Unintended pregnancies data'!$A$2:$A$148,0),MATCH('Unintended pregnancies averted'!J$1,'Unintended pregnancies data'!$A$1:$M$1,0))</f>
        <v>188410.32680183777</v>
      </c>
      <c r="K98" s="54">
        <f>INDEX('Unintended pregnancies data'!$A$2:$M$148,MATCH('Unintended pregnancies averted'!$A98,'Unintended pregnancies data'!$A$2:$A$148,0),MATCH('Unintended pregnancies averted'!K$1,'Unintended pregnancies data'!$A$1:$M$1,0))</f>
        <v>222659.31158510095</v>
      </c>
      <c r="L98" s="54">
        <f>INDEX('Unintended pregnancies data'!$A$2:$M$148,MATCH('Unintended pregnancies averted'!$A98,'Unintended pregnancies data'!$A$2:$A$148,0),MATCH('Unintended pregnancies averted'!L$1,'Unintended pregnancies data'!$A$1:$M$1,0))</f>
        <v>257585.64471960149</v>
      </c>
      <c r="M98" s="54">
        <f>INDEX('Unintended pregnancies data'!$A$2:$M$148,MATCH('Unintended pregnancies averted'!$A98,'Unintended pregnancies data'!$A$2:$A$148,0),MATCH('Unintended pregnancies averted'!M$1,'Unintended pregnancies data'!$A$1:$M$1,0))</f>
        <v>293276.72486762016</v>
      </c>
    </row>
    <row r="99" spans="1:13" x14ac:dyDescent="0.3">
      <c r="A99" t="s">
        <v>196</v>
      </c>
      <c r="B99" s="54">
        <f>INDEX('Unintended pregnancies data'!$A$2:$M$148,MATCH('Unintended pregnancies averted'!$A99,'Unintended pregnancies data'!$A$2:$A$148,0),MATCH('Unintended pregnancies averted'!B$1,'Unintended pregnancies data'!$A$1:$M$1,0))</f>
        <v>0</v>
      </c>
      <c r="C99" s="54">
        <f>INDEX('Unintended pregnancies data'!$A$2:$M$148,MATCH('Unintended pregnancies averted'!$A99,'Unintended pregnancies data'!$A$2:$A$148,0),MATCH('Unintended pregnancies averted'!C$1,'Unintended pregnancies data'!$A$1:$M$1,0))</f>
        <v>0</v>
      </c>
      <c r="D99" s="54">
        <f>INDEX('Unintended pregnancies data'!$A$2:$M$148,MATCH('Unintended pregnancies averted'!$A99,'Unintended pregnancies data'!$A$2:$A$148,0),MATCH('Unintended pregnancies averted'!D$1,'Unintended pregnancies data'!$A$1:$M$1,0))</f>
        <v>0</v>
      </c>
      <c r="E99" s="54">
        <f>INDEX('Unintended pregnancies data'!$A$2:$M$148,MATCH('Unintended pregnancies averted'!$A99,'Unintended pregnancies data'!$A$2:$A$148,0),MATCH('Unintended pregnancies averted'!E$1,'Unintended pregnancies data'!$A$1:$M$1,0))</f>
        <v>47499.656038202753</v>
      </c>
      <c r="F99" s="54">
        <f>INDEX('Unintended pregnancies data'!$A$2:$M$148,MATCH('Unintended pregnancies averted'!$A99,'Unintended pregnancies data'!$A$2:$A$148,0),MATCH('Unintended pregnancies averted'!F$1,'Unintended pregnancies data'!$A$1:$M$1,0))</f>
        <v>104161.28661041014</v>
      </c>
      <c r="G99" s="54">
        <f>INDEX('Unintended pregnancies data'!$A$2:$M$148,MATCH('Unintended pregnancies averted'!$A99,'Unintended pregnancies data'!$A$2:$A$148,0),MATCH('Unintended pregnancies averted'!G$1,'Unintended pregnancies data'!$A$1:$M$1,0))</f>
        <v>171450.86624370376</v>
      </c>
      <c r="H99" s="54">
        <f>INDEX('Unintended pregnancies data'!$A$2:$M$148,MATCH('Unintended pregnancies averted'!$A99,'Unintended pregnancies data'!$A$2:$A$148,0),MATCH('Unintended pregnancies averted'!H$1,'Unintended pregnancies data'!$A$1:$M$1,0))</f>
        <v>251025.19225060084</v>
      </c>
      <c r="I99" s="54">
        <f>INDEX('Unintended pregnancies data'!$A$2:$M$148,MATCH('Unintended pregnancies averted'!$A99,'Unintended pregnancies data'!$A$2:$A$148,0),MATCH('Unintended pregnancies averted'!I$1,'Unintended pregnancies data'!$A$1:$M$1,0))</f>
        <v>344706.94981344667</v>
      </c>
      <c r="J99" s="54">
        <f>INDEX('Unintended pregnancies data'!$A$2:$M$148,MATCH('Unintended pregnancies averted'!$A99,'Unintended pregnancies data'!$A$2:$A$148,0),MATCH('Unintended pregnancies averted'!J$1,'Unintended pregnancies data'!$A$1:$M$1,0))</f>
        <v>454777.34789112024</v>
      </c>
      <c r="K99" s="54">
        <f>INDEX('Unintended pregnancies data'!$A$2:$M$148,MATCH('Unintended pregnancies averted'!$A99,'Unintended pregnancies data'!$A$2:$A$148,0),MATCH('Unintended pregnancies averted'!K$1,'Unintended pregnancies data'!$A$1:$M$1,0))</f>
        <v>583792.65177552751</v>
      </c>
      <c r="L99" s="54">
        <f>INDEX('Unintended pregnancies data'!$A$2:$M$148,MATCH('Unintended pregnancies averted'!$A99,'Unintended pregnancies data'!$A$2:$A$148,0),MATCH('Unintended pregnancies averted'!L$1,'Unintended pregnancies data'!$A$1:$M$1,0))</f>
        <v>734733.4399642623</v>
      </c>
      <c r="M99" s="54">
        <f>INDEX('Unintended pregnancies data'!$A$2:$M$148,MATCH('Unintended pregnancies averted'!$A99,'Unintended pregnancies data'!$A$2:$A$148,0),MATCH('Unintended pregnancies averted'!M$1,'Unintended pregnancies data'!$A$1:$M$1,0))</f>
        <v>911044.61216787796</v>
      </c>
    </row>
    <row r="100" spans="1:13" x14ac:dyDescent="0.3">
      <c r="A100" t="s">
        <v>198</v>
      </c>
      <c r="B100" s="54">
        <f>INDEX('Unintended pregnancies data'!$A$2:$M$148,MATCH('Unintended pregnancies averted'!$A100,'Unintended pregnancies data'!$A$2:$A$148,0),MATCH('Unintended pregnancies averted'!B$1,'Unintended pregnancies data'!$A$1:$M$1,0))</f>
        <v>0</v>
      </c>
      <c r="C100" s="54">
        <f>INDEX('Unintended pregnancies data'!$A$2:$M$148,MATCH('Unintended pregnancies averted'!$A100,'Unintended pregnancies data'!$A$2:$A$148,0),MATCH('Unintended pregnancies averted'!C$1,'Unintended pregnancies data'!$A$1:$M$1,0))</f>
        <v>0</v>
      </c>
      <c r="D100" s="54">
        <f>INDEX('Unintended pregnancies data'!$A$2:$M$148,MATCH('Unintended pregnancies averted'!$A100,'Unintended pregnancies data'!$A$2:$A$148,0),MATCH('Unintended pregnancies averted'!D$1,'Unintended pregnancies data'!$A$1:$M$1,0))</f>
        <v>0</v>
      </c>
      <c r="E100" s="54">
        <f>INDEX('Unintended pregnancies data'!$A$2:$M$148,MATCH('Unintended pregnancies averted'!$A100,'Unintended pregnancies data'!$A$2:$A$148,0),MATCH('Unintended pregnancies averted'!E$1,'Unintended pregnancies data'!$A$1:$M$1,0))</f>
        <v>655.64072230079546</v>
      </c>
      <c r="F100" s="54">
        <f>INDEX('Unintended pregnancies data'!$A$2:$M$148,MATCH('Unintended pregnancies averted'!$A100,'Unintended pregnancies data'!$A$2:$A$148,0),MATCH('Unintended pregnancies averted'!F$1,'Unintended pregnancies data'!$A$1:$M$1,0))</f>
        <v>1331.854600031289</v>
      </c>
      <c r="G100" s="54">
        <f>INDEX('Unintended pregnancies data'!$A$2:$M$148,MATCH('Unintended pregnancies averted'!$A100,'Unintended pregnancies data'!$A$2:$A$148,0),MATCH('Unintended pregnancies averted'!G$1,'Unintended pregnancies data'!$A$1:$M$1,0))</f>
        <v>2030.2136287322428</v>
      </c>
      <c r="H100" s="54">
        <f>INDEX('Unintended pregnancies data'!$A$2:$M$148,MATCH('Unintended pregnancies averted'!$A100,'Unintended pregnancies data'!$A$2:$A$148,0),MATCH('Unintended pregnancies averted'!H$1,'Unintended pregnancies data'!$A$1:$M$1,0))</f>
        <v>2754.23238570596</v>
      </c>
      <c r="I100" s="54">
        <f>INDEX('Unintended pregnancies data'!$A$2:$M$148,MATCH('Unintended pregnancies averted'!$A100,'Unintended pregnancies data'!$A$2:$A$148,0),MATCH('Unintended pregnancies averted'!I$1,'Unintended pregnancies data'!$A$1:$M$1,0))</f>
        <v>3507.9811600879184</v>
      </c>
      <c r="J100" s="54">
        <f>INDEX('Unintended pregnancies data'!$A$2:$M$148,MATCH('Unintended pregnancies averted'!$A100,'Unintended pregnancies data'!$A$2:$A$148,0),MATCH('Unintended pregnancies averted'!J$1,'Unintended pregnancies data'!$A$1:$M$1,0))</f>
        <v>4293.9453413177725</v>
      </c>
      <c r="K100" s="54">
        <f>INDEX('Unintended pregnancies data'!$A$2:$M$148,MATCH('Unintended pregnancies averted'!$A100,'Unintended pregnancies data'!$A$2:$A$148,0),MATCH('Unintended pregnancies averted'!K$1,'Unintended pregnancies data'!$A$1:$M$1,0))</f>
        <v>5112.4255255696735</v>
      </c>
      <c r="L100" s="54">
        <f>INDEX('Unintended pregnancies data'!$A$2:$M$148,MATCH('Unintended pregnancies averted'!$A100,'Unintended pregnancies data'!$A$2:$A$148,0),MATCH('Unintended pregnancies averted'!L$1,'Unintended pregnancies data'!$A$1:$M$1,0))</f>
        <v>5959.4372848067578</v>
      </c>
      <c r="M100" s="54">
        <f>INDEX('Unintended pregnancies data'!$A$2:$M$148,MATCH('Unintended pregnancies averted'!$A100,'Unintended pregnancies data'!$A$2:$A$148,0),MATCH('Unintended pregnancies averted'!M$1,'Unintended pregnancies data'!$A$1:$M$1,0))</f>
        <v>6830.3545885502972</v>
      </c>
    </row>
    <row r="101" spans="1:13" x14ac:dyDescent="0.3">
      <c r="A101" t="s">
        <v>200</v>
      </c>
      <c r="B101" s="54">
        <f>INDEX('Unintended pregnancies data'!$A$2:$M$148,MATCH('Unintended pregnancies averted'!$A101,'Unintended pregnancies data'!$A$2:$A$148,0),MATCH('Unintended pregnancies averted'!B$1,'Unintended pregnancies data'!$A$1:$M$1,0))</f>
        <v>0</v>
      </c>
      <c r="C101" s="54">
        <f>INDEX('Unintended pregnancies data'!$A$2:$M$148,MATCH('Unintended pregnancies averted'!$A101,'Unintended pregnancies data'!$A$2:$A$148,0),MATCH('Unintended pregnancies averted'!C$1,'Unintended pregnancies data'!$A$1:$M$1,0))</f>
        <v>0</v>
      </c>
      <c r="D101" s="54">
        <f>INDEX('Unintended pregnancies data'!$A$2:$M$148,MATCH('Unintended pregnancies averted'!$A101,'Unintended pregnancies data'!$A$2:$A$148,0),MATCH('Unintended pregnancies averted'!D$1,'Unintended pregnancies data'!$A$1:$M$1,0))</f>
        <v>0</v>
      </c>
      <c r="E101" s="54">
        <f>INDEX('Unintended pregnancies data'!$A$2:$M$148,MATCH('Unintended pregnancies averted'!$A101,'Unintended pregnancies data'!$A$2:$A$148,0),MATCH('Unintended pregnancies averted'!E$1,'Unintended pregnancies data'!$A$1:$M$1,0))</f>
        <v>1714.6593199954077</v>
      </c>
      <c r="F101" s="54">
        <f>INDEX('Unintended pregnancies data'!$A$2:$M$148,MATCH('Unintended pregnancies averted'!$A101,'Unintended pregnancies data'!$A$2:$A$148,0),MATCH('Unintended pregnancies averted'!F$1,'Unintended pregnancies data'!$A$1:$M$1,0))</f>
        <v>3539.0798895783373</v>
      </c>
      <c r="G101" s="54">
        <f>INDEX('Unintended pregnancies data'!$A$2:$M$148,MATCH('Unintended pregnancies averted'!$A101,'Unintended pregnancies data'!$A$2:$A$148,0),MATCH('Unintended pregnancies averted'!G$1,'Unintended pregnancies data'!$A$1:$M$1,0))</f>
        <v>5477.3128523117048</v>
      </c>
      <c r="H101" s="54">
        <f>INDEX('Unintended pregnancies data'!$A$2:$M$148,MATCH('Unintended pregnancies averted'!$A101,'Unintended pregnancies data'!$A$2:$A$148,0),MATCH('Unintended pregnancies averted'!H$1,'Unintended pregnancies data'!$A$1:$M$1,0))</f>
        <v>7531.6786557750311</v>
      </c>
      <c r="I101" s="54">
        <f>INDEX('Unintended pregnancies data'!$A$2:$M$148,MATCH('Unintended pregnancies averted'!$A101,'Unintended pregnancies data'!$A$2:$A$148,0),MATCH('Unintended pregnancies averted'!I$1,'Unintended pregnancies data'!$A$1:$M$1,0))</f>
        <v>9702.8623946803855</v>
      </c>
      <c r="J101" s="54">
        <f>INDEX('Unintended pregnancies data'!$A$2:$M$148,MATCH('Unintended pregnancies averted'!$A101,'Unintended pregnancies data'!$A$2:$A$148,0),MATCH('Unintended pregnancies averted'!J$1,'Unintended pregnancies data'!$A$1:$M$1,0))</f>
        <v>11993.577437324304</v>
      </c>
      <c r="K101" s="54">
        <f>INDEX('Unintended pregnancies data'!$A$2:$M$148,MATCH('Unintended pregnancies averted'!$A101,'Unintended pregnancies data'!$A$2:$A$148,0),MATCH('Unintended pregnancies averted'!K$1,'Unintended pregnancies data'!$A$1:$M$1,0))</f>
        <v>14405.346223827015</v>
      </c>
      <c r="L101" s="54">
        <f>INDEX('Unintended pregnancies data'!$A$2:$M$148,MATCH('Unintended pregnancies averted'!$A101,'Unintended pregnancies data'!$A$2:$A$148,0),MATCH('Unintended pregnancies averted'!L$1,'Unintended pregnancies data'!$A$1:$M$1,0))</f>
        <v>16938.889086012612</v>
      </c>
      <c r="M101" s="54">
        <f>INDEX('Unintended pregnancies data'!$A$2:$M$148,MATCH('Unintended pregnancies averted'!$A101,'Unintended pregnancies data'!$A$2:$A$148,0),MATCH('Unintended pregnancies averted'!M$1,'Unintended pregnancies data'!$A$1:$M$1,0))</f>
        <v>19593.845696543693</v>
      </c>
    </row>
    <row r="102" spans="1:13" x14ac:dyDescent="0.3">
      <c r="A102" t="s">
        <v>202</v>
      </c>
      <c r="B102" s="54">
        <f>INDEX('Unintended pregnancies data'!$A$2:$M$148,MATCH('Unintended pregnancies averted'!$A102,'Unintended pregnancies data'!$A$2:$A$148,0),MATCH('Unintended pregnancies averted'!B$1,'Unintended pregnancies data'!$A$1:$M$1,0))</f>
        <v>0</v>
      </c>
      <c r="C102" s="54">
        <f>INDEX('Unintended pregnancies data'!$A$2:$M$148,MATCH('Unintended pregnancies averted'!$A102,'Unintended pregnancies data'!$A$2:$A$148,0),MATCH('Unintended pregnancies averted'!C$1,'Unintended pregnancies data'!$A$1:$M$1,0))</f>
        <v>0</v>
      </c>
      <c r="D102" s="54">
        <f>INDEX('Unintended pregnancies data'!$A$2:$M$148,MATCH('Unintended pregnancies averted'!$A102,'Unintended pregnancies data'!$A$2:$A$148,0),MATCH('Unintended pregnancies averted'!D$1,'Unintended pregnancies data'!$A$1:$M$1,0))</f>
        <v>0</v>
      </c>
      <c r="E102" s="54">
        <f>INDEX('Unintended pregnancies data'!$A$2:$M$148,MATCH('Unintended pregnancies averted'!$A102,'Unintended pregnancies data'!$A$2:$A$148,0),MATCH('Unintended pregnancies averted'!E$1,'Unintended pregnancies data'!$A$1:$M$1,0))</f>
        <v>26909.367353930778</v>
      </c>
      <c r="F102" s="54">
        <f>INDEX('Unintended pregnancies data'!$A$2:$M$148,MATCH('Unintended pregnancies averted'!$A102,'Unintended pregnancies data'!$A$2:$A$148,0),MATCH('Unintended pregnancies averted'!F$1,'Unintended pregnancies data'!$A$1:$M$1,0))</f>
        <v>58746.24487329612</v>
      </c>
      <c r="G102" s="54">
        <f>INDEX('Unintended pregnancies data'!$A$2:$M$148,MATCH('Unintended pregnancies averted'!$A102,'Unintended pregnancies data'!$A$2:$A$148,0),MATCH('Unintended pregnancies averted'!G$1,'Unintended pregnancies data'!$A$1:$M$1,0))</f>
        <v>95600.570083547966</v>
      </c>
      <c r="H102" s="54">
        <f>INDEX('Unintended pregnancies data'!$A$2:$M$148,MATCH('Unintended pregnancies averted'!$A102,'Unintended pregnancies data'!$A$2:$A$148,0),MATCH('Unintended pregnancies averted'!H$1,'Unintended pregnancies data'!$A$1:$M$1,0))</f>
        <v>137121.72750505677</v>
      </c>
      <c r="I102" s="54">
        <f>INDEX('Unintended pregnancies data'!$A$2:$M$148,MATCH('Unintended pregnancies averted'!$A102,'Unintended pregnancies data'!$A$2:$A$148,0),MATCH('Unintended pregnancies averted'!I$1,'Unintended pregnancies data'!$A$1:$M$1,0))</f>
        <v>182798.43909656722</v>
      </c>
      <c r="J102" s="54">
        <f>INDEX('Unintended pregnancies data'!$A$2:$M$148,MATCH('Unintended pregnancies averted'!$A102,'Unintended pregnancies data'!$A$2:$A$148,0),MATCH('Unintended pregnancies averted'!J$1,'Unintended pregnancies data'!$A$1:$M$1,0))</f>
        <v>232460.09976913116</v>
      </c>
      <c r="K102" s="54">
        <f>INDEX('Unintended pregnancies data'!$A$2:$M$148,MATCH('Unintended pregnancies averted'!$A102,'Unintended pregnancies data'!$A$2:$A$148,0),MATCH('Unintended pregnancies averted'!K$1,'Unintended pregnancies data'!$A$1:$M$1,0))</f>
        <v>285958.92350628751</v>
      </c>
      <c r="L102" s="54">
        <f>INDEX('Unintended pregnancies data'!$A$2:$M$148,MATCH('Unintended pregnancies averted'!$A102,'Unintended pregnancies data'!$A$2:$A$148,0),MATCH('Unintended pregnancies averted'!L$1,'Unintended pregnancies data'!$A$1:$M$1,0))</f>
        <v>343372.67700580624</v>
      </c>
      <c r="M102" s="54">
        <f>INDEX('Unintended pregnancies data'!$A$2:$M$148,MATCH('Unintended pregnancies averted'!$A102,'Unintended pregnancies data'!$A$2:$A$148,0),MATCH('Unintended pregnancies averted'!M$1,'Unintended pregnancies data'!$A$1:$M$1,0))</f>
        <v>404885.70419515856</v>
      </c>
    </row>
    <row r="103" spans="1:13" x14ac:dyDescent="0.3">
      <c r="A103" t="s">
        <v>204</v>
      </c>
      <c r="B103" s="54">
        <f>INDEX('Unintended pregnancies data'!$A$2:$M$148,MATCH('Unintended pregnancies averted'!$A103,'Unintended pregnancies data'!$A$2:$A$148,0),MATCH('Unintended pregnancies averted'!B$1,'Unintended pregnancies data'!$A$1:$M$1,0))</f>
        <v>0</v>
      </c>
      <c r="C103" s="54">
        <f>INDEX('Unintended pregnancies data'!$A$2:$M$148,MATCH('Unintended pregnancies averted'!$A103,'Unintended pregnancies data'!$A$2:$A$148,0),MATCH('Unintended pregnancies averted'!C$1,'Unintended pregnancies data'!$A$1:$M$1,0))</f>
        <v>0</v>
      </c>
      <c r="D103" s="54">
        <f>INDEX('Unintended pregnancies data'!$A$2:$M$148,MATCH('Unintended pregnancies averted'!$A103,'Unintended pregnancies data'!$A$2:$A$148,0),MATCH('Unintended pregnancies averted'!D$1,'Unintended pregnancies data'!$A$1:$M$1,0))</f>
        <v>0</v>
      </c>
      <c r="E103" s="54">
        <f>INDEX('Unintended pregnancies data'!$A$2:$M$148,MATCH('Unintended pregnancies averted'!$A103,'Unintended pregnancies data'!$A$2:$A$148,0),MATCH('Unintended pregnancies averted'!E$1,'Unintended pregnancies data'!$A$1:$M$1,0))</f>
        <v>16021.544946987677</v>
      </c>
      <c r="F103" s="54">
        <f>INDEX('Unintended pregnancies data'!$A$2:$M$148,MATCH('Unintended pregnancies averted'!$A103,'Unintended pregnancies data'!$A$2:$A$148,0),MATCH('Unintended pregnancies averted'!F$1,'Unintended pregnancies data'!$A$1:$M$1,0))</f>
        <v>33990.574984939012</v>
      </c>
      <c r="G103" s="54">
        <f>INDEX('Unintended pregnancies data'!$A$2:$M$148,MATCH('Unintended pregnancies averted'!$A103,'Unintended pregnancies data'!$A$2:$A$148,0),MATCH('Unintended pregnancies averted'!G$1,'Unintended pregnancies data'!$A$1:$M$1,0))</f>
        <v>54161.536683037819</v>
      </c>
      <c r="H103" s="54">
        <f>INDEX('Unintended pregnancies data'!$A$2:$M$148,MATCH('Unintended pregnancies averted'!$A103,'Unintended pregnancies data'!$A$2:$A$148,0),MATCH('Unintended pregnancies averted'!H$1,'Unintended pregnancies data'!$A$1:$M$1,0))</f>
        <v>76826.349349249998</v>
      </c>
      <c r="I103" s="54">
        <f>INDEX('Unintended pregnancies data'!$A$2:$M$148,MATCH('Unintended pregnancies averted'!$A103,'Unintended pregnancies data'!$A$2:$A$148,0),MATCH('Unintended pregnancies averted'!I$1,'Unintended pregnancies data'!$A$1:$M$1,0))</f>
        <v>102314.25903160119</v>
      </c>
      <c r="J103" s="54">
        <f>INDEX('Unintended pregnancies data'!$A$2:$M$148,MATCH('Unintended pregnancies averted'!$A103,'Unintended pregnancies data'!$A$2:$A$148,0),MATCH('Unintended pregnancies averted'!J$1,'Unintended pregnancies data'!$A$1:$M$1,0))</f>
        <v>130964.70913900912</v>
      </c>
      <c r="K103" s="54">
        <f>INDEX('Unintended pregnancies data'!$A$2:$M$148,MATCH('Unintended pregnancies averted'!$A103,'Unintended pregnancies data'!$A$2:$A$148,0),MATCH('Unintended pregnancies averted'!K$1,'Unintended pregnancies data'!$A$1:$M$1,0))</f>
        <v>163093.06023377035</v>
      </c>
      <c r="L103" s="54">
        <f>INDEX('Unintended pregnancies data'!$A$2:$M$148,MATCH('Unintended pregnancies averted'!$A103,'Unintended pregnancies data'!$A$2:$A$148,0),MATCH('Unintended pregnancies averted'!L$1,'Unintended pregnancies data'!$A$1:$M$1,0))</f>
        <v>198929.63835147518</v>
      </c>
      <c r="M103" s="54">
        <f>INDEX('Unintended pregnancies data'!$A$2:$M$148,MATCH('Unintended pregnancies averted'!$A103,'Unintended pregnancies data'!$A$2:$A$148,0),MATCH('Unintended pregnancies averted'!M$1,'Unintended pregnancies data'!$A$1:$M$1,0))</f>
        <v>238693.64485965032</v>
      </c>
    </row>
    <row r="104" spans="1:13" x14ac:dyDescent="0.3">
      <c r="A104" t="s">
        <v>206</v>
      </c>
      <c r="B104" s="54">
        <f>INDEX('Unintended pregnancies data'!$A$2:$M$148,MATCH('Unintended pregnancies averted'!$A104,'Unintended pregnancies data'!$A$2:$A$148,0),MATCH('Unintended pregnancies averted'!B$1,'Unintended pregnancies data'!$A$1:$M$1,0))</f>
        <v>0</v>
      </c>
      <c r="C104" s="54">
        <f>INDEX('Unintended pregnancies data'!$A$2:$M$148,MATCH('Unintended pregnancies averted'!$A104,'Unintended pregnancies data'!$A$2:$A$148,0),MATCH('Unintended pregnancies averted'!C$1,'Unintended pregnancies data'!$A$1:$M$1,0))</f>
        <v>0</v>
      </c>
      <c r="D104" s="54">
        <f>INDEX('Unintended pregnancies data'!$A$2:$M$148,MATCH('Unintended pregnancies averted'!$A104,'Unintended pregnancies data'!$A$2:$A$148,0),MATCH('Unintended pregnancies averted'!D$1,'Unintended pregnancies data'!$A$1:$M$1,0))</f>
        <v>0</v>
      </c>
      <c r="E104" s="54">
        <f>INDEX('Unintended pregnancies data'!$A$2:$M$148,MATCH('Unintended pregnancies averted'!$A104,'Unintended pregnancies data'!$A$2:$A$148,0),MATCH('Unintended pregnancies averted'!E$1,'Unintended pregnancies data'!$A$1:$M$1,0))</f>
        <v>33699.644151302055</v>
      </c>
      <c r="F104" s="54">
        <f>INDEX('Unintended pregnancies data'!$A$2:$M$148,MATCH('Unintended pregnancies averted'!$A104,'Unintended pregnancies data'!$A$2:$A$148,0),MATCH('Unintended pregnancies averted'!F$1,'Unintended pregnancies data'!$A$1:$M$1,0))</f>
        <v>66978.283819596749</v>
      </c>
      <c r="G104" s="54">
        <f>INDEX('Unintended pregnancies data'!$A$2:$M$148,MATCH('Unintended pregnancies averted'!$A104,'Unintended pregnancies data'!$A$2:$A$148,0),MATCH('Unintended pregnancies averted'!G$1,'Unintended pregnancies data'!$A$1:$M$1,0))</f>
        <v>99832.063618569169</v>
      </c>
      <c r="H104" s="54">
        <f>INDEX('Unintended pregnancies data'!$A$2:$M$148,MATCH('Unintended pregnancies averted'!$A104,'Unintended pregnancies data'!$A$2:$A$148,0),MATCH('Unintended pregnancies averted'!H$1,'Unintended pregnancies data'!$A$1:$M$1,0))</f>
        <v>132270.17877189675</v>
      </c>
      <c r="I104" s="54">
        <f>INDEX('Unintended pregnancies data'!$A$2:$M$148,MATCH('Unintended pregnancies averted'!$A104,'Unintended pregnancies data'!$A$2:$A$148,0),MATCH('Unintended pregnancies averted'!I$1,'Unintended pregnancies data'!$A$1:$M$1,0))</f>
        <v>164379.94249404175</v>
      </c>
      <c r="J104" s="54">
        <f>INDEX('Unintended pregnancies data'!$A$2:$M$148,MATCH('Unintended pregnancies averted'!$A104,'Unintended pregnancies data'!$A$2:$A$148,0),MATCH('Unintended pregnancies averted'!J$1,'Unintended pregnancies data'!$A$1:$M$1,0))</f>
        <v>196165.26135499775</v>
      </c>
      <c r="K104" s="54">
        <f>INDEX('Unintended pregnancies data'!$A$2:$M$148,MATCH('Unintended pregnancies averted'!$A104,'Unintended pregnancies data'!$A$2:$A$148,0),MATCH('Unintended pregnancies averted'!K$1,'Unintended pregnancies data'!$A$1:$M$1,0))</f>
        <v>227636.96594069246</v>
      </c>
      <c r="L104" s="54">
        <f>INDEX('Unintended pregnancies data'!$A$2:$M$148,MATCH('Unintended pregnancies averted'!$A104,'Unintended pregnancies data'!$A$2:$A$148,0),MATCH('Unintended pregnancies averted'!L$1,'Unintended pregnancies data'!$A$1:$M$1,0))</f>
        <v>258784.48795335693</v>
      </c>
      <c r="M104" s="54">
        <f>INDEX('Unintended pregnancies data'!$A$2:$M$148,MATCH('Unintended pregnancies averted'!$A104,'Unintended pregnancies data'!$A$2:$A$148,0),MATCH('Unintended pregnancies averted'!M$1,'Unintended pregnancies data'!$A$1:$M$1,0))</f>
        <v>289600.78125577746</v>
      </c>
    </row>
    <row r="105" spans="1:13" x14ac:dyDescent="0.3">
      <c r="A105" t="s">
        <v>208</v>
      </c>
      <c r="B105" s="54">
        <f>INDEX('Unintended pregnancies data'!$A$2:$M$148,MATCH('Unintended pregnancies averted'!$A105,'Unintended pregnancies data'!$A$2:$A$148,0),MATCH('Unintended pregnancies averted'!B$1,'Unintended pregnancies data'!$A$1:$M$1,0))</f>
        <v>0</v>
      </c>
      <c r="C105" s="54">
        <f>INDEX('Unintended pregnancies data'!$A$2:$M$148,MATCH('Unintended pregnancies averted'!$A105,'Unintended pregnancies data'!$A$2:$A$148,0),MATCH('Unintended pregnancies averted'!C$1,'Unintended pregnancies data'!$A$1:$M$1,0))</f>
        <v>0</v>
      </c>
      <c r="D105" s="54">
        <f>INDEX('Unintended pregnancies data'!$A$2:$M$148,MATCH('Unintended pregnancies averted'!$A105,'Unintended pregnancies data'!$A$2:$A$148,0),MATCH('Unintended pregnancies averted'!D$1,'Unintended pregnancies data'!$A$1:$M$1,0))</f>
        <v>0</v>
      </c>
      <c r="E105" s="54">
        <f>INDEX('Unintended pregnancies data'!$A$2:$M$148,MATCH('Unintended pregnancies averted'!$A105,'Unintended pregnancies data'!$A$2:$A$148,0),MATCH('Unintended pregnancies averted'!E$1,'Unintended pregnancies data'!$A$1:$M$1,0))</f>
        <v>1601.9568252574645</v>
      </c>
      <c r="F105" s="54">
        <f>INDEX('Unintended pregnancies data'!$A$2:$M$148,MATCH('Unintended pregnancies averted'!$A105,'Unintended pregnancies data'!$A$2:$A$148,0),MATCH('Unintended pregnancies averted'!F$1,'Unintended pregnancies data'!$A$1:$M$1,0))</f>
        <v>3440.0744156796027</v>
      </c>
      <c r="G105" s="54">
        <f>INDEX('Unintended pregnancies data'!$A$2:$M$148,MATCH('Unintended pregnancies averted'!$A105,'Unintended pregnancies data'!$A$2:$A$148,0),MATCH('Unintended pregnancies averted'!G$1,'Unintended pregnancies data'!$A$1:$M$1,0))</f>
        <v>5556.3795700021547</v>
      </c>
      <c r="H105" s="54">
        <f>INDEX('Unintended pregnancies data'!$A$2:$M$148,MATCH('Unintended pregnancies averted'!$A105,'Unintended pregnancies data'!$A$2:$A$148,0),MATCH('Unintended pregnancies averted'!H$1,'Unintended pregnancies data'!$A$1:$M$1,0))</f>
        <v>8004.4390881353174</v>
      </c>
      <c r="I105" s="54">
        <f>INDEX('Unintended pregnancies data'!$A$2:$M$148,MATCH('Unintended pregnancies averted'!$A105,'Unintended pregnancies data'!$A$2:$A$148,0),MATCH('Unintended pregnancies averted'!I$1,'Unintended pregnancies data'!$A$1:$M$1,0))</f>
        <v>10833.09444744758</v>
      </c>
      <c r="J105" s="54">
        <f>INDEX('Unintended pregnancies data'!$A$2:$M$148,MATCH('Unintended pregnancies averted'!$A105,'Unintended pregnancies data'!$A$2:$A$148,0),MATCH('Unintended pregnancies averted'!J$1,'Unintended pregnancies data'!$A$1:$M$1,0))</f>
        <v>14119.661516636879</v>
      </c>
      <c r="K105" s="54">
        <f>INDEX('Unintended pregnancies data'!$A$2:$M$148,MATCH('Unintended pregnancies averted'!$A105,'Unintended pregnancies data'!$A$2:$A$148,0),MATCH('Unintended pregnancies averted'!K$1,'Unintended pregnancies data'!$A$1:$M$1,0))</f>
        <v>17921.551933318984</v>
      </c>
      <c r="L105" s="54">
        <f>INDEX('Unintended pregnancies data'!$A$2:$M$148,MATCH('Unintended pregnancies averted'!$A105,'Unintended pregnancies data'!$A$2:$A$148,0),MATCH('Unintended pregnancies averted'!L$1,'Unintended pregnancies data'!$A$1:$M$1,0))</f>
        <v>22271.70436914649</v>
      </c>
      <c r="M105" s="54">
        <f>INDEX('Unintended pregnancies data'!$A$2:$M$148,MATCH('Unintended pregnancies averted'!$A105,'Unintended pregnancies data'!$A$2:$A$148,0),MATCH('Unintended pregnancies averted'!M$1,'Unintended pregnancies data'!$A$1:$M$1,0))</f>
        <v>27202.343992558101</v>
      </c>
    </row>
    <row r="106" spans="1:13" x14ac:dyDescent="0.3">
      <c r="A106" t="s">
        <v>210</v>
      </c>
      <c r="B106" s="54">
        <f>INDEX('Unintended pregnancies data'!$A$2:$M$148,MATCH('Unintended pregnancies averted'!$A106,'Unintended pregnancies data'!$A$2:$A$148,0),MATCH('Unintended pregnancies averted'!B$1,'Unintended pregnancies data'!$A$1:$M$1,0))</f>
        <v>0</v>
      </c>
      <c r="C106" s="54">
        <f>INDEX('Unintended pregnancies data'!$A$2:$M$148,MATCH('Unintended pregnancies averted'!$A106,'Unintended pregnancies data'!$A$2:$A$148,0),MATCH('Unintended pregnancies averted'!C$1,'Unintended pregnancies data'!$A$1:$M$1,0))</f>
        <v>0</v>
      </c>
      <c r="D106" s="54">
        <f>INDEX('Unintended pregnancies data'!$A$2:$M$148,MATCH('Unintended pregnancies averted'!$A106,'Unintended pregnancies data'!$A$2:$A$148,0),MATCH('Unintended pregnancies averted'!D$1,'Unintended pregnancies data'!$A$1:$M$1,0))</f>
        <v>0</v>
      </c>
      <c r="E106" s="54">
        <f>INDEX('Unintended pregnancies data'!$A$2:$M$148,MATCH('Unintended pregnancies averted'!$A106,'Unintended pregnancies data'!$A$2:$A$148,0),MATCH('Unintended pregnancies averted'!E$1,'Unintended pregnancies data'!$A$1:$M$1,0))</f>
        <v>15507.810544607288</v>
      </c>
      <c r="F106" s="54">
        <f>INDEX('Unintended pregnancies data'!$A$2:$M$148,MATCH('Unintended pregnancies averted'!$A106,'Unintended pregnancies data'!$A$2:$A$148,0),MATCH('Unintended pregnancies averted'!F$1,'Unintended pregnancies data'!$A$1:$M$1,0))</f>
        <v>33420.285369518067</v>
      </c>
      <c r="G106" s="54">
        <f>INDEX('Unintended pregnancies data'!$A$2:$M$148,MATCH('Unintended pregnancies averted'!$A106,'Unintended pregnancies data'!$A$2:$A$148,0),MATCH('Unintended pregnancies averted'!G$1,'Unintended pregnancies data'!$A$1:$M$1,0))</f>
        <v>54033.712410635169</v>
      </c>
      <c r="H106" s="54">
        <f>INDEX('Unintended pregnancies data'!$A$2:$M$148,MATCH('Unintended pregnancies averted'!$A106,'Unintended pregnancies data'!$A$2:$A$148,0),MATCH('Unintended pregnancies averted'!H$1,'Unintended pregnancies data'!$A$1:$M$1,0))</f>
        <v>77664.242956670962</v>
      </c>
      <c r="I106" s="54">
        <f>INDEX('Unintended pregnancies data'!$A$2:$M$148,MATCH('Unintended pregnancies averted'!$A106,'Unintended pregnancies data'!$A$2:$A$148,0),MATCH('Unintended pregnancies averted'!I$1,'Unintended pregnancies data'!$A$1:$M$1,0))</f>
        <v>104617.0859010877</v>
      </c>
      <c r="J106" s="54">
        <f>INDEX('Unintended pregnancies data'!$A$2:$M$148,MATCH('Unintended pregnancies averted'!$A106,'Unintended pregnancies data'!$A$2:$A$148,0),MATCH('Unintended pregnancies averted'!J$1,'Unintended pregnancies data'!$A$1:$M$1,0))</f>
        <v>135319.80036879773</v>
      </c>
      <c r="K106" s="54">
        <f>INDEX('Unintended pregnancies data'!$A$2:$M$148,MATCH('Unintended pregnancies averted'!$A106,'Unintended pregnancies data'!$A$2:$A$148,0),MATCH('Unintended pregnancies averted'!K$1,'Unintended pregnancies data'!$A$1:$M$1,0))</f>
        <v>170210.08931918739</v>
      </c>
      <c r="L106" s="54">
        <f>INDEX('Unintended pregnancies data'!$A$2:$M$148,MATCH('Unintended pregnancies averted'!$A106,'Unintended pregnancies data'!$A$2:$A$148,0),MATCH('Unintended pregnancies averted'!L$1,'Unintended pregnancies data'!$A$1:$M$1,0))</f>
        <v>209780.66521369238</v>
      </c>
      <c r="M106" s="54">
        <f>INDEX('Unintended pregnancies data'!$A$2:$M$148,MATCH('Unintended pregnancies averted'!$A106,'Unintended pregnancies data'!$A$2:$A$148,0),MATCH('Unintended pregnancies averted'!M$1,'Unintended pregnancies data'!$A$1:$M$1,0))</f>
        <v>254575.72447278319</v>
      </c>
    </row>
    <row r="107" spans="1:13" x14ac:dyDescent="0.3">
      <c r="A107" t="s">
        <v>212</v>
      </c>
      <c r="B107" s="54">
        <f>INDEX('Unintended pregnancies data'!$A$2:$M$148,MATCH('Unintended pregnancies averted'!$A107,'Unintended pregnancies data'!$A$2:$A$148,0),MATCH('Unintended pregnancies averted'!B$1,'Unintended pregnancies data'!$A$1:$M$1,0))</f>
        <v>0</v>
      </c>
      <c r="C107" s="54">
        <f>INDEX('Unintended pregnancies data'!$A$2:$M$148,MATCH('Unintended pregnancies averted'!$A107,'Unintended pregnancies data'!$A$2:$A$148,0),MATCH('Unintended pregnancies averted'!C$1,'Unintended pregnancies data'!$A$1:$M$1,0))</f>
        <v>0</v>
      </c>
      <c r="D107" s="54">
        <f>INDEX('Unintended pregnancies data'!$A$2:$M$148,MATCH('Unintended pregnancies averted'!$A107,'Unintended pregnancies data'!$A$2:$A$148,0),MATCH('Unintended pregnancies averted'!D$1,'Unintended pregnancies data'!$A$1:$M$1,0))</f>
        <v>0</v>
      </c>
      <c r="E107" s="54">
        <f>INDEX('Unintended pregnancies data'!$A$2:$M$148,MATCH('Unintended pregnancies averted'!$A107,'Unintended pregnancies data'!$A$2:$A$148,0),MATCH('Unintended pregnancies averted'!E$1,'Unintended pregnancies data'!$A$1:$M$1,0))</f>
        <v>145.69176331304197</v>
      </c>
      <c r="F107" s="54">
        <f>INDEX('Unintended pregnancies data'!$A$2:$M$148,MATCH('Unintended pregnancies averted'!$A107,'Unintended pregnancies data'!$A$2:$A$148,0),MATCH('Unintended pregnancies averted'!F$1,'Unintended pregnancies data'!$A$1:$M$1,0))</f>
        <v>305.87248361260799</v>
      </c>
      <c r="G107" s="54">
        <f>INDEX('Unintended pregnancies data'!$A$2:$M$148,MATCH('Unintended pregnancies averted'!$A107,'Unintended pregnancies data'!$A$2:$A$148,0),MATCH('Unintended pregnancies averted'!G$1,'Unintended pregnancies data'!$A$1:$M$1,0))</f>
        <v>481.86079853486967</v>
      </c>
      <c r="H107" s="54">
        <f>INDEX('Unintended pregnancies data'!$A$2:$M$148,MATCH('Unintended pregnancies averted'!$A107,'Unintended pregnancies data'!$A$2:$A$148,0),MATCH('Unintended pregnancies averted'!H$1,'Unintended pregnancies data'!$A$1:$M$1,0))</f>
        <v>675.14140661319789</v>
      </c>
      <c r="I107" s="54">
        <f>INDEX('Unintended pregnancies data'!$A$2:$M$148,MATCH('Unintended pregnancies averted'!$A107,'Unintended pregnancies data'!$A$2:$A$148,0),MATCH('Unintended pregnancies averted'!I$1,'Unintended pregnancies data'!$A$1:$M$1,0))</f>
        <v>886.63696451530791</v>
      </c>
      <c r="J107" s="54">
        <f>INDEX('Unintended pregnancies data'!$A$2:$M$148,MATCH('Unintended pregnancies averted'!$A107,'Unintended pregnancies data'!$A$2:$A$148,0),MATCH('Unintended pregnancies averted'!J$1,'Unintended pregnancies data'!$A$1:$M$1,0))</f>
        <v>1118.4465780381959</v>
      </c>
      <c r="K107" s="54">
        <f>INDEX('Unintended pregnancies data'!$A$2:$M$148,MATCH('Unintended pregnancies averted'!$A107,'Unintended pregnancies data'!$A$2:$A$148,0),MATCH('Unintended pregnancies averted'!K$1,'Unintended pregnancies data'!$A$1:$M$1,0))</f>
        <v>1372.1141483129036</v>
      </c>
      <c r="L107" s="54">
        <f>INDEX('Unintended pregnancies data'!$A$2:$M$148,MATCH('Unintended pregnancies averted'!$A107,'Unintended pregnancies data'!$A$2:$A$148,0),MATCH('Unintended pregnancies averted'!L$1,'Unintended pregnancies data'!$A$1:$M$1,0))</f>
        <v>1648.9874923605942</v>
      </c>
      <c r="M107" s="54">
        <f>INDEX('Unintended pregnancies data'!$A$2:$M$148,MATCH('Unintended pregnancies averted'!$A107,'Unintended pregnancies data'!$A$2:$A$148,0),MATCH('Unintended pregnancies averted'!M$1,'Unintended pregnancies data'!$A$1:$M$1,0))</f>
        <v>1949.9533811064553</v>
      </c>
    </row>
    <row r="108" spans="1:13" x14ac:dyDescent="0.3">
      <c r="A108" t="s">
        <v>214</v>
      </c>
      <c r="B108" s="54">
        <f>INDEX('Unintended pregnancies data'!$A$2:$M$148,MATCH('Unintended pregnancies averted'!$A108,'Unintended pregnancies data'!$A$2:$A$148,0),MATCH('Unintended pregnancies averted'!B$1,'Unintended pregnancies data'!$A$1:$M$1,0))</f>
        <v>0</v>
      </c>
      <c r="C108" s="54">
        <f>INDEX('Unintended pregnancies data'!$A$2:$M$148,MATCH('Unintended pregnancies averted'!$A108,'Unintended pregnancies data'!$A$2:$A$148,0),MATCH('Unintended pregnancies averted'!C$1,'Unintended pregnancies data'!$A$1:$M$1,0))</f>
        <v>0</v>
      </c>
      <c r="D108" s="54">
        <f>INDEX('Unintended pregnancies data'!$A$2:$M$148,MATCH('Unintended pregnancies averted'!$A108,'Unintended pregnancies data'!$A$2:$A$148,0),MATCH('Unintended pregnancies averted'!D$1,'Unintended pregnancies data'!$A$1:$M$1,0))</f>
        <v>0</v>
      </c>
      <c r="E108" s="54">
        <f>INDEX('Unintended pregnancies data'!$A$2:$M$148,MATCH('Unintended pregnancies averted'!$A108,'Unintended pregnancies data'!$A$2:$A$148,0),MATCH('Unintended pregnancies averted'!E$1,'Unintended pregnancies data'!$A$1:$M$1,0))</f>
        <v>2301.6168289245688</v>
      </c>
      <c r="F108" s="54">
        <f>INDEX('Unintended pregnancies data'!$A$2:$M$148,MATCH('Unintended pregnancies averted'!$A108,'Unintended pregnancies data'!$A$2:$A$148,0),MATCH('Unintended pregnancies averted'!F$1,'Unintended pregnancies data'!$A$1:$M$1,0))</f>
        <v>4714.6951786418867</v>
      </c>
      <c r="G108" s="54">
        <f>INDEX('Unintended pregnancies data'!$A$2:$M$148,MATCH('Unintended pregnancies averted'!$A108,'Unintended pregnancies data'!$A$2:$A$148,0),MATCH('Unintended pregnancies averted'!G$1,'Unintended pregnancies data'!$A$1:$M$1,0))</f>
        <v>7243.3355774061783</v>
      </c>
      <c r="H108" s="54">
        <f>INDEX('Unintended pregnancies data'!$A$2:$M$148,MATCH('Unintended pregnancies averted'!$A108,'Unintended pregnancies data'!$A$2:$A$148,0),MATCH('Unintended pregnancies averted'!H$1,'Unintended pregnancies data'!$A$1:$M$1,0))</f>
        <v>9891.96216191032</v>
      </c>
      <c r="I108" s="54">
        <f>INDEX('Unintended pregnancies data'!$A$2:$M$148,MATCH('Unintended pregnancies averted'!$A108,'Unintended pregnancies data'!$A$2:$A$148,0),MATCH('Unintended pregnancies averted'!I$1,'Unintended pregnancies data'!$A$1:$M$1,0))</f>
        <v>12667.732972472797</v>
      </c>
      <c r="J108" s="54">
        <f>INDEX('Unintended pregnancies data'!$A$2:$M$148,MATCH('Unintended pregnancies averted'!$A108,'Unintended pregnancies data'!$A$2:$A$148,0),MATCH('Unintended pregnancies averted'!J$1,'Unintended pregnancies data'!$A$1:$M$1,0))</f>
        <v>15574.164011320769</v>
      </c>
      <c r="K108" s="54">
        <f>INDEX('Unintended pregnancies data'!$A$2:$M$148,MATCH('Unintended pregnancies averted'!$A108,'Unintended pregnancies data'!$A$2:$A$148,0),MATCH('Unintended pregnancies averted'!K$1,'Unintended pregnancies data'!$A$1:$M$1,0))</f>
        <v>18601.700492549338</v>
      </c>
      <c r="L108" s="54">
        <f>INDEX('Unintended pregnancies data'!$A$2:$M$148,MATCH('Unintended pregnancies averted'!$A108,'Unintended pregnancies data'!$A$2:$A$148,0),MATCH('Unintended pregnancies averted'!L$1,'Unintended pregnancies data'!$A$1:$M$1,0))</f>
        <v>21722.531221082441</v>
      </c>
      <c r="M108" s="54">
        <f>INDEX('Unintended pregnancies data'!$A$2:$M$148,MATCH('Unintended pregnancies averted'!$A108,'Unintended pregnancies data'!$A$2:$A$148,0),MATCH('Unintended pregnancies averted'!M$1,'Unintended pregnancies data'!$A$1:$M$1,0))</f>
        <v>24904.800569700048</v>
      </c>
    </row>
    <row r="109" spans="1:13" x14ac:dyDescent="0.3">
      <c r="A109" t="s">
        <v>216</v>
      </c>
      <c r="B109" s="54">
        <f>INDEX('Unintended pregnancies data'!$A$2:$M$148,MATCH('Unintended pregnancies averted'!$A109,'Unintended pregnancies data'!$A$2:$A$148,0),MATCH('Unintended pregnancies averted'!B$1,'Unintended pregnancies data'!$A$1:$M$1,0))</f>
        <v>0</v>
      </c>
      <c r="C109" s="54">
        <f>INDEX('Unintended pregnancies data'!$A$2:$M$148,MATCH('Unintended pregnancies averted'!$A109,'Unintended pregnancies data'!$A$2:$A$148,0),MATCH('Unintended pregnancies averted'!C$1,'Unintended pregnancies data'!$A$1:$M$1,0))</f>
        <v>0</v>
      </c>
      <c r="D109" s="54">
        <f>INDEX('Unintended pregnancies data'!$A$2:$M$148,MATCH('Unintended pregnancies averted'!$A109,'Unintended pregnancies data'!$A$2:$A$148,0),MATCH('Unintended pregnancies averted'!D$1,'Unintended pregnancies data'!$A$1:$M$1,0))</f>
        <v>0</v>
      </c>
      <c r="E109" s="54">
        <f>INDEX('Unintended pregnancies data'!$A$2:$M$148,MATCH('Unintended pregnancies averted'!$A109,'Unintended pregnancies data'!$A$2:$A$148,0),MATCH('Unintended pregnancies averted'!E$1,'Unintended pregnancies data'!$A$1:$M$1,0))</f>
        <v>11354.047182998387</v>
      </c>
      <c r="F109" s="54">
        <f>INDEX('Unintended pregnancies data'!$A$2:$M$148,MATCH('Unintended pregnancies averted'!$A109,'Unintended pregnancies data'!$A$2:$A$148,0),MATCH('Unintended pregnancies averted'!F$1,'Unintended pregnancies data'!$A$1:$M$1,0))</f>
        <v>23112.616137761797</v>
      </c>
      <c r="G109" s="54">
        <f>INDEX('Unintended pregnancies data'!$A$2:$M$148,MATCH('Unintended pregnancies averted'!$A109,'Unintended pregnancies data'!$A$2:$A$148,0),MATCH('Unintended pregnancies averted'!G$1,'Unintended pregnancies data'!$A$1:$M$1,0))</f>
        <v>35312.154348212585</v>
      </c>
      <c r="H109" s="54">
        <f>INDEX('Unintended pregnancies data'!$A$2:$M$148,MATCH('Unintended pregnancies averted'!$A109,'Unintended pregnancies data'!$A$2:$A$148,0),MATCH('Unintended pregnancies averted'!H$1,'Unintended pregnancies data'!$A$1:$M$1,0))</f>
        <v>47999.155132533575</v>
      </c>
      <c r="I109" s="54">
        <f>INDEX('Unintended pregnancies data'!$A$2:$M$148,MATCH('Unintended pregnancies averted'!$A109,'Unintended pregnancies data'!$A$2:$A$148,0),MATCH('Unintended pregnancies averted'!I$1,'Unintended pregnancies data'!$A$1:$M$1,0))</f>
        <v>61199.492265422479</v>
      </c>
      <c r="J109" s="54">
        <f>INDEX('Unintended pregnancies data'!$A$2:$M$148,MATCH('Unintended pregnancies averted'!$A109,'Unintended pregnancies data'!$A$2:$A$148,0),MATCH('Unintended pregnancies averted'!J$1,'Unintended pregnancies data'!$A$1:$M$1,0))</f>
        <v>74970.828920178465</v>
      </c>
      <c r="K109" s="54">
        <f>INDEX('Unintended pregnancies data'!$A$2:$M$148,MATCH('Unintended pregnancies averted'!$A109,'Unintended pregnancies data'!$A$2:$A$148,0),MATCH('Unintended pregnancies averted'!K$1,'Unintended pregnancies data'!$A$1:$M$1,0))</f>
        <v>89315.629031503457</v>
      </c>
      <c r="L109" s="54">
        <f>INDEX('Unintended pregnancies data'!$A$2:$M$148,MATCH('Unintended pregnancies averted'!$A109,'Unintended pregnancies data'!$A$2:$A$148,0),MATCH('Unintended pregnancies averted'!L$1,'Unintended pregnancies data'!$A$1:$M$1,0))</f>
        <v>104159.51511559443</v>
      </c>
      <c r="M109" s="54">
        <f>INDEX('Unintended pregnancies data'!$A$2:$M$148,MATCH('Unintended pregnancies averted'!$A109,'Unintended pregnancies data'!$A$2:$A$148,0),MATCH('Unintended pregnancies averted'!M$1,'Unintended pregnancies data'!$A$1:$M$1,0))</f>
        <v>119416.61482853256</v>
      </c>
    </row>
    <row r="110" spans="1:13" x14ac:dyDescent="0.3">
      <c r="A110" t="s">
        <v>218</v>
      </c>
      <c r="B110" s="54">
        <f>INDEX('Unintended pregnancies data'!$A$2:$M$148,MATCH('Unintended pregnancies averted'!$A110,'Unintended pregnancies data'!$A$2:$A$148,0),MATCH('Unintended pregnancies averted'!B$1,'Unintended pregnancies data'!$A$1:$M$1,0))</f>
        <v>0</v>
      </c>
      <c r="C110" s="54">
        <f>INDEX('Unintended pregnancies data'!$A$2:$M$148,MATCH('Unintended pregnancies averted'!$A110,'Unintended pregnancies data'!$A$2:$A$148,0),MATCH('Unintended pregnancies averted'!C$1,'Unintended pregnancies data'!$A$1:$M$1,0))</f>
        <v>0</v>
      </c>
      <c r="D110" s="54">
        <f>INDEX('Unintended pregnancies data'!$A$2:$M$148,MATCH('Unintended pregnancies averted'!$A110,'Unintended pregnancies data'!$A$2:$A$148,0),MATCH('Unintended pregnancies averted'!D$1,'Unintended pregnancies data'!$A$1:$M$1,0))</f>
        <v>0</v>
      </c>
      <c r="E110" s="54">
        <f>INDEX('Unintended pregnancies data'!$A$2:$M$148,MATCH('Unintended pregnancies averted'!$A110,'Unintended pregnancies data'!$A$2:$A$148,0),MATCH('Unintended pregnancies averted'!E$1,'Unintended pregnancies data'!$A$1:$M$1,0))</f>
        <v>141089.50255225319</v>
      </c>
      <c r="F110" s="54">
        <f>INDEX('Unintended pregnancies data'!$A$2:$M$148,MATCH('Unintended pregnancies averted'!$A110,'Unintended pregnancies data'!$A$2:$A$148,0),MATCH('Unintended pregnancies averted'!F$1,'Unintended pregnancies data'!$A$1:$M$1,0))</f>
        <v>289915.35416088672</v>
      </c>
      <c r="G110" s="54">
        <f>INDEX('Unintended pregnancies data'!$A$2:$M$148,MATCH('Unintended pregnancies averted'!$A110,'Unintended pregnancies data'!$A$2:$A$148,0),MATCH('Unintended pregnancies averted'!G$1,'Unintended pregnancies data'!$A$1:$M$1,0))</f>
        <v>446573.86378108105</v>
      </c>
      <c r="H110" s="54">
        <f>INDEX('Unintended pregnancies data'!$A$2:$M$148,MATCH('Unintended pregnancies averted'!$A110,'Unintended pregnancies data'!$A$2:$A$148,0),MATCH('Unintended pregnancies averted'!H$1,'Unintended pregnancies data'!$A$1:$M$1,0))</f>
        <v>611702.27592640882</v>
      </c>
      <c r="I110" s="54">
        <f>INDEX('Unintended pregnancies data'!$A$2:$M$148,MATCH('Unintended pregnancies averted'!$A110,'Unintended pregnancies data'!$A$2:$A$148,0),MATCH('Unintended pregnancies averted'!I$1,'Unintended pregnancies data'!$A$1:$M$1,0))</f>
        <v>786032.90437910985</v>
      </c>
      <c r="J110" s="54">
        <f>INDEX('Unintended pregnancies data'!$A$2:$M$148,MATCH('Unintended pregnancies averted'!$A110,'Unintended pregnancies data'!$A$2:$A$148,0),MATCH('Unintended pregnancies averted'!J$1,'Unintended pregnancies data'!$A$1:$M$1,0))</f>
        <v>970104.54758392833</v>
      </c>
      <c r="K110" s="54">
        <f>INDEX('Unintended pregnancies data'!$A$2:$M$148,MATCH('Unintended pregnancies averted'!$A110,'Unintended pregnancies data'!$A$2:$A$148,0),MATCH('Unintended pregnancies averted'!K$1,'Unintended pregnancies data'!$A$1:$M$1,0))</f>
        <v>1164324.193959591</v>
      </c>
      <c r="L110" s="54">
        <f>INDEX('Unintended pregnancies data'!$A$2:$M$148,MATCH('Unintended pregnancies averted'!$A110,'Unintended pregnancies data'!$A$2:$A$148,0),MATCH('Unintended pregnancies averted'!L$1,'Unintended pregnancies data'!$A$1:$M$1,0))</f>
        <v>1368627.5001720525</v>
      </c>
      <c r="M110" s="54">
        <f>INDEX('Unintended pregnancies data'!$A$2:$M$148,MATCH('Unintended pregnancies averted'!$A110,'Unintended pregnancies data'!$A$2:$A$148,0),MATCH('Unintended pregnancies averted'!M$1,'Unintended pregnancies data'!$A$1:$M$1,0))</f>
        <v>1582974.4826778653</v>
      </c>
    </row>
    <row r="111" spans="1:13" x14ac:dyDescent="0.3">
      <c r="A111" t="s">
        <v>220</v>
      </c>
      <c r="B111" s="54">
        <f>INDEX('Unintended pregnancies data'!$A$2:$M$148,MATCH('Unintended pregnancies averted'!$A111,'Unintended pregnancies data'!$A$2:$A$148,0),MATCH('Unintended pregnancies averted'!B$1,'Unintended pregnancies data'!$A$1:$M$1,0))</f>
        <v>0</v>
      </c>
      <c r="C111" s="54">
        <f>INDEX('Unintended pregnancies data'!$A$2:$M$148,MATCH('Unintended pregnancies averted'!$A111,'Unintended pregnancies data'!$A$2:$A$148,0),MATCH('Unintended pregnancies averted'!C$1,'Unintended pregnancies data'!$A$1:$M$1,0))</f>
        <v>0</v>
      </c>
      <c r="D111" s="54">
        <f>INDEX('Unintended pregnancies data'!$A$2:$M$148,MATCH('Unintended pregnancies averted'!$A111,'Unintended pregnancies data'!$A$2:$A$148,0),MATCH('Unintended pregnancies averted'!D$1,'Unintended pregnancies data'!$A$1:$M$1,0))</f>
        <v>0</v>
      </c>
      <c r="E111" s="54">
        <f>INDEX('Unintended pregnancies data'!$A$2:$M$148,MATCH('Unintended pregnancies averted'!$A111,'Unintended pregnancies data'!$A$2:$A$148,0),MATCH('Unintended pregnancies averted'!E$1,'Unintended pregnancies data'!$A$1:$M$1,0))</f>
        <v>7185.1875601228385</v>
      </c>
      <c r="F111" s="54">
        <f>INDEX('Unintended pregnancies data'!$A$2:$M$148,MATCH('Unintended pregnancies averted'!$A111,'Unintended pregnancies data'!$A$2:$A$148,0),MATCH('Unintended pregnancies averted'!F$1,'Unintended pregnancies data'!$A$1:$M$1,0))</f>
        <v>14721.532889049529</v>
      </c>
      <c r="G111" s="54">
        <f>INDEX('Unintended pregnancies data'!$A$2:$M$148,MATCH('Unintended pregnancies averted'!$A111,'Unintended pregnancies data'!$A$2:$A$148,0),MATCH('Unintended pregnancies averted'!G$1,'Unintended pregnancies data'!$A$1:$M$1,0))</f>
        <v>22658.29439863679</v>
      </c>
      <c r="H111" s="54">
        <f>INDEX('Unintended pregnancies data'!$A$2:$M$148,MATCH('Unintended pregnancies averted'!$A111,'Unintended pregnancies data'!$A$2:$A$148,0),MATCH('Unintended pregnancies averted'!H$1,'Unintended pregnancies data'!$A$1:$M$1,0))</f>
        <v>31083.457900218928</v>
      </c>
      <c r="I111" s="54">
        <f>INDEX('Unintended pregnancies data'!$A$2:$M$148,MATCH('Unintended pregnancies averted'!$A111,'Unintended pregnancies data'!$A$2:$A$148,0),MATCH('Unintended pregnancies averted'!I$1,'Unintended pregnancies data'!$A$1:$M$1,0))</f>
        <v>40022.76027294618</v>
      </c>
      <c r="J111" s="54">
        <f>INDEX('Unintended pregnancies data'!$A$2:$M$148,MATCH('Unintended pregnancies averted'!$A111,'Unintended pregnancies data'!$A$2:$A$148,0),MATCH('Unintended pregnancies averted'!J$1,'Unintended pregnancies data'!$A$1:$M$1,0))</f>
        <v>49577.975946174585</v>
      </c>
      <c r="K111" s="54">
        <f>INDEX('Unintended pregnancies data'!$A$2:$M$148,MATCH('Unintended pregnancies averted'!$A111,'Unintended pregnancies data'!$A$2:$A$148,0),MATCH('Unintended pregnancies averted'!K$1,'Unintended pregnancies data'!$A$1:$M$1,0))</f>
        <v>59782.208137611917</v>
      </c>
      <c r="L111" s="54">
        <f>INDEX('Unintended pregnancies data'!$A$2:$M$148,MATCH('Unintended pregnancies averted'!$A111,'Unintended pregnancies data'!$A$2:$A$148,0),MATCH('Unintended pregnancies averted'!L$1,'Unintended pregnancies data'!$A$1:$M$1,0))</f>
        <v>70582.077292570844</v>
      </c>
      <c r="M111" s="54">
        <f>INDEX('Unintended pregnancies data'!$A$2:$M$148,MATCH('Unintended pregnancies averted'!$A111,'Unintended pregnancies data'!$A$2:$A$148,0),MATCH('Unintended pregnancies averted'!M$1,'Unintended pregnancies data'!$A$1:$M$1,0))</f>
        <v>81912.071616782981</v>
      </c>
    </row>
    <row r="112" spans="1:13" x14ac:dyDescent="0.3">
      <c r="A112" t="s">
        <v>222</v>
      </c>
      <c r="B112" s="54">
        <f>INDEX('Unintended pregnancies data'!$A$2:$M$148,MATCH('Unintended pregnancies averted'!$A112,'Unintended pregnancies data'!$A$2:$A$148,0),MATCH('Unintended pregnancies averted'!B$1,'Unintended pregnancies data'!$A$1:$M$1,0))</f>
        <v>0</v>
      </c>
      <c r="C112" s="54">
        <f>INDEX('Unintended pregnancies data'!$A$2:$M$148,MATCH('Unintended pregnancies averted'!$A112,'Unintended pregnancies data'!$A$2:$A$148,0),MATCH('Unintended pregnancies averted'!C$1,'Unintended pregnancies data'!$A$1:$M$1,0))</f>
        <v>0</v>
      </c>
      <c r="D112" s="54">
        <f>INDEX('Unintended pregnancies data'!$A$2:$M$148,MATCH('Unintended pregnancies averted'!$A112,'Unintended pregnancies data'!$A$2:$A$148,0),MATCH('Unintended pregnancies averted'!D$1,'Unintended pregnancies data'!$A$1:$M$1,0))</f>
        <v>0</v>
      </c>
      <c r="E112" s="54">
        <f>INDEX('Unintended pregnancies data'!$A$2:$M$148,MATCH('Unintended pregnancies averted'!$A112,'Unintended pregnancies data'!$A$2:$A$148,0),MATCH('Unintended pregnancies averted'!E$1,'Unintended pregnancies data'!$A$1:$M$1,0))</f>
        <v>90955.138172612991</v>
      </c>
      <c r="F112" s="54">
        <f>INDEX('Unintended pregnancies data'!$A$2:$M$148,MATCH('Unintended pregnancies averted'!$A112,'Unintended pregnancies data'!$A$2:$A$148,0),MATCH('Unintended pregnancies averted'!F$1,'Unintended pregnancies data'!$A$1:$M$1,0))</f>
        <v>194940.10054512531</v>
      </c>
      <c r="G112" s="54">
        <f>INDEX('Unintended pregnancies data'!$A$2:$M$148,MATCH('Unintended pregnancies averted'!$A112,'Unintended pregnancies data'!$A$2:$A$148,0),MATCH('Unintended pregnancies averted'!G$1,'Unintended pregnancies data'!$A$1:$M$1,0))</f>
        <v>313366.2214219633</v>
      </c>
      <c r="H112" s="54">
        <f>INDEX('Unintended pregnancies data'!$A$2:$M$148,MATCH('Unintended pregnancies averted'!$A112,'Unintended pregnancies data'!$A$2:$A$148,0),MATCH('Unintended pregnancies averted'!H$1,'Unintended pregnancies data'!$A$1:$M$1,0))</f>
        <v>447749.05366249499</v>
      </c>
      <c r="I112" s="54">
        <f>INDEX('Unintended pregnancies data'!$A$2:$M$148,MATCH('Unintended pregnancies averted'!$A112,'Unintended pregnancies data'!$A$2:$A$148,0),MATCH('Unintended pregnancies averted'!I$1,'Unintended pregnancies data'!$A$1:$M$1,0))</f>
        <v>599340.63265036605</v>
      </c>
      <c r="J112" s="54">
        <f>INDEX('Unintended pregnancies data'!$A$2:$M$148,MATCH('Unintended pregnancies averted'!$A112,'Unintended pregnancies data'!$A$2:$A$148,0),MATCH('Unintended pregnancies averted'!J$1,'Unintended pregnancies data'!$A$1:$M$1,0))</f>
        <v>770229.64439802058</v>
      </c>
      <c r="K112" s="54">
        <f>INDEX('Unintended pregnancies data'!$A$2:$M$148,MATCH('Unintended pregnancies averted'!$A112,'Unintended pregnancies data'!$A$2:$A$148,0),MATCH('Unintended pregnancies averted'!K$1,'Unintended pregnancies data'!$A$1:$M$1,0))</f>
        <v>962430.47170157009</v>
      </c>
      <c r="L112" s="54">
        <f>INDEX('Unintended pregnancies data'!$A$2:$M$148,MATCH('Unintended pregnancies averted'!$A112,'Unintended pregnancies data'!$A$2:$A$148,0),MATCH('Unintended pregnancies averted'!L$1,'Unintended pregnancies data'!$A$1:$M$1,0))</f>
        <v>1178202.8171452649</v>
      </c>
      <c r="M112" s="54">
        <f>INDEX('Unintended pregnancies data'!$A$2:$M$148,MATCH('Unintended pregnancies averted'!$A112,'Unintended pregnancies data'!$A$2:$A$148,0),MATCH('Unintended pregnancies averted'!M$1,'Unintended pregnancies data'!$A$1:$M$1,0))</f>
        <v>1420008.5546276045</v>
      </c>
    </row>
    <row r="113" spans="1:13" x14ac:dyDescent="0.3">
      <c r="A113" t="s">
        <v>224</v>
      </c>
      <c r="B113" s="54">
        <f>INDEX('Unintended pregnancies data'!$A$2:$M$148,MATCH('Unintended pregnancies averted'!$A113,'Unintended pregnancies data'!$A$2:$A$148,0),MATCH('Unintended pregnancies averted'!B$1,'Unintended pregnancies data'!$A$1:$M$1,0))</f>
        <v>0</v>
      </c>
      <c r="C113" s="54">
        <f>INDEX('Unintended pregnancies data'!$A$2:$M$148,MATCH('Unintended pregnancies averted'!$A113,'Unintended pregnancies data'!$A$2:$A$148,0),MATCH('Unintended pregnancies averted'!C$1,'Unintended pregnancies data'!$A$1:$M$1,0))</f>
        <v>0</v>
      </c>
      <c r="D113" s="54">
        <f>INDEX('Unintended pregnancies data'!$A$2:$M$148,MATCH('Unintended pregnancies averted'!$A113,'Unintended pregnancies data'!$A$2:$A$148,0),MATCH('Unintended pregnancies averted'!D$1,'Unintended pregnancies data'!$A$1:$M$1,0))</f>
        <v>0</v>
      </c>
      <c r="E113" s="54">
        <f>INDEX('Unintended pregnancies data'!$A$2:$M$148,MATCH('Unintended pregnancies averted'!$A113,'Unintended pregnancies data'!$A$2:$A$148,0),MATCH('Unintended pregnancies averted'!E$1,'Unintended pregnancies data'!$A$1:$M$1,0))</f>
        <v>51110.618861287134</v>
      </c>
      <c r="F113" s="54">
        <f>INDEX('Unintended pregnancies data'!$A$2:$M$148,MATCH('Unintended pregnancies averted'!$A113,'Unintended pregnancies data'!$A$2:$A$148,0),MATCH('Unintended pregnancies averted'!F$1,'Unintended pregnancies data'!$A$1:$M$1,0))</f>
        <v>102913.22587860096</v>
      </c>
      <c r="G113" s="54">
        <f>INDEX('Unintended pregnancies data'!$A$2:$M$148,MATCH('Unintended pregnancies averted'!$A113,'Unintended pregnancies data'!$A$2:$A$148,0),MATCH('Unintended pregnancies averted'!G$1,'Unintended pregnancies data'!$A$1:$M$1,0))</f>
        <v>155420.51867857622</v>
      </c>
      <c r="H113" s="54">
        <f>INDEX('Unintended pregnancies data'!$A$2:$M$148,MATCH('Unintended pregnancies averted'!$A113,'Unintended pregnancies data'!$A$2:$A$148,0),MATCH('Unintended pregnancies averted'!H$1,'Unintended pregnancies data'!$A$1:$M$1,0))</f>
        <v>208547.71177678509</v>
      </c>
      <c r="I113" s="54">
        <f>INDEX('Unintended pregnancies data'!$A$2:$M$148,MATCH('Unintended pregnancies averted'!$A113,'Unintended pregnancies data'!$A$2:$A$148,0),MATCH('Unintended pregnancies averted'!I$1,'Unintended pregnancies data'!$A$1:$M$1,0))</f>
        <v>262167.97310621617</v>
      </c>
      <c r="J113" s="54">
        <f>INDEX('Unintended pregnancies data'!$A$2:$M$148,MATCH('Unintended pregnancies averted'!$A113,'Unintended pregnancies data'!$A$2:$A$148,0),MATCH('Unintended pregnancies averted'!J$1,'Unintended pregnancies data'!$A$1:$M$1,0))</f>
        <v>316268.49364895117</v>
      </c>
      <c r="K113" s="54">
        <f>INDEX('Unintended pregnancies data'!$A$2:$M$148,MATCH('Unintended pregnancies averted'!$A113,'Unintended pregnancies data'!$A$2:$A$148,0),MATCH('Unintended pregnancies averted'!K$1,'Unintended pregnancies data'!$A$1:$M$1,0))</f>
        <v>370724.04498706339</v>
      </c>
      <c r="L113" s="54">
        <f>INDEX('Unintended pregnancies data'!$A$2:$M$148,MATCH('Unintended pregnancies averted'!$A113,'Unintended pregnancies data'!$A$2:$A$148,0),MATCH('Unintended pregnancies averted'!L$1,'Unintended pregnancies data'!$A$1:$M$1,0))</f>
        <v>425434.77939269249</v>
      </c>
      <c r="M113" s="54">
        <f>INDEX('Unintended pregnancies data'!$A$2:$M$148,MATCH('Unintended pregnancies averted'!$A113,'Unintended pregnancies data'!$A$2:$A$148,0),MATCH('Unintended pregnancies averted'!M$1,'Unintended pregnancies data'!$A$1:$M$1,0))</f>
        <v>480315.02084555151</v>
      </c>
    </row>
    <row r="114" spans="1:13" x14ac:dyDescent="0.3">
      <c r="A114" t="s">
        <v>226</v>
      </c>
      <c r="B114" s="54">
        <f>INDEX('Unintended pregnancies data'!$A$2:$M$148,MATCH('Unintended pregnancies averted'!$A114,'Unintended pregnancies data'!$A$2:$A$148,0),MATCH('Unintended pregnancies averted'!B$1,'Unintended pregnancies data'!$A$1:$M$1,0))</f>
        <v>0</v>
      </c>
      <c r="C114" s="54">
        <f>INDEX('Unintended pregnancies data'!$A$2:$M$148,MATCH('Unintended pregnancies averted'!$A114,'Unintended pregnancies data'!$A$2:$A$148,0),MATCH('Unintended pregnancies averted'!C$1,'Unintended pregnancies data'!$A$1:$M$1,0))</f>
        <v>0</v>
      </c>
      <c r="D114" s="54">
        <f>INDEX('Unintended pregnancies data'!$A$2:$M$148,MATCH('Unintended pregnancies averted'!$A114,'Unintended pregnancies data'!$A$2:$A$148,0),MATCH('Unintended pregnancies averted'!D$1,'Unintended pregnancies data'!$A$1:$M$1,0))</f>
        <v>0</v>
      </c>
      <c r="E114" s="54">
        <f>INDEX('Unintended pregnancies data'!$A$2:$M$148,MATCH('Unintended pregnancies averted'!$A114,'Unintended pregnancies data'!$A$2:$A$148,0),MATCH('Unintended pregnancies averted'!E$1,'Unintended pregnancies data'!$A$1:$M$1,0))</f>
        <v>113534.7985767296</v>
      </c>
      <c r="F114" s="54">
        <f>INDEX('Unintended pregnancies data'!$A$2:$M$148,MATCH('Unintended pregnancies averted'!$A114,'Unintended pregnancies data'!$A$2:$A$148,0),MATCH('Unintended pregnancies averted'!F$1,'Unintended pregnancies data'!$A$1:$M$1,0))</f>
        <v>241866.02605249779</v>
      </c>
      <c r="G114" s="54">
        <f>INDEX('Unintended pregnancies data'!$A$2:$M$148,MATCH('Unintended pregnancies averted'!$A114,'Unintended pregnancies data'!$A$2:$A$148,0),MATCH('Unintended pregnancies averted'!G$1,'Unintended pregnancies data'!$A$1:$M$1,0))</f>
        <v>386497.48130792845</v>
      </c>
      <c r="H114" s="54">
        <f>INDEX('Unintended pregnancies data'!$A$2:$M$148,MATCH('Unintended pregnancies averted'!$A114,'Unintended pregnancies data'!$A$2:$A$148,0),MATCH('Unintended pregnancies averted'!H$1,'Unintended pregnancies data'!$A$1:$M$1,0))</f>
        <v>549135.93485265155</v>
      </c>
      <c r="I114" s="54">
        <f>INDEX('Unintended pregnancies data'!$A$2:$M$148,MATCH('Unintended pregnancies averted'!$A114,'Unintended pregnancies data'!$A$2:$A$148,0),MATCH('Unintended pregnancies averted'!I$1,'Unintended pregnancies data'!$A$1:$M$1,0))</f>
        <v>731292.81465660082</v>
      </c>
      <c r="J114" s="54">
        <f>INDEX('Unintended pregnancies data'!$A$2:$M$148,MATCH('Unintended pregnancies averted'!$A114,'Unintended pregnancies data'!$A$2:$A$148,0),MATCH('Unintended pregnancies averted'!J$1,'Unintended pregnancies data'!$A$1:$M$1,0))</f>
        <v>935103.7620111513</v>
      </c>
      <c r="K114" s="54">
        <f>INDEX('Unintended pregnancies data'!$A$2:$M$148,MATCH('Unintended pregnancies averted'!$A114,'Unintended pregnancies data'!$A$2:$A$148,0),MATCH('Unintended pregnancies averted'!K$1,'Unintended pregnancies data'!$A$1:$M$1,0))</f>
        <v>1162596.3428772972</v>
      </c>
      <c r="L114" s="54">
        <f>INDEX('Unintended pregnancies data'!$A$2:$M$148,MATCH('Unintended pregnancies averted'!$A114,'Unintended pregnancies data'!$A$2:$A$148,0),MATCH('Unintended pregnancies averted'!L$1,'Unintended pregnancies data'!$A$1:$M$1,0))</f>
        <v>1415790.2492987197</v>
      </c>
      <c r="M114" s="54">
        <f>INDEX('Unintended pregnancies data'!$A$2:$M$148,MATCH('Unintended pregnancies averted'!$A114,'Unintended pregnancies data'!$A$2:$A$148,0),MATCH('Unintended pregnancies averted'!M$1,'Unintended pregnancies data'!$A$1:$M$1,0))</f>
        <v>1696860.6402303698</v>
      </c>
    </row>
    <row r="115" spans="1:13" x14ac:dyDescent="0.3">
      <c r="A115" t="s">
        <v>228</v>
      </c>
      <c r="B115" s="54">
        <f>INDEX('Unintended pregnancies data'!$A$2:$M$148,MATCH('Unintended pregnancies averted'!$A115,'Unintended pregnancies data'!$A$2:$A$148,0),MATCH('Unintended pregnancies averted'!B$1,'Unintended pregnancies data'!$A$1:$M$1,0))</f>
        <v>0</v>
      </c>
      <c r="C115" s="54">
        <f>INDEX('Unintended pregnancies data'!$A$2:$M$148,MATCH('Unintended pregnancies averted'!$A115,'Unintended pregnancies data'!$A$2:$A$148,0),MATCH('Unintended pregnancies averted'!C$1,'Unintended pregnancies data'!$A$1:$M$1,0))</f>
        <v>0</v>
      </c>
      <c r="D115" s="54">
        <f>INDEX('Unintended pregnancies data'!$A$2:$M$148,MATCH('Unintended pregnancies averted'!$A115,'Unintended pregnancies data'!$A$2:$A$148,0),MATCH('Unintended pregnancies averted'!D$1,'Unintended pregnancies data'!$A$1:$M$1,0))</f>
        <v>0</v>
      </c>
      <c r="E115" s="54">
        <f>INDEX('Unintended pregnancies data'!$A$2:$M$148,MATCH('Unintended pregnancies averted'!$A115,'Unintended pregnancies data'!$A$2:$A$148,0),MATCH('Unintended pregnancies averted'!E$1,'Unintended pregnancies data'!$A$1:$M$1,0))</f>
        <v>2650.0006882072485</v>
      </c>
      <c r="F115" s="54">
        <f>INDEX('Unintended pregnancies data'!$A$2:$M$148,MATCH('Unintended pregnancies averted'!$A115,'Unintended pregnancies data'!$A$2:$A$148,0),MATCH('Unintended pregnancies averted'!F$1,'Unintended pregnancies data'!$A$1:$M$1,0))</f>
        <v>5340.6300326426572</v>
      </c>
      <c r="G115" s="54">
        <f>INDEX('Unintended pregnancies data'!$A$2:$M$148,MATCH('Unintended pregnancies averted'!$A115,'Unintended pregnancies data'!$A$2:$A$148,0),MATCH('Unintended pregnancies averted'!G$1,'Unintended pregnancies data'!$A$1:$M$1,0))</f>
        <v>8067.0763265723363</v>
      </c>
      <c r="H115" s="54">
        <f>INDEX('Unintended pregnancies data'!$A$2:$M$148,MATCH('Unintended pregnancies averted'!$A115,'Unintended pregnancies data'!$A$2:$A$148,0),MATCH('Unintended pregnancies averted'!H$1,'Unintended pregnancies data'!$A$1:$M$1,0))</f>
        <v>10824.274692325853</v>
      </c>
      <c r="I115" s="54">
        <f>INDEX('Unintended pregnancies data'!$A$2:$M$148,MATCH('Unintended pregnancies averted'!$A115,'Unintended pregnancies data'!$A$2:$A$148,0),MATCH('Unintended pregnancies averted'!I$1,'Unintended pregnancies data'!$A$1:$M$1,0))</f>
        <v>13616.751996223175</v>
      </c>
      <c r="J115" s="54">
        <f>INDEX('Unintended pregnancies data'!$A$2:$M$148,MATCH('Unintended pregnancies averted'!$A115,'Unintended pregnancies data'!$A$2:$A$148,0),MATCH('Unintended pregnancies averted'!J$1,'Unintended pregnancies data'!$A$1:$M$1,0))</f>
        <v>16435.80209971554</v>
      </c>
      <c r="K115" s="54">
        <f>INDEX('Unintended pregnancies data'!$A$2:$M$148,MATCH('Unintended pregnancies averted'!$A115,'Unintended pregnancies data'!$A$2:$A$148,0),MATCH('Unintended pregnancies averted'!K$1,'Unintended pregnancies data'!$A$1:$M$1,0))</f>
        <v>19282.289872771566</v>
      </c>
      <c r="L115" s="54">
        <f>INDEX('Unintended pregnancies data'!$A$2:$M$148,MATCH('Unintended pregnancies averted'!$A115,'Unintended pregnancies data'!$A$2:$A$148,0),MATCH('Unintended pregnancies averted'!L$1,'Unintended pregnancies data'!$A$1:$M$1,0))</f>
        <v>22163.684840987407</v>
      </c>
      <c r="M115" s="54">
        <f>INDEX('Unintended pregnancies data'!$A$2:$M$148,MATCH('Unintended pregnancies averted'!$A115,'Unintended pregnancies data'!$A$2:$A$148,0),MATCH('Unintended pregnancies averted'!M$1,'Unintended pregnancies data'!$A$1:$M$1,0))</f>
        <v>25086.982512348943</v>
      </c>
    </row>
    <row r="116" spans="1:13" x14ac:dyDescent="0.3">
      <c r="A116" t="s">
        <v>230</v>
      </c>
      <c r="B116" s="54">
        <f>INDEX('Unintended pregnancies data'!$A$2:$M$148,MATCH('Unintended pregnancies averted'!$A116,'Unintended pregnancies data'!$A$2:$A$148,0),MATCH('Unintended pregnancies averted'!B$1,'Unintended pregnancies data'!$A$1:$M$1,0))</f>
        <v>0</v>
      </c>
      <c r="C116" s="54">
        <f>INDEX('Unintended pregnancies data'!$A$2:$M$148,MATCH('Unintended pregnancies averted'!$A116,'Unintended pregnancies data'!$A$2:$A$148,0),MATCH('Unintended pregnancies averted'!C$1,'Unintended pregnancies data'!$A$1:$M$1,0))</f>
        <v>0</v>
      </c>
      <c r="D116" s="54">
        <f>INDEX('Unintended pregnancies data'!$A$2:$M$148,MATCH('Unintended pregnancies averted'!$A116,'Unintended pregnancies data'!$A$2:$A$148,0),MATCH('Unintended pregnancies averted'!D$1,'Unintended pregnancies data'!$A$1:$M$1,0))</f>
        <v>0</v>
      </c>
      <c r="E116" s="54">
        <f>INDEX('Unintended pregnancies data'!$A$2:$M$148,MATCH('Unintended pregnancies averted'!$A116,'Unintended pregnancies data'!$A$2:$A$148,0),MATCH('Unintended pregnancies averted'!E$1,'Unintended pregnancies data'!$A$1:$M$1,0))</f>
        <v>32877.683634000365</v>
      </c>
      <c r="F116" s="54">
        <f>INDEX('Unintended pregnancies data'!$A$2:$M$148,MATCH('Unintended pregnancies averted'!$A116,'Unintended pregnancies data'!$A$2:$A$148,0),MATCH('Unintended pregnancies averted'!F$1,'Unintended pregnancies data'!$A$1:$M$1,0))</f>
        <v>67078.275859213434</v>
      </c>
      <c r="G116" s="54">
        <f>INDEX('Unintended pregnancies data'!$A$2:$M$148,MATCH('Unintended pregnancies averted'!$A116,'Unintended pregnancies data'!$A$2:$A$148,0),MATCH('Unintended pregnancies averted'!G$1,'Unintended pregnancies data'!$A$1:$M$1,0))</f>
        <v>102649.13284964766</v>
      </c>
      <c r="H116" s="54">
        <f>INDEX('Unintended pregnancies data'!$A$2:$M$148,MATCH('Unintended pregnancies averted'!$A116,'Unintended pregnancies data'!$A$2:$A$148,0),MATCH('Unintended pregnancies averted'!H$1,'Unintended pregnancies data'!$A$1:$M$1,0))</f>
        <v>139603.71639742493</v>
      </c>
      <c r="I116" s="54">
        <f>INDEX('Unintended pregnancies data'!$A$2:$M$148,MATCH('Unintended pregnancies averted'!$A116,'Unintended pregnancies data'!$A$2:$A$148,0),MATCH('Unintended pregnancies averted'!I$1,'Unintended pregnancies data'!$A$1:$M$1,0))</f>
        <v>178066.12043918623</v>
      </c>
      <c r="J116" s="54">
        <f>INDEX('Unintended pregnancies data'!$A$2:$M$148,MATCH('Unintended pregnancies averted'!$A116,'Unintended pregnancies data'!$A$2:$A$148,0),MATCH('Unintended pregnancies averted'!J$1,'Unintended pregnancies data'!$A$1:$M$1,0))</f>
        <v>217971.97172864317</v>
      </c>
      <c r="K116" s="54">
        <f>INDEX('Unintended pregnancies data'!$A$2:$M$148,MATCH('Unintended pregnancies averted'!$A116,'Unintended pregnancies data'!$A$2:$A$148,0),MATCH('Unintended pregnancies averted'!K$1,'Unintended pregnancies data'!$A$1:$M$1,0))</f>
        <v>259278.21214473783</v>
      </c>
      <c r="L116" s="54">
        <f>INDEX('Unintended pregnancies data'!$A$2:$M$148,MATCH('Unintended pregnancies averted'!$A116,'Unintended pregnancies data'!$A$2:$A$148,0),MATCH('Unintended pregnancies averted'!L$1,'Unintended pregnancies data'!$A$1:$M$1,0))</f>
        <v>301880.59697714658</v>
      </c>
      <c r="M116" s="54">
        <f>INDEX('Unintended pregnancies data'!$A$2:$M$148,MATCH('Unintended pregnancies averted'!$A116,'Unintended pregnancies data'!$A$2:$A$148,0),MATCH('Unintended pregnancies averted'!M$1,'Unintended pregnancies data'!$A$1:$M$1,0))</f>
        <v>345636.86793140159</v>
      </c>
    </row>
    <row r="117" spans="1:13" x14ac:dyDescent="0.3">
      <c r="A117" t="s">
        <v>232</v>
      </c>
      <c r="B117" s="54">
        <f>INDEX('Unintended pregnancies data'!$A$2:$M$148,MATCH('Unintended pregnancies averted'!$A117,'Unintended pregnancies data'!$A$2:$A$148,0),MATCH('Unintended pregnancies averted'!B$1,'Unintended pregnancies data'!$A$1:$M$1,0))</f>
        <v>0</v>
      </c>
      <c r="C117" s="54">
        <f>INDEX('Unintended pregnancies data'!$A$2:$M$148,MATCH('Unintended pregnancies averted'!$A117,'Unintended pregnancies data'!$A$2:$A$148,0),MATCH('Unintended pregnancies averted'!C$1,'Unintended pregnancies data'!$A$1:$M$1,0))</f>
        <v>0</v>
      </c>
      <c r="D117" s="54">
        <f>INDEX('Unintended pregnancies data'!$A$2:$M$148,MATCH('Unintended pregnancies averted'!$A117,'Unintended pregnancies data'!$A$2:$A$148,0),MATCH('Unintended pregnancies averted'!D$1,'Unintended pregnancies data'!$A$1:$M$1,0))</f>
        <v>0</v>
      </c>
      <c r="E117" s="54">
        <f>INDEX('Unintended pregnancies data'!$A$2:$M$148,MATCH('Unintended pregnancies averted'!$A117,'Unintended pregnancies data'!$A$2:$A$148,0),MATCH('Unintended pregnancies averted'!E$1,'Unintended pregnancies data'!$A$1:$M$1,0))</f>
        <v>522.54879465888189</v>
      </c>
      <c r="F117" s="54">
        <f>INDEX('Unintended pregnancies data'!$A$2:$M$148,MATCH('Unintended pregnancies averted'!$A117,'Unintended pregnancies data'!$A$2:$A$148,0),MATCH('Unintended pregnancies averted'!F$1,'Unintended pregnancies data'!$A$1:$M$1,0))</f>
        <v>1099.907931179041</v>
      </c>
      <c r="G117" s="54">
        <f>INDEX('Unintended pregnancies data'!$A$2:$M$148,MATCH('Unintended pregnancies averted'!$A117,'Unintended pregnancies data'!$A$2:$A$148,0),MATCH('Unintended pregnancies averted'!G$1,'Unintended pregnancies data'!$A$1:$M$1,0))</f>
        <v>1735.375650076021</v>
      </c>
      <c r="H117" s="54">
        <f>INDEX('Unintended pregnancies data'!$A$2:$M$148,MATCH('Unintended pregnancies averted'!$A117,'Unintended pregnancies data'!$A$2:$A$148,0),MATCH('Unintended pregnancies averted'!H$1,'Unintended pregnancies data'!$A$1:$M$1,0))</f>
        <v>2430.7035638534908</v>
      </c>
      <c r="I117" s="54">
        <f>INDEX('Unintended pregnancies data'!$A$2:$M$148,MATCH('Unintended pregnancies averted'!$A117,'Unintended pregnancies data'!$A$2:$A$148,0),MATCH('Unintended pregnancies averted'!I$1,'Unintended pregnancies data'!$A$1:$M$1,0))</f>
        <v>3192.1255929798481</v>
      </c>
      <c r="J117" s="54">
        <f>INDEX('Unintended pregnancies data'!$A$2:$M$148,MATCH('Unintended pregnancies averted'!$A117,'Unintended pregnancies data'!$A$2:$A$148,0),MATCH('Unintended pregnancies averted'!J$1,'Unintended pregnancies data'!$A$1:$M$1,0))</f>
        <v>4021.0306569784079</v>
      </c>
      <c r="K117" s="54">
        <f>INDEX('Unintended pregnancies data'!$A$2:$M$148,MATCH('Unintended pregnancies averted'!$A117,'Unintended pregnancies data'!$A$2:$A$148,0),MATCH('Unintended pregnancies averted'!K$1,'Unintended pregnancies data'!$A$1:$M$1,0))</f>
        <v>4920.3639323166135</v>
      </c>
      <c r="L117" s="54">
        <f>INDEX('Unintended pregnancies data'!$A$2:$M$148,MATCH('Unintended pregnancies averted'!$A117,'Unintended pregnancies data'!$A$2:$A$148,0),MATCH('Unintended pregnancies averted'!L$1,'Unintended pregnancies data'!$A$1:$M$1,0))</f>
        <v>5894.8036487779937</v>
      </c>
      <c r="M117" s="54">
        <f>INDEX('Unintended pregnancies data'!$A$2:$M$148,MATCH('Unintended pregnancies averted'!$A117,'Unintended pregnancies data'!$A$2:$A$148,0),MATCH('Unintended pregnancies averted'!M$1,'Unintended pregnancies data'!$A$1:$M$1,0))</f>
        <v>6948.9296892788188</v>
      </c>
    </row>
    <row r="118" spans="1:13" x14ac:dyDescent="0.3">
      <c r="A118" t="s">
        <v>234</v>
      </c>
      <c r="B118" s="54">
        <f>INDEX('Unintended pregnancies data'!$A$2:$M$148,MATCH('Unintended pregnancies averted'!$A118,'Unintended pregnancies data'!$A$2:$A$148,0),MATCH('Unintended pregnancies averted'!B$1,'Unintended pregnancies data'!$A$1:$M$1,0))</f>
        <v>0</v>
      </c>
      <c r="C118" s="54">
        <f>INDEX('Unintended pregnancies data'!$A$2:$M$148,MATCH('Unintended pregnancies averted'!$A118,'Unintended pregnancies data'!$A$2:$A$148,0),MATCH('Unintended pregnancies averted'!C$1,'Unintended pregnancies data'!$A$1:$M$1,0))</f>
        <v>0</v>
      </c>
      <c r="D118" s="54">
        <f>INDEX('Unintended pregnancies data'!$A$2:$M$148,MATCH('Unintended pregnancies averted'!$A118,'Unintended pregnancies data'!$A$2:$A$148,0),MATCH('Unintended pregnancies averted'!D$1,'Unintended pregnancies data'!$A$1:$M$1,0))</f>
        <v>0</v>
      </c>
      <c r="E118" s="54">
        <f>INDEX('Unintended pregnancies data'!$A$2:$M$148,MATCH('Unintended pregnancies averted'!$A118,'Unintended pregnancies data'!$A$2:$A$148,0),MATCH('Unintended pregnancies averted'!E$1,'Unintended pregnancies data'!$A$1:$M$1,0))</f>
        <v>124976.90787356254</v>
      </c>
      <c r="F118" s="54">
        <f>INDEX('Unintended pregnancies data'!$A$2:$M$148,MATCH('Unintended pregnancies averted'!$A118,'Unintended pregnancies data'!$A$2:$A$148,0),MATCH('Unintended pregnancies averted'!F$1,'Unintended pregnancies data'!$A$1:$M$1,0))</f>
        <v>253138.58114254847</v>
      </c>
      <c r="G118" s="54">
        <f>INDEX('Unintended pregnancies data'!$A$2:$M$148,MATCH('Unintended pregnancies averted'!$A118,'Unintended pregnancies data'!$A$2:$A$148,0),MATCH('Unintended pregnancies averted'!G$1,'Unintended pregnancies data'!$A$1:$M$1,0))</f>
        <v>384566.38623929676</v>
      </c>
      <c r="H118" s="54">
        <f>INDEX('Unintended pregnancies data'!$A$2:$M$148,MATCH('Unintended pregnancies averted'!$A118,'Unintended pregnancies data'!$A$2:$A$148,0),MATCH('Unintended pregnancies averted'!H$1,'Unintended pregnancies data'!$A$1:$M$1,0))</f>
        <v>519387.47586776689</v>
      </c>
      <c r="I118" s="54">
        <f>INDEX('Unintended pregnancies data'!$A$2:$M$148,MATCH('Unintended pregnancies averted'!$A118,'Unintended pregnancies data'!$A$2:$A$148,0),MATCH('Unintended pregnancies averted'!I$1,'Unintended pregnancies data'!$A$1:$M$1,0))</f>
        <v>657722.76612048037</v>
      </c>
      <c r="J118" s="54">
        <f>INDEX('Unintended pregnancies data'!$A$2:$M$148,MATCH('Unintended pregnancies averted'!$A118,'Unintended pregnancies data'!$A$2:$A$148,0),MATCH('Unintended pregnancies averted'!J$1,'Unintended pregnancies data'!$A$1:$M$1,0))</f>
        <v>799928.66345626023</v>
      </c>
      <c r="K118" s="54">
        <f>INDEX('Unintended pregnancies data'!$A$2:$M$148,MATCH('Unintended pregnancies averted'!$A118,'Unintended pregnancies data'!$A$2:$A$148,0),MATCH('Unintended pregnancies averted'!K$1,'Unintended pregnancies data'!$A$1:$M$1,0))</f>
        <v>945880.12496602256</v>
      </c>
      <c r="L118" s="54">
        <f>INDEX('Unintended pregnancies data'!$A$2:$M$148,MATCH('Unintended pregnancies averted'!$A118,'Unintended pregnancies data'!$A$2:$A$148,0),MATCH('Unintended pregnancies averted'!L$1,'Unintended pregnancies data'!$A$1:$M$1,0))</f>
        <v>1094967.3289870955</v>
      </c>
      <c r="M118" s="54">
        <f>INDEX('Unintended pregnancies data'!$A$2:$M$148,MATCH('Unintended pregnancies averted'!$A118,'Unintended pregnancies data'!$A$2:$A$148,0),MATCH('Unintended pregnancies averted'!M$1,'Unintended pregnancies data'!$A$1:$M$1,0))</f>
        <v>1246522.549408108</v>
      </c>
    </row>
    <row r="119" spans="1:13" x14ac:dyDescent="0.3">
      <c r="A119" t="s">
        <v>236</v>
      </c>
      <c r="B119" s="54">
        <f>INDEX('Unintended pregnancies data'!$A$2:$M$148,MATCH('Unintended pregnancies averted'!$A119,'Unintended pregnancies data'!$A$2:$A$148,0),MATCH('Unintended pregnancies averted'!B$1,'Unintended pregnancies data'!$A$1:$M$1,0))</f>
        <v>0</v>
      </c>
      <c r="C119" s="54">
        <f>INDEX('Unintended pregnancies data'!$A$2:$M$148,MATCH('Unintended pregnancies averted'!$A119,'Unintended pregnancies data'!$A$2:$A$148,0),MATCH('Unintended pregnancies averted'!C$1,'Unintended pregnancies data'!$A$1:$M$1,0))</f>
        <v>0</v>
      </c>
      <c r="D119" s="54">
        <f>INDEX('Unintended pregnancies data'!$A$2:$M$148,MATCH('Unintended pregnancies averted'!$A119,'Unintended pregnancies data'!$A$2:$A$148,0),MATCH('Unintended pregnancies averted'!D$1,'Unintended pregnancies data'!$A$1:$M$1,0))</f>
        <v>0</v>
      </c>
      <c r="E119" s="54">
        <f>INDEX('Unintended pregnancies data'!$A$2:$M$148,MATCH('Unintended pregnancies averted'!$A119,'Unintended pregnancies data'!$A$2:$A$148,0),MATCH('Unintended pregnancies averted'!E$1,'Unintended pregnancies data'!$A$1:$M$1,0))</f>
        <v>54498.227763776202</v>
      </c>
      <c r="F119" s="54">
        <f>INDEX('Unintended pregnancies data'!$A$2:$M$148,MATCH('Unintended pregnancies averted'!$A119,'Unintended pregnancies data'!$A$2:$A$148,0),MATCH('Unintended pregnancies averted'!F$1,'Unintended pregnancies data'!$A$1:$M$1,0))</f>
        <v>117413.21301777288</v>
      </c>
      <c r="G119" s="54">
        <f>INDEX('Unintended pregnancies data'!$A$2:$M$148,MATCH('Unintended pregnancies averted'!$A119,'Unintended pregnancies data'!$A$2:$A$148,0),MATCH('Unintended pregnancies averted'!G$1,'Unintended pregnancies data'!$A$1:$M$1,0))</f>
        <v>189723.37509062362</v>
      </c>
      <c r="H119" s="54">
        <f>INDEX('Unintended pregnancies data'!$A$2:$M$148,MATCH('Unintended pregnancies averted'!$A119,'Unintended pregnancies data'!$A$2:$A$148,0),MATCH('Unintended pregnancies averted'!H$1,'Unintended pregnancies data'!$A$1:$M$1,0))</f>
        <v>272471.36515228881</v>
      </c>
      <c r="I119" s="54">
        <f>INDEX('Unintended pregnancies data'!$A$2:$M$148,MATCH('Unintended pregnancies averted'!$A119,'Unintended pregnancies data'!$A$2:$A$148,0),MATCH('Unintended pregnancies averted'!I$1,'Unintended pregnancies data'!$A$1:$M$1,0))</f>
        <v>366790.64092852711</v>
      </c>
      <c r="J119" s="54">
        <f>INDEX('Unintended pregnancies data'!$A$2:$M$148,MATCH('Unintended pregnancies averted'!$A119,'Unintended pregnancies data'!$A$2:$A$148,0),MATCH('Unintended pregnancies averted'!J$1,'Unintended pregnancies data'!$A$1:$M$1,0))</f>
        <v>473956.38206190569</v>
      </c>
      <c r="K119" s="54">
        <f>INDEX('Unintended pregnancies data'!$A$2:$M$148,MATCH('Unintended pregnancies averted'!$A119,'Unintended pregnancies data'!$A$2:$A$148,0),MATCH('Unintended pregnancies averted'!K$1,'Unintended pregnancies data'!$A$1:$M$1,0))</f>
        <v>595321.92621775554</v>
      </c>
      <c r="L119" s="54">
        <f>INDEX('Unintended pregnancies data'!$A$2:$M$148,MATCH('Unintended pregnancies averted'!$A119,'Unintended pregnancies data'!$A$2:$A$148,0),MATCH('Unintended pregnancies averted'!L$1,'Unintended pregnancies data'!$A$1:$M$1,0))</f>
        <v>732310.75054278923</v>
      </c>
      <c r="M119" s="54">
        <f>INDEX('Unintended pregnancies data'!$A$2:$M$148,MATCH('Unintended pregnancies averted'!$A119,'Unintended pregnancies data'!$A$2:$A$148,0),MATCH('Unintended pregnancies averted'!M$1,'Unintended pregnancies data'!$A$1:$M$1,0))</f>
        <v>886457.43403974466</v>
      </c>
    </row>
    <row r="120" spans="1:13" x14ac:dyDescent="0.3">
      <c r="A120" t="s">
        <v>238</v>
      </c>
      <c r="B120" s="54">
        <f>INDEX('Unintended pregnancies data'!$A$2:$M$148,MATCH('Unintended pregnancies averted'!$A120,'Unintended pregnancies data'!$A$2:$A$148,0),MATCH('Unintended pregnancies averted'!B$1,'Unintended pregnancies data'!$A$1:$M$1,0))</f>
        <v>0</v>
      </c>
      <c r="C120" s="54">
        <f>INDEX('Unintended pregnancies data'!$A$2:$M$148,MATCH('Unintended pregnancies averted'!$A120,'Unintended pregnancies data'!$A$2:$A$148,0),MATCH('Unintended pregnancies averted'!C$1,'Unintended pregnancies data'!$A$1:$M$1,0))</f>
        <v>0</v>
      </c>
      <c r="D120" s="54">
        <f>INDEX('Unintended pregnancies data'!$A$2:$M$148,MATCH('Unintended pregnancies averted'!$A120,'Unintended pregnancies data'!$A$2:$A$148,0),MATCH('Unintended pregnancies averted'!D$1,'Unintended pregnancies data'!$A$1:$M$1,0))</f>
        <v>0</v>
      </c>
      <c r="E120" s="54">
        <f>INDEX('Unintended pregnancies data'!$A$2:$M$148,MATCH('Unintended pregnancies averted'!$A120,'Unintended pregnancies data'!$A$2:$A$148,0),MATCH('Unintended pregnancies averted'!E$1,'Unintended pregnancies data'!$A$1:$M$1,0))</f>
        <v>30292.9006575885</v>
      </c>
      <c r="F120" s="54">
        <f>INDEX('Unintended pregnancies data'!$A$2:$M$148,MATCH('Unintended pregnancies averted'!$A120,'Unintended pregnancies data'!$A$2:$A$148,0),MATCH('Unintended pregnancies averted'!F$1,'Unintended pregnancies data'!$A$1:$M$1,0))</f>
        <v>63944.161061548395</v>
      </c>
      <c r="G120" s="54">
        <f>INDEX('Unintended pregnancies data'!$A$2:$M$148,MATCH('Unintended pregnancies averted'!$A120,'Unintended pregnancies data'!$A$2:$A$148,0),MATCH('Unintended pregnancies averted'!G$1,'Unintended pregnancies data'!$A$1:$M$1,0))</f>
        <v>101199.24124974955</v>
      </c>
      <c r="H120" s="54">
        <f>INDEX('Unintended pregnancies data'!$A$2:$M$148,MATCH('Unintended pregnancies averted'!$A120,'Unintended pregnancies data'!$A$2:$A$148,0),MATCH('Unintended pregnancies averted'!H$1,'Unintended pregnancies data'!$A$1:$M$1,0))</f>
        <v>142325.07666161004</v>
      </c>
      <c r="I120" s="54">
        <f>INDEX('Unintended pregnancies data'!$A$2:$M$148,MATCH('Unintended pregnancies averted'!$A120,'Unintended pregnancies data'!$A$2:$A$148,0),MATCH('Unintended pregnancies averted'!I$1,'Unintended pregnancies data'!$A$1:$M$1,0))</f>
        <v>187542.31804320146</v>
      </c>
      <c r="J120" s="54">
        <f>INDEX('Unintended pregnancies data'!$A$2:$M$148,MATCH('Unintended pregnancies averted'!$A120,'Unintended pregnancies data'!$A$2:$A$148,0),MATCH('Unintended pregnancies averted'!J$1,'Unintended pregnancies data'!$A$1:$M$1,0))</f>
        <v>237200.23257649853</v>
      </c>
      <c r="K120" s="54">
        <f>INDEX('Unintended pregnancies data'!$A$2:$M$148,MATCH('Unintended pregnancies averted'!$A120,'Unintended pregnancies data'!$A$2:$A$148,0),MATCH('Unintended pregnancies averted'!K$1,'Unintended pregnancies data'!$A$1:$M$1,0))</f>
        <v>291643.58812095143</v>
      </c>
      <c r="L120" s="54">
        <f>INDEX('Unintended pregnancies data'!$A$2:$M$148,MATCH('Unintended pregnancies averted'!$A120,'Unintended pregnancies data'!$A$2:$A$148,0),MATCH('Unintended pregnancies averted'!L$1,'Unintended pregnancies data'!$A$1:$M$1,0))</f>
        <v>351268.45525405044</v>
      </c>
      <c r="M120" s="54">
        <f>INDEX('Unintended pregnancies data'!$A$2:$M$148,MATCH('Unintended pregnancies averted'!$A120,'Unintended pregnancies data'!$A$2:$A$148,0),MATCH('Unintended pregnancies averted'!M$1,'Unintended pregnancies data'!$A$1:$M$1,0))</f>
        <v>416501.46922690631</v>
      </c>
    </row>
    <row r="121" spans="1:13" x14ac:dyDescent="0.3">
      <c r="A121" t="s">
        <v>240</v>
      </c>
      <c r="B121" s="54">
        <f>INDEX('Unintended pregnancies data'!$A$2:$M$148,MATCH('Unintended pregnancies averted'!$A121,'Unintended pregnancies data'!$A$2:$A$148,0),MATCH('Unintended pregnancies averted'!B$1,'Unintended pregnancies data'!$A$1:$M$1,0))</f>
        <v>0</v>
      </c>
      <c r="C121" s="54">
        <f>INDEX('Unintended pregnancies data'!$A$2:$M$148,MATCH('Unintended pregnancies averted'!$A121,'Unintended pregnancies data'!$A$2:$A$148,0),MATCH('Unintended pregnancies averted'!C$1,'Unintended pregnancies data'!$A$1:$M$1,0))</f>
        <v>0</v>
      </c>
      <c r="D121" s="54">
        <f>INDEX('Unintended pregnancies data'!$A$2:$M$148,MATCH('Unintended pregnancies averted'!$A121,'Unintended pregnancies data'!$A$2:$A$148,0),MATCH('Unintended pregnancies averted'!D$1,'Unintended pregnancies data'!$A$1:$M$1,0))</f>
        <v>0</v>
      </c>
      <c r="E121" s="54">
        <f>INDEX('Unintended pregnancies data'!$A$2:$M$148,MATCH('Unintended pregnancies averted'!$A121,'Unintended pregnancies data'!$A$2:$A$148,0),MATCH('Unintended pregnancies averted'!E$1,'Unintended pregnancies data'!$A$1:$M$1,0))</f>
        <v>16362.257106807432</v>
      </c>
      <c r="F121" s="54">
        <f>INDEX('Unintended pregnancies data'!$A$2:$M$148,MATCH('Unintended pregnancies averted'!$A121,'Unintended pregnancies data'!$A$2:$A$148,0),MATCH('Unintended pregnancies averted'!F$1,'Unintended pregnancies data'!$A$1:$M$1,0))</f>
        <v>33835.864348593401</v>
      </c>
      <c r="G121" s="54">
        <f>INDEX('Unintended pregnancies data'!$A$2:$M$148,MATCH('Unintended pregnancies averted'!$A121,'Unintended pregnancies data'!$A$2:$A$148,0),MATCH('Unintended pregnancies averted'!G$1,'Unintended pregnancies data'!$A$1:$M$1,0))</f>
        <v>52487.639023230411</v>
      </c>
      <c r="H121" s="54">
        <f>INDEX('Unintended pregnancies data'!$A$2:$M$148,MATCH('Unintended pregnancies averted'!$A121,'Unintended pregnancies data'!$A$2:$A$148,0),MATCH('Unintended pregnancies averted'!H$1,'Unintended pregnancies data'!$A$1:$M$1,0))</f>
        <v>72401.606634081225</v>
      </c>
      <c r="I121" s="54">
        <f>INDEX('Unintended pregnancies data'!$A$2:$M$148,MATCH('Unintended pregnancies averted'!$A121,'Unintended pregnancies data'!$A$2:$A$148,0),MATCH('Unintended pregnancies averted'!I$1,'Unintended pregnancies data'!$A$1:$M$1,0))</f>
        <v>93549.68562965584</v>
      </c>
      <c r="J121" s="54">
        <f>INDEX('Unintended pregnancies data'!$A$2:$M$148,MATCH('Unintended pregnancies averted'!$A121,'Unintended pregnancies data'!$A$2:$A$148,0),MATCH('Unintended pregnancies averted'!J$1,'Unintended pregnancies data'!$A$1:$M$1,0))</f>
        <v>116075.44676278869</v>
      </c>
      <c r="K121" s="54">
        <f>INDEX('Unintended pregnancies data'!$A$2:$M$148,MATCH('Unintended pregnancies averted'!$A121,'Unintended pregnancies data'!$A$2:$A$148,0),MATCH('Unintended pregnancies averted'!K$1,'Unintended pregnancies data'!$A$1:$M$1,0))</f>
        <v>139994.51383197168</v>
      </c>
      <c r="L121" s="54">
        <f>INDEX('Unintended pregnancies data'!$A$2:$M$148,MATCH('Unintended pregnancies averted'!$A121,'Unintended pregnancies data'!$A$2:$A$148,0),MATCH('Unintended pregnancies averted'!L$1,'Unintended pregnancies data'!$A$1:$M$1,0))</f>
        <v>165224.23373661144</v>
      </c>
      <c r="M121" s="54">
        <f>INDEX('Unintended pregnancies data'!$A$2:$M$148,MATCH('Unintended pregnancies averted'!$A121,'Unintended pregnancies data'!$A$2:$A$148,0),MATCH('Unintended pregnancies averted'!M$1,'Unintended pregnancies data'!$A$1:$M$1,0))</f>
        <v>191673.56134844525</v>
      </c>
    </row>
    <row r="122" spans="1:13" x14ac:dyDescent="0.3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</row>
    <row r="123" spans="1:13" x14ac:dyDescent="0.3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</row>
    <row r="124" spans="1:13" x14ac:dyDescent="0.3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</row>
    <row r="125" spans="1:13" x14ac:dyDescent="0.3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</row>
    <row r="126" spans="1:13" x14ac:dyDescent="0.3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</row>
    <row r="127" spans="1:13" x14ac:dyDescent="0.3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</row>
    <row r="128" spans="1:13" x14ac:dyDescent="0.3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</row>
    <row r="129" spans="2:13" x14ac:dyDescent="0.3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</row>
    <row r="130" spans="2:13" x14ac:dyDescent="0.3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</row>
    <row r="131" spans="2:13" x14ac:dyDescent="0.3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</row>
    <row r="132" spans="2:13" x14ac:dyDescent="0.3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</row>
    <row r="133" spans="2:13" x14ac:dyDescent="0.3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</row>
    <row r="134" spans="2:13" x14ac:dyDescent="0.3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</row>
    <row r="135" spans="2:13" x14ac:dyDescent="0.3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</row>
    <row r="136" spans="2:13" x14ac:dyDescent="0.3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</row>
    <row r="137" spans="2:13" x14ac:dyDescent="0.3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</row>
    <row r="138" spans="2:13" x14ac:dyDescent="0.3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</row>
    <row r="139" spans="2:13" x14ac:dyDescent="0.3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</row>
    <row r="140" spans="2:13" x14ac:dyDescent="0.3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</row>
    <row r="141" spans="2:13" x14ac:dyDescent="0.3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</row>
    <row r="142" spans="2:13" x14ac:dyDescent="0.3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</row>
    <row r="143" spans="2:13" x14ac:dyDescent="0.3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</row>
    <row r="144" spans="2:13" x14ac:dyDescent="0.3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</row>
    <row r="145" spans="2:13" x14ac:dyDescent="0.3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</row>
    <row r="146" spans="2:13" x14ac:dyDescent="0.3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</row>
    <row r="147" spans="2:13" x14ac:dyDescent="0.3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</row>
    <row r="148" spans="2:13" x14ac:dyDescent="0.3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</row>
    <row r="151" spans="2:13" x14ac:dyDescent="0.3"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3BA1-007E-484C-ADB3-2FDC2E947FAD}">
  <sheetPr>
    <tabColor theme="4" tint="0.79998168889431442"/>
  </sheetPr>
  <dimension ref="A1:M121"/>
  <sheetViews>
    <sheetView topLeftCell="B96" workbookViewId="0">
      <selection activeCell="F3" sqref="F3"/>
    </sheetView>
  </sheetViews>
  <sheetFormatPr defaultRowHeight="14.4" x14ac:dyDescent="0.3"/>
  <cols>
    <col min="1" max="1" width="31.5546875" bestFit="1" customWidth="1"/>
    <col min="5" max="13" width="19" style="29" bestFit="1" customWidth="1"/>
  </cols>
  <sheetData>
    <row r="1" spans="1:13" ht="15.6" x14ac:dyDescent="0.3">
      <c r="A1" s="14" t="s">
        <v>0</v>
      </c>
      <c r="B1" s="15">
        <v>2019</v>
      </c>
      <c r="C1" s="15">
        <v>2020</v>
      </c>
      <c r="D1" s="15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</row>
    <row r="2" spans="1:13" x14ac:dyDescent="0.3">
      <c r="A2" t="s">
        <v>1</v>
      </c>
      <c r="B2">
        <f>SUMPRODUCT((FP_MMR!$A$2:$A$233='FP_Mat lives saved'!$A2)*(FP_MMR!B$2:B$233))*SUMPRODUCT(('Unintended pregnancies averted'!$A$2:$A$148='FP_Mat lives saved'!$A2)*('Unintended pregnancies averted'!B$2:B$148))</f>
        <v>0</v>
      </c>
      <c r="C2">
        <f>SUMPRODUCT((FP_MMR!$A$2:$A$233='FP_Mat lives saved'!$A2)*(FP_MMR!C$2:C$233))*SUMPRODUCT(('Unintended pregnancies averted'!$A$2:$A$148='FP_Mat lives saved'!$A2)*('Unintended pregnancies averted'!C$2:C$148))</f>
        <v>0</v>
      </c>
      <c r="D2">
        <f>SUMPRODUCT((FP_MMR!$A$2:$A$233='FP_Mat lives saved'!$A2)*(FP_MMR!D$2:D$233))*SUMPRODUCT(('Unintended pregnancies averted'!$A$2:$A$148='FP_Mat lives saved'!$A2)*('Unintended pregnancies averted'!D$2:D$148))</f>
        <v>0</v>
      </c>
      <c r="E2" s="38">
        <f>INDEX('FP data'!$A$2:$M$122,MATCH('FP_Mat lives saved'!$A2,'FP data'!$A$2:$A$122,0),MATCH('FP_Mat lives saved'!E$1,'FP data'!$A$2:$M$2,0))</f>
        <v>67.87792344978061</v>
      </c>
      <c r="F2" s="38">
        <f>INDEX('FP data'!$A$2:$M$122,MATCH('FP_Mat lives saved'!$A2,'FP data'!$A$2:$A$122,0),MATCH('FP_Mat lives saved'!F$1,'FP data'!$A$2:$M$2,0))</f>
        <v>146.51274016080015</v>
      </c>
      <c r="G2" s="38">
        <f>INDEX('FP data'!$A$2:$M$122,MATCH('FP_Mat lives saved'!$A2,'FP data'!$A$2:$A$122,0),MATCH('FP_Mat lives saved'!G$1,'FP data'!$A$2:$M$2,0))</f>
        <v>236.90640551389379</v>
      </c>
      <c r="H2" s="38">
        <f>INDEX('FP data'!$A$2:$M$122,MATCH('FP_Mat lives saved'!$A2,'FP data'!$A$2:$A$122,0),MATCH('FP_Mat lives saved'!H$1,'FP data'!$A$2:$M$2,0))</f>
        <v>339.90626415490556</v>
      </c>
      <c r="I2" s="38">
        <f>INDEX('FP data'!$A$2:$M$122,MATCH('FP_Mat lives saved'!$A2,'FP data'!$A$2:$A$122,0),MATCH('FP_Mat lives saved'!I$1,'FP data'!$A$2:$M$2,0))</f>
        <v>456.97065082568099</v>
      </c>
      <c r="J2" s="38">
        <f>INDEX('FP data'!$A$2:$M$122,MATCH('FP_Mat lives saved'!$A2,'FP data'!$A$2:$A$122,0),MATCH('FP_Mat lives saved'!J$1,'FP data'!$A$2:$M$2,0))</f>
        <v>588.8473328575717</v>
      </c>
      <c r="K2" s="38">
        <f>INDEX('FP data'!$A$2:$M$122,MATCH('FP_Mat lives saved'!$A2,'FP data'!$A$2:$A$122,0),MATCH('FP_Mat lives saved'!K$1,'FP data'!$A$2:$M$2,0))</f>
        <v>736.88918418180356</v>
      </c>
      <c r="L2" s="38">
        <f>INDEX('FP data'!$A$2:$M$122,MATCH('FP_Mat lives saved'!$A2,'FP data'!$A$2:$A$122,0),MATCH('FP_Mat lives saved'!L$1,'FP data'!$A$2:$M$2,0))</f>
        <v>903.04593522357914</v>
      </c>
      <c r="M2" s="38">
        <f>INDEX('FP data'!$A$2:$M$122,MATCH('FP_Mat lives saved'!$A2,'FP data'!$A$2:$A$122,0),MATCH('FP_Mat lives saved'!M$1,'FP data'!$A$2:$M$2,0))</f>
        <v>1089.4772229882337</v>
      </c>
    </row>
    <row r="3" spans="1:13" x14ac:dyDescent="0.3">
      <c r="A3" t="s">
        <v>4</v>
      </c>
      <c r="B3">
        <f>SUMPRODUCT((FP_MMR!$A$2:$A$233='FP_Mat lives saved'!$A3)*(FP_MMR!B$2:B$233))*SUMPRODUCT(('Unintended pregnancies averted'!$A$2:$A$148='FP_Mat lives saved'!$A3)*('Unintended pregnancies averted'!B$2:B$148))</f>
        <v>0</v>
      </c>
      <c r="C3">
        <f>SUMPRODUCT((FP_MMR!$A$2:$A$233='FP_Mat lives saved'!$A3)*(FP_MMR!C$2:C$233))*SUMPRODUCT(('Unintended pregnancies averted'!$A$2:$A$148='FP_Mat lives saved'!$A3)*('Unintended pregnancies averted'!C$2:C$148))</f>
        <v>0</v>
      </c>
      <c r="D3">
        <f>SUMPRODUCT((FP_MMR!$A$2:$A$233='FP_Mat lives saved'!$A3)*(FP_MMR!D$2:D$233))*SUMPRODUCT(('Unintended pregnancies averted'!$A$2:$A$148='FP_Mat lives saved'!$A3)*('Unintended pregnancies averted'!D$2:D$148))</f>
        <v>0</v>
      </c>
      <c r="E3" s="38">
        <f>INDEX('FP data'!$A$2:$M$122,MATCH('FP_Mat lives saved'!$A3,'FP data'!$A$2:$A$122,0),MATCH('FP_Mat lives saved'!E$1,'FP data'!$A$2:$M$2,0))</f>
        <v>0.39624020375024593</v>
      </c>
      <c r="F3" s="38">
        <f>INDEX('FP data'!$A$2:$M$122,MATCH('FP_Mat lives saved'!$A3,'FP data'!$A$2:$A$122,0),MATCH('FP_Mat lives saved'!F$1,'FP data'!$A$2:$M$2,0))</f>
        <v>0.91093704035382328</v>
      </c>
      <c r="G3" s="38">
        <f>INDEX('FP data'!$A$2:$M$122,MATCH('FP_Mat lives saved'!$A3,'FP data'!$A$2:$A$122,0),MATCH('FP_Mat lives saved'!G$1,'FP data'!$A$2:$M$2,0))</f>
        <v>1.581347504603144</v>
      </c>
      <c r="H3" s="38">
        <f>INDEX('FP data'!$A$2:$M$122,MATCH('FP_Mat lives saved'!$A3,'FP data'!$A$2:$A$122,0),MATCH('FP_Mat lives saved'!H$1,'FP data'!$A$2:$M$2,0))</f>
        <v>2.4587233763986096</v>
      </c>
      <c r="I3" s="38">
        <f>INDEX('FP data'!$A$2:$M$122,MATCH('FP_Mat lives saved'!$A3,'FP data'!$A$2:$A$122,0),MATCH('FP_Mat lives saved'!I$1,'FP data'!$A$2:$M$2,0))</f>
        <v>3.6108466406127966</v>
      </c>
      <c r="J3" s="38">
        <f>INDEX('FP data'!$A$2:$M$122,MATCH('FP_Mat lives saved'!$A3,'FP data'!$A$2:$A$122,0),MATCH('FP_Mat lives saved'!J$1,'FP data'!$A$2:$M$2,0))</f>
        <v>5.1280922263147559</v>
      </c>
      <c r="K3" s="38">
        <f>INDEX('FP data'!$A$2:$M$122,MATCH('FP_Mat lives saved'!$A3,'FP data'!$A$2:$A$122,0),MATCH('FP_Mat lives saved'!K$1,'FP data'!$A$2:$M$2,0))</f>
        <v>7.1262638826095426</v>
      </c>
      <c r="L3" s="38">
        <f>INDEX('FP data'!$A$2:$M$122,MATCH('FP_Mat lives saved'!$A3,'FP data'!$A$2:$A$122,0),MATCH('FP_Mat lives saved'!L$1,'FP data'!$A$2:$M$2,0))</f>
        <v>9.7478188159516765</v>
      </c>
      <c r="M3" s="38">
        <f>INDEX('FP data'!$A$2:$M$122,MATCH('FP_Mat lives saved'!$A3,'FP data'!$A$2:$A$122,0),MATCH('FP_Mat lives saved'!M$1,'FP data'!$A$2:$M$2,0))</f>
        <v>13.175122259138824</v>
      </c>
    </row>
    <row r="4" spans="1:13" x14ac:dyDescent="0.3">
      <c r="A4" t="s">
        <v>6</v>
      </c>
      <c r="B4">
        <f>SUMPRODUCT((FP_MMR!$A$2:$A$233='FP_Mat lives saved'!$A4)*(FP_MMR!B$2:B$233))*SUMPRODUCT(('Unintended pregnancies averted'!$A$2:$A$148='FP_Mat lives saved'!$A4)*('Unintended pregnancies averted'!B$2:B$148))</f>
        <v>0</v>
      </c>
      <c r="C4">
        <f>SUMPRODUCT((FP_MMR!$A$2:$A$233='FP_Mat lives saved'!$A4)*(FP_MMR!C$2:C$233))*SUMPRODUCT(('Unintended pregnancies averted'!$A$2:$A$148='FP_Mat lives saved'!$A4)*('Unintended pregnancies averted'!C$2:C$148))</f>
        <v>0</v>
      </c>
      <c r="D4">
        <f>SUMPRODUCT((FP_MMR!$A$2:$A$233='FP_Mat lives saved'!$A4)*(FP_MMR!D$2:D$233))*SUMPRODUCT(('Unintended pregnancies averted'!$A$2:$A$148='FP_Mat lives saved'!$A4)*('Unintended pregnancies averted'!D$2:D$148))</f>
        <v>0</v>
      </c>
      <c r="E4" s="38">
        <f>INDEX('FP data'!$A$2:$M$122,MATCH('FP_Mat lives saved'!$A4,'FP data'!$A$2:$A$122,0),MATCH('FP_Mat lives saved'!E$1,'FP data'!$A$2:$M$2,0))</f>
        <v>46.16232762308573</v>
      </c>
      <c r="F4" s="38">
        <f>INDEX('FP data'!$A$2:$M$122,MATCH('FP_Mat lives saved'!$A4,'FP data'!$A$2:$A$122,0),MATCH('FP_Mat lives saved'!F$1,'FP data'!$A$2:$M$2,0))</f>
        <v>94.757111060654552</v>
      </c>
      <c r="G4" s="38">
        <f>INDEX('FP data'!$A$2:$M$122,MATCH('FP_Mat lives saved'!$A4,'FP data'!$A$2:$A$122,0),MATCH('FP_Mat lives saved'!G$1,'FP data'!$A$2:$M$2,0))</f>
        <v>146.04255738203597</v>
      </c>
      <c r="H4" s="38">
        <f>INDEX('FP data'!$A$2:$M$122,MATCH('FP_Mat lives saved'!$A4,'FP data'!$A$2:$A$122,0),MATCH('FP_Mat lives saved'!H$1,'FP data'!$A$2:$M$2,0))</f>
        <v>200.31299102385856</v>
      </c>
      <c r="I4" s="38">
        <f>INDEX('FP data'!$A$2:$M$122,MATCH('FP_Mat lives saved'!$A4,'FP data'!$A$2:$A$122,0),MATCH('FP_Mat lives saved'!I$1,'FP data'!$A$2:$M$2,0))</f>
        <v>257.58959892172948</v>
      </c>
      <c r="J4" s="38">
        <f>INDEX('FP data'!$A$2:$M$122,MATCH('FP_Mat lives saved'!$A4,'FP data'!$A$2:$A$122,0),MATCH('FP_Mat lives saved'!J$1,'FP data'!$A$2:$M$2,0))</f>
        <v>318.38956192258865</v>
      </c>
      <c r="K4" s="38">
        <f>INDEX('FP data'!$A$2:$M$122,MATCH('FP_Mat lives saved'!$A4,'FP data'!$A$2:$A$122,0),MATCH('FP_Mat lives saved'!K$1,'FP data'!$A$2:$M$2,0))</f>
        <v>382.72583299936105</v>
      </c>
      <c r="L4" s="38">
        <f>INDEX('FP data'!$A$2:$M$122,MATCH('FP_Mat lives saved'!$A4,'FP data'!$A$2:$A$122,0),MATCH('FP_Mat lives saved'!L$1,'FP data'!$A$2:$M$2,0))</f>
        <v>450.14032444342365</v>
      </c>
      <c r="M4" s="38">
        <f>INDEX('FP data'!$A$2:$M$122,MATCH('FP_Mat lives saved'!$A4,'FP data'!$A$2:$A$122,0),MATCH('FP_Mat lives saved'!M$1,'FP data'!$A$2:$M$2,0))</f>
        <v>520.12026418555206</v>
      </c>
    </row>
    <row r="5" spans="1:13" x14ac:dyDescent="0.3">
      <c r="A5" t="s">
        <v>8</v>
      </c>
      <c r="B5">
        <f>SUMPRODUCT((FP_MMR!$A$2:$A$233='FP_Mat lives saved'!$A5)*(FP_MMR!B$2:B$233))*SUMPRODUCT(('Unintended pregnancies averted'!$A$2:$A$148='FP_Mat lives saved'!$A5)*('Unintended pregnancies averted'!B$2:B$148))</f>
        <v>0</v>
      </c>
      <c r="C5">
        <f>SUMPRODUCT((FP_MMR!$A$2:$A$233='FP_Mat lives saved'!$A5)*(FP_MMR!C$2:C$233))*SUMPRODUCT(('Unintended pregnancies averted'!$A$2:$A$148='FP_Mat lives saved'!$A5)*('Unintended pregnancies averted'!C$2:C$148))</f>
        <v>0</v>
      </c>
      <c r="D5">
        <f>SUMPRODUCT((FP_MMR!$A$2:$A$233='FP_Mat lives saved'!$A5)*(FP_MMR!D$2:D$233))*SUMPRODUCT(('Unintended pregnancies averted'!$A$2:$A$148='FP_Mat lives saved'!$A5)*('Unintended pregnancies averted'!D$2:D$148))</f>
        <v>0</v>
      </c>
      <c r="E5" s="38">
        <f>INDEX('FP data'!$A$2:$M$122,MATCH('FP_Mat lives saved'!$A5,'FP data'!$A$2:$A$122,0),MATCH('FP_Mat lives saved'!E$1,'FP data'!$A$2:$M$2,0))</f>
        <v>145.61970568229594</v>
      </c>
      <c r="F5" s="38">
        <f>INDEX('FP data'!$A$2:$M$122,MATCH('FP_Mat lives saved'!$A5,'FP data'!$A$2:$A$122,0),MATCH('FP_Mat lives saved'!F$1,'FP data'!$A$2:$M$2,0))</f>
        <v>321.20501247299899</v>
      </c>
      <c r="G5" s="38">
        <f>INDEX('FP data'!$A$2:$M$122,MATCH('FP_Mat lives saved'!$A5,'FP data'!$A$2:$A$122,0),MATCH('FP_Mat lives saved'!G$1,'FP data'!$A$2:$M$2,0))</f>
        <v>531.81582448629524</v>
      </c>
      <c r="H5" s="38">
        <f>INDEX('FP data'!$A$2:$M$122,MATCH('FP_Mat lives saved'!$A5,'FP data'!$A$2:$A$122,0),MATCH('FP_Mat lives saved'!H$1,'FP data'!$A$2:$M$2,0))</f>
        <v>783.12354116816596</v>
      </c>
      <c r="I5" s="38">
        <f>INDEX('FP data'!$A$2:$M$122,MATCH('FP_Mat lives saved'!$A5,'FP data'!$A$2:$A$122,0),MATCH('FP_Mat lives saved'!I$1,'FP data'!$A$2:$M$2,0))</f>
        <v>1081.0319528287225</v>
      </c>
      <c r="J5" s="38">
        <f>INDEX('FP data'!$A$2:$M$122,MATCH('FP_Mat lives saved'!$A5,'FP data'!$A$2:$A$122,0),MATCH('FP_Mat lives saved'!J$1,'FP data'!$A$2:$M$2,0))</f>
        <v>1433.7053264389358</v>
      </c>
      <c r="K5" s="38">
        <f>INDEX('FP data'!$A$2:$M$122,MATCH('FP_Mat lives saved'!$A5,'FP data'!$A$2:$A$122,0),MATCH('FP_Mat lives saved'!K$1,'FP data'!$A$2:$M$2,0))</f>
        <v>1850.023009067402</v>
      </c>
      <c r="L5" s="38">
        <f>INDEX('FP data'!$A$2:$M$122,MATCH('FP_Mat lives saved'!$A5,'FP data'!$A$2:$A$122,0),MATCH('FP_Mat lives saved'!L$1,'FP data'!$A$2:$M$2,0))</f>
        <v>2340.420005216698</v>
      </c>
      <c r="M5" s="38">
        <f>INDEX('FP data'!$A$2:$M$122,MATCH('FP_Mat lives saved'!$A5,'FP data'!$A$2:$A$122,0),MATCH('FP_Mat lives saved'!M$1,'FP data'!$A$2:$M$2,0))</f>
        <v>2916.9945186190316</v>
      </c>
    </row>
    <row r="6" spans="1:13" x14ac:dyDescent="0.3">
      <c r="A6" t="s">
        <v>10</v>
      </c>
      <c r="B6">
        <f>SUMPRODUCT((FP_MMR!$A$2:$A$233='FP_Mat lives saved'!$A6)*(FP_MMR!B$2:B$233))*SUMPRODUCT(('Unintended pregnancies averted'!$A$2:$A$148='FP_Mat lives saved'!$A6)*('Unintended pregnancies averted'!B$2:B$148))</f>
        <v>0</v>
      </c>
      <c r="C6">
        <f>SUMPRODUCT((FP_MMR!$A$2:$A$233='FP_Mat lives saved'!$A6)*(FP_MMR!C$2:C$233))*SUMPRODUCT(('Unintended pregnancies averted'!$A$2:$A$148='FP_Mat lives saved'!$A6)*('Unintended pregnancies averted'!C$2:C$148))</f>
        <v>0</v>
      </c>
      <c r="D6">
        <f>SUMPRODUCT((FP_MMR!$A$2:$A$233='FP_Mat lives saved'!$A6)*(FP_MMR!D$2:D$233))*SUMPRODUCT(('Unintended pregnancies averted'!$A$2:$A$148='FP_Mat lives saved'!$A6)*('Unintended pregnancies averted'!D$2:D$148))</f>
        <v>0</v>
      </c>
      <c r="E6" s="38">
        <f>INDEX('FP data'!$A$2:$M$122,MATCH('FP_Mat lives saved'!$A6,'FP data'!$A$2:$A$122,0),MATCH('FP_Mat lives saved'!E$1,'FP data'!$A$2:$M$2,0))</f>
        <v>9.9443784996145155</v>
      </c>
      <c r="F6" s="38">
        <f>INDEX('FP data'!$A$2:$M$122,MATCH('FP_Mat lives saved'!$A6,'FP data'!$A$2:$A$122,0),MATCH('FP_Mat lives saved'!F$1,'FP data'!$A$2:$M$2,0))</f>
        <v>20.23353620738493</v>
      </c>
      <c r="G6" s="38">
        <f>INDEX('FP data'!$A$2:$M$122,MATCH('FP_Mat lives saved'!$A6,'FP data'!$A$2:$A$122,0),MATCH('FP_Mat lives saved'!G$1,'FP data'!$A$2:$M$2,0))</f>
        <v>30.848385064304864</v>
      </c>
      <c r="H6" s="38">
        <f>INDEX('FP data'!$A$2:$M$122,MATCH('FP_Mat lives saved'!$A6,'FP data'!$A$2:$A$122,0),MATCH('FP_Mat lives saved'!H$1,'FP data'!$A$2:$M$2,0))</f>
        <v>41.7635877972142</v>
      </c>
      <c r="I6" s="38">
        <f>INDEX('FP data'!$A$2:$M$122,MATCH('FP_Mat lives saved'!$A6,'FP data'!$A$2:$A$122,0),MATCH('FP_Mat lives saved'!I$1,'FP data'!$A$2:$M$2,0))</f>
        <v>52.976294657548806</v>
      </c>
      <c r="J6" s="38">
        <f>INDEX('FP data'!$A$2:$M$122,MATCH('FP_Mat lives saved'!$A6,'FP data'!$A$2:$A$122,0),MATCH('FP_Mat lives saved'!J$1,'FP data'!$A$2:$M$2,0))</f>
        <v>64.448980532180656</v>
      </c>
      <c r="K6" s="38">
        <f>INDEX('FP data'!$A$2:$M$122,MATCH('FP_Mat lives saved'!$A6,'FP data'!$A$2:$A$122,0),MATCH('FP_Mat lives saved'!K$1,'FP data'!$A$2:$M$2,0))</f>
        <v>76.180967693928096</v>
      </c>
      <c r="L6" s="38">
        <f>INDEX('FP data'!$A$2:$M$122,MATCH('FP_Mat lives saved'!$A6,'FP data'!$A$2:$A$122,0),MATCH('FP_Mat lives saved'!L$1,'FP data'!$A$2:$M$2,0))</f>
        <v>88.203766195108017</v>
      </c>
      <c r="M6" s="38">
        <f>INDEX('FP data'!$A$2:$M$122,MATCH('FP_Mat lives saved'!$A6,'FP data'!$A$2:$A$122,0),MATCH('FP_Mat lives saved'!M$1,'FP data'!$A$2:$M$2,0))</f>
        <v>100.55315384808245</v>
      </c>
    </row>
    <row r="7" spans="1:13" x14ac:dyDescent="0.3">
      <c r="A7" t="s">
        <v>12</v>
      </c>
      <c r="B7">
        <f>SUMPRODUCT((FP_MMR!$A$2:$A$233='FP_Mat lives saved'!$A7)*(FP_MMR!B$2:B$233))*SUMPRODUCT(('Unintended pregnancies averted'!$A$2:$A$148='FP_Mat lives saved'!$A7)*('Unintended pregnancies averted'!B$2:B$148))</f>
        <v>0</v>
      </c>
      <c r="C7">
        <f>SUMPRODUCT((FP_MMR!$A$2:$A$233='FP_Mat lives saved'!$A7)*(FP_MMR!C$2:C$233))*SUMPRODUCT(('Unintended pregnancies averted'!$A$2:$A$148='FP_Mat lives saved'!$A7)*('Unintended pregnancies averted'!C$2:C$148))</f>
        <v>0</v>
      </c>
      <c r="D7">
        <f>SUMPRODUCT((FP_MMR!$A$2:$A$233='FP_Mat lives saved'!$A7)*(FP_MMR!D$2:D$233))*SUMPRODUCT(('Unintended pregnancies averted'!$A$2:$A$148='FP_Mat lives saved'!$A7)*('Unintended pregnancies averted'!D$2:D$148))</f>
        <v>0</v>
      </c>
      <c r="E7" s="38">
        <f>INDEX('FP data'!$A$2:$M$122,MATCH('FP_Mat lives saved'!$A7,'FP data'!$A$2:$A$122,0),MATCH('FP_Mat lives saved'!E$1,'FP data'!$A$2:$M$2,0))</f>
        <v>0.59699868039247939</v>
      </c>
      <c r="F7" s="38">
        <f>INDEX('FP data'!$A$2:$M$122,MATCH('FP_Mat lives saved'!$A7,'FP data'!$A$2:$A$122,0),MATCH('FP_Mat lives saved'!F$1,'FP data'!$A$2:$M$2,0))</f>
        <v>1.2555813810602769</v>
      </c>
      <c r="G7" s="38">
        <f>INDEX('FP data'!$A$2:$M$122,MATCH('FP_Mat lives saved'!$A7,'FP data'!$A$2:$A$122,0),MATCH('FP_Mat lives saved'!G$1,'FP data'!$A$2:$M$2,0))</f>
        <v>1.9822139929973117</v>
      </c>
      <c r="H7" s="38">
        <f>INDEX('FP data'!$A$2:$M$122,MATCH('FP_Mat lives saved'!$A7,'FP data'!$A$2:$A$122,0),MATCH('FP_Mat lives saved'!H$1,'FP data'!$A$2:$M$2,0))</f>
        <v>2.7826574729976343</v>
      </c>
      <c r="I7" s="38">
        <f>INDEX('FP data'!$A$2:$M$122,MATCH('FP_Mat lives saved'!$A7,'FP data'!$A$2:$A$122,0),MATCH('FP_Mat lives saved'!I$1,'FP data'!$A$2:$M$2,0))</f>
        <v>3.6638779672289967</v>
      </c>
      <c r="J7" s="38">
        <f>INDEX('FP data'!$A$2:$M$122,MATCH('FP_Mat lives saved'!$A7,'FP data'!$A$2:$A$122,0),MATCH('FP_Mat lives saved'!J$1,'FP data'!$A$2:$M$2,0))</f>
        <v>4.6325700157574339</v>
      </c>
      <c r="K7" s="38">
        <f>INDEX('FP data'!$A$2:$M$122,MATCH('FP_Mat lives saved'!$A7,'FP data'!$A$2:$A$122,0),MATCH('FP_Mat lives saved'!K$1,'FP data'!$A$2:$M$2,0))</f>
        <v>5.6927581882650324</v>
      </c>
      <c r="L7" s="38">
        <f>INDEX('FP data'!$A$2:$M$122,MATCH('FP_Mat lives saved'!$A7,'FP data'!$A$2:$A$122,0),MATCH('FP_Mat lives saved'!L$1,'FP data'!$A$2:$M$2,0))</f>
        <v>6.8456419300496938</v>
      </c>
      <c r="M7" s="38">
        <f>INDEX('FP data'!$A$2:$M$122,MATCH('FP_Mat lives saved'!$A7,'FP data'!$A$2:$A$122,0),MATCH('FP_Mat lives saved'!M$1,'FP data'!$A$2:$M$2,0))</f>
        <v>8.0915218788214123</v>
      </c>
    </row>
    <row r="8" spans="1:13" x14ac:dyDescent="0.3">
      <c r="A8" t="s">
        <v>14</v>
      </c>
      <c r="B8">
        <f>SUMPRODUCT((FP_MMR!$A$2:$A$233='FP_Mat lives saved'!$A8)*(FP_MMR!B$2:B$233))*SUMPRODUCT(('Unintended pregnancies averted'!$A$2:$A$148='FP_Mat lives saved'!$A8)*('Unintended pregnancies averted'!B$2:B$148))</f>
        <v>0</v>
      </c>
      <c r="C8">
        <f>SUMPRODUCT((FP_MMR!$A$2:$A$233='FP_Mat lives saved'!$A8)*(FP_MMR!C$2:C$233))*SUMPRODUCT(('Unintended pregnancies averted'!$A$2:$A$148='FP_Mat lives saved'!$A8)*('Unintended pregnancies averted'!C$2:C$148))</f>
        <v>0</v>
      </c>
      <c r="D8">
        <f>SUMPRODUCT((FP_MMR!$A$2:$A$233='FP_Mat lives saved'!$A8)*(FP_MMR!D$2:D$233))*SUMPRODUCT(('Unintended pregnancies averted'!$A$2:$A$148='FP_Mat lives saved'!$A8)*('Unintended pregnancies averted'!D$2:D$148))</f>
        <v>0</v>
      </c>
      <c r="E8" s="38">
        <f>INDEX('FP data'!$A$2:$M$122,MATCH('FP_Mat lives saved'!$A8,'FP data'!$A$2:$A$122,0),MATCH('FP_Mat lives saved'!E$1,'FP data'!$A$2:$M$2,0))</f>
        <v>2.4520130352158169</v>
      </c>
      <c r="F8" s="38">
        <f>INDEX('FP data'!$A$2:$M$122,MATCH('FP_Mat lives saved'!$A8,'FP data'!$A$2:$A$122,0),MATCH('FP_Mat lives saved'!F$1,'FP data'!$A$2:$M$2,0))</f>
        <v>5.2453237811267819</v>
      </c>
      <c r="G8" s="38">
        <f>INDEX('FP data'!$A$2:$M$122,MATCH('FP_Mat lives saved'!$A8,'FP data'!$A$2:$A$122,0),MATCH('FP_Mat lives saved'!G$1,'FP data'!$A$2:$M$2,0))</f>
        <v>8.4408767897360661</v>
      </c>
      <c r="H8" s="38">
        <f>INDEX('FP data'!$A$2:$M$122,MATCH('FP_Mat lives saved'!$A8,'FP data'!$A$2:$A$122,0),MATCH('FP_Mat lives saved'!H$1,'FP data'!$A$2:$M$2,0))</f>
        <v>12.116843297245655</v>
      </c>
      <c r="I8" s="38">
        <f>INDEX('FP data'!$A$2:$M$122,MATCH('FP_Mat lives saved'!$A8,'FP data'!$A$2:$A$122,0),MATCH('FP_Mat lives saved'!I$1,'FP data'!$A$2:$M$2,0))</f>
        <v>16.357526824802413</v>
      </c>
      <c r="J8" s="38">
        <f>INDEX('FP data'!$A$2:$M$122,MATCH('FP_Mat lives saved'!$A8,'FP data'!$A$2:$A$122,0),MATCH('FP_Mat lives saved'!J$1,'FP data'!$A$2:$M$2,0))</f>
        <v>21.26568579584702</v>
      </c>
      <c r="K8" s="38">
        <f>INDEX('FP data'!$A$2:$M$122,MATCH('FP_Mat lives saved'!$A8,'FP data'!$A$2:$A$122,0),MATCH('FP_Mat lives saved'!K$1,'FP data'!$A$2:$M$2,0))</f>
        <v>26.935402807469462</v>
      </c>
      <c r="L8" s="38">
        <f>INDEX('FP data'!$A$2:$M$122,MATCH('FP_Mat lives saved'!$A8,'FP data'!$A$2:$A$122,0),MATCH('FP_Mat lives saved'!L$1,'FP data'!$A$2:$M$2,0))</f>
        <v>33.431214847291542</v>
      </c>
      <c r="M8" s="38">
        <f>INDEX('FP data'!$A$2:$M$122,MATCH('FP_Mat lives saved'!$A8,'FP data'!$A$2:$A$122,0),MATCH('FP_Mat lives saved'!M$1,'FP data'!$A$2:$M$2,0))</f>
        <v>40.811825843556207</v>
      </c>
    </row>
    <row r="9" spans="1:13" x14ac:dyDescent="0.3">
      <c r="A9" t="s">
        <v>16</v>
      </c>
      <c r="B9">
        <f>SUMPRODUCT((FP_MMR!$A$2:$A$233='FP_Mat lives saved'!$A9)*(FP_MMR!B$2:B$233))*SUMPRODUCT(('Unintended pregnancies averted'!$A$2:$A$148='FP_Mat lives saved'!$A9)*('Unintended pregnancies averted'!B$2:B$148))</f>
        <v>0</v>
      </c>
      <c r="C9">
        <f>SUMPRODUCT((FP_MMR!$A$2:$A$233='FP_Mat lives saved'!$A9)*(FP_MMR!C$2:C$233))*SUMPRODUCT(('Unintended pregnancies averted'!$A$2:$A$148='FP_Mat lives saved'!$A9)*('Unintended pregnancies averted'!C$2:C$148))</f>
        <v>0</v>
      </c>
      <c r="D9">
        <f>SUMPRODUCT((FP_MMR!$A$2:$A$233='FP_Mat lives saved'!$A9)*(FP_MMR!D$2:D$233))*SUMPRODUCT(('Unintended pregnancies averted'!$A$2:$A$148='FP_Mat lives saved'!$A9)*('Unintended pregnancies averted'!D$2:D$148))</f>
        <v>0</v>
      </c>
      <c r="E9" s="38">
        <f>INDEX('FP data'!$A$2:$M$122,MATCH('FP_Mat lives saved'!$A9,'FP data'!$A$2:$A$122,0),MATCH('FP_Mat lives saved'!E$1,'FP data'!$A$2:$M$2,0))</f>
        <v>179.32496942767739</v>
      </c>
      <c r="F9" s="38">
        <f>INDEX('FP data'!$A$2:$M$122,MATCH('FP_Mat lives saved'!$A9,'FP data'!$A$2:$A$122,0),MATCH('FP_Mat lives saved'!F$1,'FP data'!$A$2:$M$2,0))</f>
        <v>367.74923788024171</v>
      </c>
      <c r="G9" s="38">
        <f>INDEX('FP data'!$A$2:$M$122,MATCH('FP_Mat lives saved'!$A9,'FP data'!$A$2:$A$122,0),MATCH('FP_Mat lives saved'!G$1,'FP data'!$A$2:$M$2,0))</f>
        <v>565.05195416172683</v>
      </c>
      <c r="H9" s="38">
        <f>INDEX('FP data'!$A$2:$M$122,MATCH('FP_Mat lives saved'!$A9,'FP data'!$A$2:$A$122,0),MATCH('FP_Mat lives saved'!H$1,'FP data'!$A$2:$M$2,0))</f>
        <v>770.79847529288054</v>
      </c>
      <c r="I9" s="38">
        <f>INDEX('FP data'!$A$2:$M$122,MATCH('FP_Mat lives saved'!$A9,'FP data'!$A$2:$A$122,0),MATCH('FP_Mat lives saved'!I$1,'FP data'!$A$2:$M$2,0))</f>
        <v>985.05664271166188</v>
      </c>
      <c r="J9" s="38">
        <f>INDEX('FP data'!$A$2:$M$122,MATCH('FP_Mat lives saved'!$A9,'FP data'!$A$2:$A$122,0),MATCH('FP_Mat lives saved'!J$1,'FP data'!$A$2:$M$2,0))</f>
        <v>1207.0606300818226</v>
      </c>
      <c r="K9" s="38">
        <f>INDEX('FP data'!$A$2:$M$122,MATCH('FP_Mat lives saved'!$A9,'FP data'!$A$2:$A$122,0),MATCH('FP_Mat lives saved'!K$1,'FP data'!$A$2:$M$2,0))</f>
        <v>1436.4652208219995</v>
      </c>
      <c r="L9" s="38">
        <f>INDEX('FP data'!$A$2:$M$122,MATCH('FP_Mat lives saved'!$A9,'FP data'!$A$2:$A$122,0),MATCH('FP_Mat lives saved'!L$1,'FP data'!$A$2:$M$2,0))</f>
        <v>1673.1835758817433</v>
      </c>
      <c r="M9" s="38">
        <f>INDEX('FP data'!$A$2:$M$122,MATCH('FP_Mat lives saved'!$A9,'FP data'!$A$2:$A$122,0),MATCH('FP_Mat lives saved'!M$1,'FP data'!$A$2:$M$2,0))</f>
        <v>1917.2104347578834</v>
      </c>
    </row>
    <row r="10" spans="1:13" x14ac:dyDescent="0.3">
      <c r="A10" t="s">
        <v>18</v>
      </c>
      <c r="B10">
        <f>SUMPRODUCT((FP_MMR!$A$2:$A$233='FP_Mat lives saved'!$A10)*(FP_MMR!B$2:B$233))*SUMPRODUCT(('Unintended pregnancies averted'!$A$2:$A$148='FP_Mat lives saved'!$A10)*('Unintended pregnancies averted'!B$2:B$148))</f>
        <v>0</v>
      </c>
      <c r="C10">
        <f>SUMPRODUCT((FP_MMR!$A$2:$A$233='FP_Mat lives saved'!$A10)*(FP_MMR!C$2:C$233))*SUMPRODUCT(('Unintended pregnancies averted'!$A$2:$A$148='FP_Mat lives saved'!$A10)*('Unintended pregnancies averted'!C$2:C$148))</f>
        <v>0</v>
      </c>
      <c r="D10">
        <f>SUMPRODUCT((FP_MMR!$A$2:$A$233='FP_Mat lives saved'!$A10)*(FP_MMR!D$2:D$233))*SUMPRODUCT(('Unintended pregnancies averted'!$A$2:$A$148='FP_Mat lives saved'!$A10)*('Unintended pregnancies averted'!D$2:D$148))</f>
        <v>0</v>
      </c>
      <c r="E10" s="38">
        <f>INDEX('FP data'!$A$2:$M$122,MATCH('FP_Mat lives saved'!$A10,'FP data'!$A$2:$A$122,0),MATCH('FP_Mat lives saved'!E$1,'FP data'!$A$2:$M$2,0))</f>
        <v>3.9266711919961894E-2</v>
      </c>
      <c r="F10" s="38">
        <f>INDEX('FP data'!$A$2:$M$122,MATCH('FP_Mat lives saved'!$A10,'FP data'!$A$2:$A$122,0),MATCH('FP_Mat lives saved'!F$1,'FP data'!$A$2:$M$2,0))</f>
        <v>7.9225674785808664E-2</v>
      </c>
      <c r="G10" s="38">
        <f>INDEX('FP data'!$A$2:$M$122,MATCH('FP_Mat lives saved'!$A10,'FP data'!$A$2:$A$122,0),MATCH('FP_Mat lives saved'!G$1,'FP data'!$A$2:$M$2,0))</f>
        <v>0.11991771548703278</v>
      </c>
      <c r="H10" s="38">
        <f>INDEX('FP data'!$A$2:$M$122,MATCH('FP_Mat lives saved'!$A10,'FP data'!$A$2:$A$122,0),MATCH('FP_Mat lives saved'!H$1,'FP data'!$A$2:$M$2,0))</f>
        <v>0.16147419628364679</v>
      </c>
      <c r="I10" s="38">
        <f>INDEX('FP data'!$A$2:$M$122,MATCH('FP_Mat lives saved'!$A10,'FP data'!$A$2:$A$122,0),MATCH('FP_Mat lives saved'!I$1,'FP data'!$A$2:$M$2,0))</f>
        <v>0.20436890039792588</v>
      </c>
      <c r="J10" s="38">
        <f>INDEX('FP data'!$A$2:$M$122,MATCH('FP_Mat lives saved'!$A10,'FP data'!$A$2:$A$122,0),MATCH('FP_Mat lives saved'!J$1,'FP data'!$A$2:$M$2,0))</f>
        <v>0.24845489397524023</v>
      </c>
      <c r="K10" s="38">
        <f>INDEX('FP data'!$A$2:$M$122,MATCH('FP_Mat lives saved'!$A10,'FP data'!$A$2:$A$122,0),MATCH('FP_Mat lives saved'!K$1,'FP data'!$A$2:$M$2,0))</f>
        <v>0.2937334749812115</v>
      </c>
      <c r="L10" s="38">
        <f>INDEX('FP data'!$A$2:$M$122,MATCH('FP_Mat lives saved'!$A10,'FP data'!$A$2:$A$122,0),MATCH('FP_Mat lives saved'!L$1,'FP data'!$A$2:$M$2,0))</f>
        <v>0.34000724122840231</v>
      </c>
      <c r="M10" s="38">
        <f>INDEX('FP data'!$A$2:$M$122,MATCH('FP_Mat lives saved'!$A10,'FP data'!$A$2:$A$122,0),MATCH('FP_Mat lives saved'!M$1,'FP data'!$A$2:$M$2,0))</f>
        <v>0.38704617594274726</v>
      </c>
    </row>
    <row r="11" spans="1:13" x14ac:dyDescent="0.3">
      <c r="A11" t="s">
        <v>20</v>
      </c>
      <c r="B11">
        <f>SUMPRODUCT((FP_MMR!$A$2:$A$233='FP_Mat lives saved'!$A11)*(FP_MMR!B$2:B$233))*SUMPRODUCT(('Unintended pregnancies averted'!$A$2:$A$148='FP_Mat lives saved'!$A11)*('Unintended pregnancies averted'!B$2:B$148))</f>
        <v>0</v>
      </c>
      <c r="C11">
        <f>SUMPRODUCT((FP_MMR!$A$2:$A$233='FP_Mat lives saved'!$A11)*(FP_MMR!C$2:C$233))*SUMPRODUCT(('Unintended pregnancies averted'!$A$2:$A$148='FP_Mat lives saved'!$A11)*('Unintended pregnancies averted'!C$2:C$148))</f>
        <v>0</v>
      </c>
      <c r="D11">
        <f>SUMPRODUCT((FP_MMR!$A$2:$A$233='FP_Mat lives saved'!$A11)*(FP_MMR!D$2:D$233))*SUMPRODUCT(('Unintended pregnancies averted'!$A$2:$A$148='FP_Mat lives saved'!$A11)*('Unintended pregnancies averted'!D$2:D$148))</f>
        <v>0</v>
      </c>
      <c r="E11" s="38">
        <f>INDEX('FP data'!$A$2:$M$122,MATCH('FP_Mat lives saved'!$A11,'FP data'!$A$2:$A$122,0),MATCH('FP_Mat lives saved'!E$1,'FP data'!$A$2:$M$2,0))</f>
        <v>0.23221646827988174</v>
      </c>
      <c r="F11" s="38">
        <f>INDEX('FP data'!$A$2:$M$122,MATCH('FP_Mat lives saved'!$A11,'FP data'!$A$2:$A$122,0),MATCH('FP_Mat lives saved'!F$1,'FP data'!$A$2:$M$2,0))</f>
        <v>0.46622867593844752</v>
      </c>
      <c r="G11" s="38">
        <f>INDEX('FP data'!$A$2:$M$122,MATCH('FP_Mat lives saved'!$A11,'FP data'!$A$2:$A$122,0),MATCH('FP_Mat lives saved'!G$1,'FP data'!$A$2:$M$2,0))</f>
        <v>0.70273797686916417</v>
      </c>
      <c r="H11" s="38">
        <f>INDEX('FP data'!$A$2:$M$122,MATCH('FP_Mat lives saved'!$A11,'FP data'!$A$2:$A$122,0),MATCH('FP_Mat lives saved'!H$1,'FP data'!$A$2:$M$2,0))</f>
        <v>0.94259802232952516</v>
      </c>
      <c r="I11" s="38">
        <f>INDEX('FP data'!$A$2:$M$122,MATCH('FP_Mat lives saved'!$A11,'FP data'!$A$2:$A$122,0),MATCH('FP_Mat lives saved'!I$1,'FP data'!$A$2:$M$2,0))</f>
        <v>1.1858433738537624</v>
      </c>
      <c r="J11" s="38">
        <f>INDEX('FP data'!$A$2:$M$122,MATCH('FP_Mat lives saved'!$A11,'FP data'!$A$2:$A$122,0),MATCH('FP_Mat lives saved'!J$1,'FP data'!$A$2:$M$2,0))</f>
        <v>1.4338942138491362</v>
      </c>
      <c r="K11" s="38">
        <f>INDEX('FP data'!$A$2:$M$122,MATCH('FP_Mat lives saved'!$A11,'FP data'!$A$2:$A$122,0),MATCH('FP_Mat lives saved'!K$1,'FP data'!$A$2:$M$2,0))</f>
        <v>1.6864812211184983</v>
      </c>
      <c r="L11" s="38">
        <f>INDEX('FP data'!$A$2:$M$122,MATCH('FP_Mat lives saved'!$A11,'FP data'!$A$2:$A$122,0),MATCH('FP_Mat lives saved'!L$1,'FP data'!$A$2:$M$2,0))</f>
        <v>1.9419402275930189</v>
      </c>
      <c r="M11" s="38">
        <f>INDEX('FP data'!$A$2:$M$122,MATCH('FP_Mat lives saved'!$A11,'FP data'!$A$2:$A$122,0),MATCH('FP_Mat lives saved'!M$1,'FP data'!$A$2:$M$2,0))</f>
        <v>2.1984404152015173</v>
      </c>
    </row>
    <row r="12" spans="1:13" x14ac:dyDescent="0.3">
      <c r="A12" t="s">
        <v>22</v>
      </c>
      <c r="B12">
        <f>SUMPRODUCT((FP_MMR!$A$2:$A$233='FP_Mat lives saved'!$A12)*(FP_MMR!B$2:B$233))*SUMPRODUCT(('Unintended pregnancies averted'!$A$2:$A$148='FP_Mat lives saved'!$A12)*('Unintended pregnancies averted'!B$2:B$148))</f>
        <v>0</v>
      </c>
      <c r="C12">
        <f>SUMPRODUCT((FP_MMR!$A$2:$A$233='FP_Mat lives saved'!$A12)*(FP_MMR!C$2:C$233))*SUMPRODUCT(('Unintended pregnancies averted'!$A$2:$A$148='FP_Mat lives saved'!$A12)*('Unintended pregnancies averted'!C$2:C$148))</f>
        <v>0</v>
      </c>
      <c r="D12">
        <f>SUMPRODUCT((FP_MMR!$A$2:$A$233='FP_Mat lives saved'!$A12)*(FP_MMR!D$2:D$233))*SUMPRODUCT(('Unintended pregnancies averted'!$A$2:$A$148='FP_Mat lives saved'!$A12)*('Unintended pregnancies averted'!D$2:D$148))</f>
        <v>0</v>
      </c>
      <c r="E12" s="38">
        <f>INDEX('FP data'!$A$2:$M$122,MATCH('FP_Mat lives saved'!$A12,'FP data'!$A$2:$A$122,0),MATCH('FP_Mat lives saved'!E$1,'FP data'!$A$2:$M$2,0))</f>
        <v>7.4401204550049282E-2</v>
      </c>
      <c r="F12" s="38">
        <f>INDEX('FP data'!$A$2:$M$122,MATCH('FP_Mat lives saved'!$A12,'FP data'!$A$2:$A$122,0),MATCH('FP_Mat lives saved'!F$1,'FP data'!$A$2:$M$2,0))</f>
        <v>0.15402336689640439</v>
      </c>
      <c r="G12" s="38">
        <f>INDEX('FP data'!$A$2:$M$122,MATCH('FP_Mat lives saved'!$A12,'FP data'!$A$2:$A$122,0),MATCH('FP_Mat lives saved'!G$1,'FP data'!$A$2:$M$2,0))</f>
        <v>0.23906178768391717</v>
      </c>
      <c r="H12" s="38">
        <f>INDEX('FP data'!$A$2:$M$122,MATCH('FP_Mat lives saved'!$A12,'FP data'!$A$2:$A$122,0),MATCH('FP_Mat lives saved'!H$1,'FP data'!$A$2:$M$2,0))</f>
        <v>0.32982217194471453</v>
      </c>
      <c r="I12" s="38">
        <f>INDEX('FP data'!$A$2:$M$122,MATCH('FP_Mat lives saved'!$A12,'FP data'!$A$2:$A$122,0),MATCH('FP_Mat lives saved'!I$1,'FP data'!$A$2:$M$2,0))</f>
        <v>0.42656126954343687</v>
      </c>
      <c r="J12" s="38">
        <f>INDEX('FP data'!$A$2:$M$122,MATCH('FP_Mat lives saved'!$A12,'FP data'!$A$2:$A$122,0),MATCH('FP_Mat lives saved'!J$1,'FP data'!$A$2:$M$2,0))</f>
        <v>0.52959633784506099</v>
      </c>
      <c r="K12" s="38">
        <f>INDEX('FP data'!$A$2:$M$122,MATCH('FP_Mat lives saved'!$A12,'FP data'!$A$2:$A$122,0),MATCH('FP_Mat lives saved'!K$1,'FP data'!$A$2:$M$2,0))</f>
        <v>0.63917246042648257</v>
      </c>
      <c r="L12" s="38">
        <f>INDEX('FP data'!$A$2:$M$122,MATCH('FP_Mat lives saved'!$A12,'FP data'!$A$2:$A$122,0),MATCH('FP_Mat lives saved'!L$1,'FP data'!$A$2:$M$2,0))</f>
        <v>0.75535084903229199</v>
      </c>
      <c r="M12" s="38">
        <f>INDEX('FP data'!$A$2:$M$122,MATCH('FP_Mat lives saved'!$A12,'FP data'!$A$2:$A$122,0),MATCH('FP_Mat lives saved'!M$1,'FP data'!$A$2:$M$2,0))</f>
        <v>0.87815532407568497</v>
      </c>
    </row>
    <row r="13" spans="1:13" x14ac:dyDescent="0.3">
      <c r="A13" t="s">
        <v>24</v>
      </c>
      <c r="B13">
        <f>SUMPRODUCT((FP_MMR!$A$2:$A$233='FP_Mat lives saved'!$A13)*(FP_MMR!B$2:B$233))*SUMPRODUCT(('Unintended pregnancies averted'!$A$2:$A$148='FP_Mat lives saved'!$A13)*('Unintended pregnancies averted'!B$2:B$148))</f>
        <v>0</v>
      </c>
      <c r="C13">
        <f>SUMPRODUCT((FP_MMR!$A$2:$A$233='FP_Mat lives saved'!$A13)*(FP_MMR!C$2:C$233))*SUMPRODUCT(('Unintended pregnancies averted'!$A$2:$A$148='FP_Mat lives saved'!$A13)*('Unintended pregnancies averted'!C$2:C$148))</f>
        <v>0</v>
      </c>
      <c r="D13">
        <f>SUMPRODUCT((FP_MMR!$A$2:$A$233='FP_Mat lives saved'!$A13)*(FP_MMR!D$2:D$233))*SUMPRODUCT(('Unintended pregnancies averted'!$A$2:$A$148='FP_Mat lives saved'!$A13)*('Unintended pregnancies averted'!D$2:D$148))</f>
        <v>0</v>
      </c>
      <c r="E13" s="38">
        <f>INDEX('FP data'!$A$2:$M$122,MATCH('FP_Mat lives saved'!$A13,'FP data'!$A$2:$A$122,0),MATCH('FP_Mat lives saved'!E$1,'FP data'!$A$2:$M$2,0))</f>
        <v>53.164477315814736</v>
      </c>
      <c r="F13" s="38">
        <f>INDEX('FP data'!$A$2:$M$122,MATCH('FP_Mat lives saved'!$A13,'FP data'!$A$2:$A$122,0),MATCH('FP_Mat lives saved'!F$1,'FP data'!$A$2:$M$2,0))</f>
        <v>116.66040130370146</v>
      </c>
      <c r="G13" s="38">
        <f>INDEX('FP data'!$A$2:$M$122,MATCH('FP_Mat lives saved'!$A13,'FP data'!$A$2:$A$122,0),MATCH('FP_Mat lives saved'!G$1,'FP data'!$A$2:$M$2,0))</f>
        <v>192.22453356717728</v>
      </c>
      <c r="H13" s="38">
        <f>INDEX('FP data'!$A$2:$M$122,MATCH('FP_Mat lives saved'!$A13,'FP data'!$A$2:$A$122,0),MATCH('FP_Mat lives saved'!H$1,'FP data'!$A$2:$M$2,0))</f>
        <v>281.86243799572333</v>
      </c>
      <c r="I13" s="38">
        <f>INDEX('FP data'!$A$2:$M$122,MATCH('FP_Mat lives saved'!$A13,'FP data'!$A$2:$A$122,0),MATCH('FP_Mat lives saved'!I$1,'FP data'!$A$2:$M$2,0))</f>
        <v>387.59102235764789</v>
      </c>
      <c r="J13" s="38">
        <f>INDEX('FP data'!$A$2:$M$122,MATCH('FP_Mat lives saved'!$A13,'FP data'!$A$2:$A$122,0),MATCH('FP_Mat lives saved'!J$1,'FP data'!$A$2:$M$2,0))</f>
        <v>512.30802763229883</v>
      </c>
      <c r="K13" s="38">
        <f>INDEX('FP data'!$A$2:$M$122,MATCH('FP_Mat lives saved'!$A13,'FP data'!$A$2:$A$122,0),MATCH('FP_Mat lives saved'!K$1,'FP data'!$A$2:$M$2,0))</f>
        <v>659.08564970159205</v>
      </c>
      <c r="L13" s="38">
        <f>INDEX('FP data'!$A$2:$M$122,MATCH('FP_Mat lives saved'!$A13,'FP data'!$A$2:$A$122,0),MATCH('FP_Mat lives saved'!L$1,'FP data'!$A$2:$M$2,0))</f>
        <v>831.4133166283234</v>
      </c>
      <c r="M13" s="38">
        <f>INDEX('FP data'!$A$2:$M$122,MATCH('FP_Mat lives saved'!$A13,'FP data'!$A$2:$A$122,0),MATCH('FP_Mat lives saved'!M$1,'FP data'!$A$2:$M$2,0))</f>
        <v>1033.3048068875682</v>
      </c>
    </row>
    <row r="14" spans="1:13" x14ac:dyDescent="0.3">
      <c r="A14" t="s">
        <v>26</v>
      </c>
      <c r="B14">
        <f>SUMPRODUCT((FP_MMR!$A$2:$A$233='FP_Mat lives saved'!$A14)*(FP_MMR!B$2:B$233))*SUMPRODUCT(('Unintended pregnancies averted'!$A$2:$A$148='FP_Mat lives saved'!$A14)*('Unintended pregnancies averted'!B$2:B$148))</f>
        <v>0</v>
      </c>
      <c r="C14">
        <f>SUMPRODUCT((FP_MMR!$A$2:$A$233='FP_Mat lives saved'!$A14)*(FP_MMR!C$2:C$233))*SUMPRODUCT(('Unintended pregnancies averted'!$A$2:$A$148='FP_Mat lives saved'!$A14)*('Unintended pregnancies averted'!C$2:C$148))</f>
        <v>0</v>
      </c>
      <c r="D14">
        <f>SUMPRODUCT((FP_MMR!$A$2:$A$233='FP_Mat lives saved'!$A14)*(FP_MMR!D$2:D$233))*SUMPRODUCT(('Unintended pregnancies averted'!$A$2:$A$148='FP_Mat lives saved'!$A14)*('Unintended pregnancies averted'!D$2:D$148))</f>
        <v>0</v>
      </c>
      <c r="E14" s="38">
        <f>INDEX('FP data'!$A$2:$M$122,MATCH('FP_Mat lives saved'!$A14,'FP data'!$A$2:$A$122,0),MATCH('FP_Mat lives saved'!E$1,'FP data'!$A$2:$M$2,0))</f>
        <v>0.4378416096738853</v>
      </c>
      <c r="F14" s="38">
        <f>INDEX('FP data'!$A$2:$M$122,MATCH('FP_Mat lives saved'!$A14,'FP data'!$A$2:$A$122,0),MATCH('FP_Mat lives saved'!F$1,'FP data'!$A$2:$M$2,0))</f>
        <v>0.89459332600216612</v>
      </c>
      <c r="G14" s="38">
        <f>INDEX('FP data'!$A$2:$M$122,MATCH('FP_Mat lives saved'!$A14,'FP data'!$A$2:$A$122,0),MATCH('FP_Mat lives saved'!G$1,'FP data'!$A$2:$M$2,0))</f>
        <v>1.369507197281596</v>
      </c>
      <c r="H14" s="38">
        <f>INDEX('FP data'!$A$2:$M$122,MATCH('FP_Mat lives saved'!$A14,'FP data'!$A$2:$A$122,0),MATCH('FP_Mat lives saved'!H$1,'FP data'!$A$2:$M$2,0))</f>
        <v>1.8608588023648132</v>
      </c>
      <c r="I14" s="38">
        <f>INDEX('FP data'!$A$2:$M$122,MATCH('FP_Mat lives saved'!$A14,'FP data'!$A$2:$A$122,0),MATCH('FP_Mat lives saved'!I$1,'FP data'!$A$2:$M$2,0))</f>
        <v>2.3686573485830316</v>
      </c>
      <c r="J14" s="38">
        <f>INDEX('FP data'!$A$2:$M$122,MATCH('FP_Mat lives saved'!$A14,'FP data'!$A$2:$A$122,0),MATCH('FP_Mat lives saved'!J$1,'FP data'!$A$2:$M$2,0))</f>
        <v>2.8903937596007765</v>
      </c>
      <c r="K14" s="38">
        <f>INDEX('FP data'!$A$2:$M$122,MATCH('FP_Mat lives saved'!$A14,'FP data'!$A$2:$A$122,0),MATCH('FP_Mat lives saved'!K$1,'FP data'!$A$2:$M$2,0))</f>
        <v>3.425136073184877</v>
      </c>
      <c r="L14" s="38">
        <f>INDEX('FP data'!$A$2:$M$122,MATCH('FP_Mat lives saved'!$A14,'FP data'!$A$2:$A$122,0),MATCH('FP_Mat lives saved'!L$1,'FP data'!$A$2:$M$2,0))</f>
        <v>3.9731430299537003</v>
      </c>
      <c r="M14" s="38">
        <f>INDEX('FP data'!$A$2:$M$122,MATCH('FP_Mat lives saved'!$A14,'FP data'!$A$2:$A$122,0),MATCH('FP_Mat lives saved'!M$1,'FP data'!$A$2:$M$2,0))</f>
        <v>4.5344173537943497</v>
      </c>
    </row>
    <row r="15" spans="1:13" x14ac:dyDescent="0.3">
      <c r="A15" t="s">
        <v>28</v>
      </c>
      <c r="B15">
        <f>SUMPRODUCT((FP_MMR!$A$2:$A$233='FP_Mat lives saved'!$A15)*(FP_MMR!B$2:B$233))*SUMPRODUCT(('Unintended pregnancies averted'!$A$2:$A$148='FP_Mat lives saved'!$A15)*('Unintended pregnancies averted'!B$2:B$148))</f>
        <v>0</v>
      </c>
      <c r="C15">
        <f>SUMPRODUCT((FP_MMR!$A$2:$A$233='FP_Mat lives saved'!$A15)*(FP_MMR!C$2:C$233))*SUMPRODUCT(('Unintended pregnancies averted'!$A$2:$A$148='FP_Mat lives saved'!$A15)*('Unintended pregnancies averted'!C$2:C$148))</f>
        <v>0</v>
      </c>
      <c r="D15">
        <f>SUMPRODUCT((FP_MMR!$A$2:$A$233='FP_Mat lives saved'!$A15)*(FP_MMR!D$2:D$233))*SUMPRODUCT(('Unintended pregnancies averted'!$A$2:$A$148='FP_Mat lives saved'!$A15)*('Unintended pregnancies averted'!D$2:D$148))</f>
        <v>0</v>
      </c>
      <c r="E15" s="38">
        <f>INDEX('FP data'!$A$2:$M$122,MATCH('FP_Mat lives saved'!$A15,'FP data'!$A$2:$A$122,0),MATCH('FP_Mat lives saved'!E$1,'FP data'!$A$2:$M$2,0))</f>
        <v>18.114843834179226</v>
      </c>
      <c r="F15" s="38">
        <f>INDEX('FP data'!$A$2:$M$122,MATCH('FP_Mat lives saved'!$A15,'FP data'!$A$2:$A$122,0),MATCH('FP_Mat lives saved'!F$1,'FP data'!$A$2:$M$2,0))</f>
        <v>37.962911073315752</v>
      </c>
      <c r="G15" s="38">
        <f>INDEX('FP data'!$A$2:$M$122,MATCH('FP_Mat lives saved'!$A15,'FP data'!$A$2:$A$122,0),MATCH('FP_Mat lives saved'!G$1,'FP data'!$A$2:$M$2,0))</f>
        <v>59.635280633723767</v>
      </c>
      <c r="H15" s="38">
        <f>INDEX('FP data'!$A$2:$M$122,MATCH('FP_Mat lives saved'!$A15,'FP data'!$A$2:$A$122,0),MATCH('FP_Mat lives saved'!H$1,'FP data'!$A$2:$M$2,0))</f>
        <v>83.213746995664053</v>
      </c>
      <c r="I15" s="38">
        <f>INDEX('FP data'!$A$2:$M$122,MATCH('FP_Mat lives saved'!$A15,'FP data'!$A$2:$A$122,0),MATCH('FP_Mat lives saved'!I$1,'FP data'!$A$2:$M$2,0))</f>
        <v>108.84603023605956</v>
      </c>
      <c r="J15" s="38">
        <f>INDEX('FP data'!$A$2:$M$122,MATCH('FP_Mat lives saved'!$A15,'FP data'!$A$2:$A$122,0),MATCH('FP_Mat lives saved'!J$1,'FP data'!$A$2:$M$2,0))</f>
        <v>136.60369344981348</v>
      </c>
      <c r="K15" s="38">
        <f>INDEX('FP data'!$A$2:$M$122,MATCH('FP_Mat lives saved'!$A15,'FP data'!$A$2:$A$122,0),MATCH('FP_Mat lives saved'!K$1,'FP data'!$A$2:$M$2,0))</f>
        <v>166.60813868984906</v>
      </c>
      <c r="L15" s="38">
        <f>INDEX('FP data'!$A$2:$M$122,MATCH('FP_Mat lives saved'!$A15,'FP data'!$A$2:$A$122,0),MATCH('FP_Mat lives saved'!L$1,'FP data'!$A$2:$M$2,0))</f>
        <v>199.01891890194253</v>
      </c>
      <c r="M15" s="38">
        <f>INDEX('FP data'!$A$2:$M$122,MATCH('FP_Mat lives saved'!$A15,'FP data'!$A$2:$A$122,0),MATCH('FP_Mat lives saved'!M$1,'FP data'!$A$2:$M$2,0))</f>
        <v>234.00597616471805</v>
      </c>
    </row>
    <row r="16" spans="1:13" x14ac:dyDescent="0.3">
      <c r="A16" t="s">
        <v>30</v>
      </c>
      <c r="B16">
        <f>SUMPRODUCT((FP_MMR!$A$2:$A$233='FP_Mat lives saved'!$A16)*(FP_MMR!B$2:B$233))*SUMPRODUCT(('Unintended pregnancies averted'!$A$2:$A$148='FP_Mat lives saved'!$A16)*('Unintended pregnancies averted'!B$2:B$148))</f>
        <v>0</v>
      </c>
      <c r="C16">
        <f>SUMPRODUCT((FP_MMR!$A$2:$A$233='FP_Mat lives saved'!$A16)*(FP_MMR!C$2:C$233))*SUMPRODUCT(('Unintended pregnancies averted'!$A$2:$A$148='FP_Mat lives saved'!$A16)*('Unintended pregnancies averted'!C$2:C$148))</f>
        <v>0</v>
      </c>
      <c r="D16">
        <f>SUMPRODUCT((FP_MMR!$A$2:$A$233='FP_Mat lives saved'!$A16)*(FP_MMR!D$2:D$233))*SUMPRODUCT(('Unintended pregnancies averted'!$A$2:$A$148='FP_Mat lives saved'!$A16)*('Unintended pregnancies averted'!D$2:D$148))</f>
        <v>0</v>
      </c>
      <c r="E16" s="38">
        <f>INDEX('FP data'!$A$2:$M$122,MATCH('FP_Mat lives saved'!$A16,'FP data'!$A$2:$A$122,0),MATCH('FP_Mat lives saved'!E$1,'FP data'!$A$2:$M$2,0))</f>
        <v>0.27867585738305189</v>
      </c>
      <c r="F16" s="38">
        <f>INDEX('FP data'!$A$2:$M$122,MATCH('FP_Mat lives saved'!$A16,'FP data'!$A$2:$A$122,0),MATCH('FP_Mat lives saved'!F$1,'FP data'!$A$2:$M$2,0))</f>
        <v>0.58275579155255119</v>
      </c>
      <c r="G16" s="38">
        <f>INDEX('FP data'!$A$2:$M$122,MATCH('FP_Mat lives saved'!$A16,'FP data'!$A$2:$A$122,0),MATCH('FP_Mat lives saved'!G$1,'FP data'!$A$2:$M$2,0))</f>
        <v>0.91458139799912308</v>
      </c>
      <c r="H16" s="38">
        <f>INDEX('FP data'!$A$2:$M$122,MATCH('FP_Mat lives saved'!$A16,'FP data'!$A$2:$A$122,0),MATCH('FP_Mat lives saved'!H$1,'FP data'!$A$2:$M$2,0))</f>
        <v>1.2767931562441159</v>
      </c>
      <c r="I16" s="38">
        <f>INDEX('FP data'!$A$2:$M$122,MATCH('FP_Mat lives saved'!$A16,'FP data'!$A$2:$A$122,0),MATCH('FP_Mat lives saved'!I$1,'FP data'!$A$2:$M$2,0))</f>
        <v>1.6728200046010695</v>
      </c>
      <c r="J16" s="38">
        <f>INDEX('FP data'!$A$2:$M$122,MATCH('FP_Mat lives saved'!$A16,'FP data'!$A$2:$A$122,0),MATCH('FP_Mat lives saved'!J$1,'FP data'!$A$2:$M$2,0))</f>
        <v>2.105831724473251</v>
      </c>
      <c r="K16" s="38">
        <f>INDEX('FP data'!$A$2:$M$122,MATCH('FP_Mat lives saved'!$A16,'FP data'!$A$2:$A$122,0),MATCH('FP_Mat lives saved'!K$1,'FP data'!$A$2:$M$2,0))</f>
        <v>2.5792750719641804</v>
      </c>
      <c r="L16" s="38">
        <f>INDEX('FP data'!$A$2:$M$122,MATCH('FP_Mat lives saved'!$A16,'FP data'!$A$2:$A$122,0),MATCH('FP_Mat lives saved'!L$1,'FP data'!$A$2:$M$2,0))</f>
        <v>3.0968713295650558</v>
      </c>
      <c r="M16" s="38">
        <f>INDEX('FP data'!$A$2:$M$122,MATCH('FP_Mat lives saved'!$A16,'FP data'!$A$2:$A$122,0),MATCH('FP_Mat lives saved'!M$1,'FP data'!$A$2:$M$2,0))</f>
        <v>3.6626868528800669</v>
      </c>
    </row>
    <row r="17" spans="1:13" x14ac:dyDescent="0.3">
      <c r="A17" t="s">
        <v>32</v>
      </c>
      <c r="B17">
        <f>SUMPRODUCT((FP_MMR!$A$2:$A$233='FP_Mat lives saved'!$A17)*(FP_MMR!B$2:B$233))*SUMPRODUCT(('Unintended pregnancies averted'!$A$2:$A$148='FP_Mat lives saved'!$A17)*('Unintended pregnancies averted'!B$2:B$148))</f>
        <v>0</v>
      </c>
      <c r="C17">
        <f>SUMPRODUCT((FP_MMR!$A$2:$A$233='FP_Mat lives saved'!$A17)*(FP_MMR!C$2:C$233))*SUMPRODUCT(('Unintended pregnancies averted'!$A$2:$A$148='FP_Mat lives saved'!$A17)*('Unintended pregnancies averted'!C$2:C$148))</f>
        <v>0</v>
      </c>
      <c r="D17">
        <f>SUMPRODUCT((FP_MMR!$A$2:$A$233='FP_Mat lives saved'!$A17)*(FP_MMR!D$2:D$233))*SUMPRODUCT(('Unintended pregnancies averted'!$A$2:$A$148='FP_Mat lives saved'!$A17)*('Unintended pregnancies averted'!D$2:D$148))</f>
        <v>0</v>
      </c>
      <c r="E17" s="38">
        <f>INDEX('FP data'!$A$2:$M$122,MATCH('FP_Mat lives saved'!$A17,'FP data'!$A$2:$A$122,0),MATCH('FP_Mat lives saved'!E$1,'FP data'!$A$2:$M$2,0))</f>
        <v>1.6902132022055554</v>
      </c>
      <c r="F17" s="38">
        <f>INDEX('FP data'!$A$2:$M$122,MATCH('FP_Mat lives saved'!$A17,'FP data'!$A$2:$A$122,0),MATCH('FP_Mat lives saved'!F$1,'FP data'!$A$2:$M$2,0))</f>
        <v>3.4704784975630645</v>
      </c>
      <c r="G17" s="38">
        <f>INDEX('FP data'!$A$2:$M$122,MATCH('FP_Mat lives saved'!$A17,'FP data'!$A$2:$A$122,0),MATCH('FP_Mat lives saved'!G$1,'FP data'!$A$2:$M$2,0))</f>
        <v>5.3428721347256243</v>
      </c>
      <c r="H17" s="38">
        <f>INDEX('FP data'!$A$2:$M$122,MATCH('FP_Mat lives saved'!$A17,'FP data'!$A$2:$A$122,0),MATCH('FP_Mat lives saved'!H$1,'FP data'!$A$2:$M$2,0))</f>
        <v>7.3106045652631195</v>
      </c>
      <c r="I17" s="38">
        <f>INDEX('FP data'!$A$2:$M$122,MATCH('FP_Mat lives saved'!$A17,'FP data'!$A$2:$A$122,0),MATCH('FP_Mat lives saved'!I$1,'FP data'!$A$2:$M$2,0))</f>
        <v>9.3744251672837748</v>
      </c>
      <c r="J17" s="38">
        <f>INDEX('FP data'!$A$2:$M$122,MATCH('FP_Mat lives saved'!$A17,'FP data'!$A$2:$A$122,0),MATCH('FP_Mat lives saved'!J$1,'FP data'!$A$2:$M$2,0))</f>
        <v>11.538734740306907</v>
      </c>
      <c r="K17" s="38">
        <f>INDEX('FP data'!$A$2:$M$122,MATCH('FP_Mat lives saved'!$A17,'FP data'!$A$2:$A$122,0),MATCH('FP_Mat lives saved'!K$1,'FP data'!$A$2:$M$2,0))</f>
        <v>13.80125089689686</v>
      </c>
      <c r="L17" s="38">
        <f>INDEX('FP data'!$A$2:$M$122,MATCH('FP_Mat lives saved'!$A17,'FP data'!$A$2:$A$122,0),MATCH('FP_Mat lives saved'!L$1,'FP data'!$A$2:$M$2,0))</f>
        <v>16.151946090848227</v>
      </c>
      <c r="M17" s="38">
        <f>INDEX('FP data'!$A$2:$M$122,MATCH('FP_Mat lives saved'!$A17,'FP data'!$A$2:$A$122,0),MATCH('FP_Mat lives saved'!M$1,'FP data'!$A$2:$M$2,0))</f>
        <v>18.579917201615032</v>
      </c>
    </row>
    <row r="18" spans="1:13" x14ac:dyDescent="0.3">
      <c r="A18" t="s">
        <v>34</v>
      </c>
      <c r="B18">
        <f>SUMPRODUCT((FP_MMR!$A$2:$A$233='FP_Mat lives saved'!$A18)*(FP_MMR!B$2:B$233))*SUMPRODUCT(('Unintended pregnancies averted'!$A$2:$A$148='FP_Mat lives saved'!$A18)*('Unintended pregnancies averted'!B$2:B$148))</f>
        <v>0</v>
      </c>
      <c r="C18">
        <f>SUMPRODUCT((FP_MMR!$A$2:$A$233='FP_Mat lives saved'!$A18)*(FP_MMR!C$2:C$233))*SUMPRODUCT(('Unintended pregnancies averted'!$A$2:$A$148='FP_Mat lives saved'!$A18)*('Unintended pregnancies averted'!C$2:C$148))</f>
        <v>0</v>
      </c>
      <c r="D18">
        <f>SUMPRODUCT((FP_MMR!$A$2:$A$233='FP_Mat lives saved'!$A18)*(FP_MMR!D$2:D$233))*SUMPRODUCT(('Unintended pregnancies averted'!$A$2:$A$148='FP_Mat lives saved'!$A18)*('Unintended pregnancies averted'!D$2:D$148))</f>
        <v>0</v>
      </c>
      <c r="E18" s="38">
        <f>INDEX('FP data'!$A$2:$M$122,MATCH('FP_Mat lives saved'!$A18,'FP data'!$A$2:$A$122,0),MATCH('FP_Mat lives saved'!E$1,'FP data'!$A$2:$M$2,0))</f>
        <v>23.253334123460718</v>
      </c>
      <c r="F18" s="38">
        <f>INDEX('FP data'!$A$2:$M$122,MATCH('FP_Mat lives saved'!$A18,'FP data'!$A$2:$A$122,0),MATCH('FP_Mat lives saved'!F$1,'FP data'!$A$2:$M$2,0))</f>
        <v>46.815913017123648</v>
      </c>
      <c r="G18" s="38">
        <f>INDEX('FP data'!$A$2:$M$122,MATCH('FP_Mat lives saved'!$A18,'FP data'!$A$2:$A$122,0),MATCH('FP_Mat lives saved'!G$1,'FP data'!$A$2:$M$2,0))</f>
        <v>70.640378166000119</v>
      </c>
      <c r="H18" s="38">
        <f>INDEX('FP data'!$A$2:$M$122,MATCH('FP_Mat lives saved'!$A18,'FP data'!$A$2:$A$122,0),MATCH('FP_Mat lives saved'!H$1,'FP data'!$A$2:$M$2,0))</f>
        <v>94.680844228706519</v>
      </c>
      <c r="I18" s="38">
        <f>INDEX('FP data'!$A$2:$M$122,MATCH('FP_Mat lives saved'!$A18,'FP data'!$A$2:$A$122,0),MATCH('FP_Mat lives saved'!I$1,'FP data'!$A$2:$M$2,0))</f>
        <v>118.94644848425969</v>
      </c>
      <c r="J18" s="38">
        <f>INDEX('FP data'!$A$2:$M$122,MATCH('FP_Mat lives saved'!$A18,'FP data'!$A$2:$A$122,0),MATCH('FP_Mat lives saved'!J$1,'FP data'!$A$2:$M$2,0))</f>
        <v>143.36511397319123</v>
      </c>
      <c r="K18" s="38">
        <f>INDEX('FP data'!$A$2:$M$122,MATCH('FP_Mat lives saved'!$A18,'FP data'!$A$2:$A$122,0),MATCH('FP_Mat lives saved'!K$1,'FP data'!$A$2:$M$2,0))</f>
        <v>167.87549093976531</v>
      </c>
      <c r="L18" s="38">
        <f>INDEX('FP data'!$A$2:$M$122,MATCH('FP_Mat lives saved'!$A18,'FP data'!$A$2:$A$122,0),MATCH('FP_Mat lives saved'!L$1,'FP data'!$A$2:$M$2,0))</f>
        <v>192.38942179997957</v>
      </c>
      <c r="M18" s="38">
        <f>INDEX('FP data'!$A$2:$M$122,MATCH('FP_Mat lives saved'!$A18,'FP data'!$A$2:$A$122,0),MATCH('FP_Mat lives saved'!M$1,'FP data'!$A$2:$M$2,0))</f>
        <v>216.82007537282857</v>
      </c>
    </row>
    <row r="19" spans="1:13" x14ac:dyDescent="0.3">
      <c r="A19" t="s">
        <v>36</v>
      </c>
      <c r="B19">
        <f>SUMPRODUCT((FP_MMR!$A$2:$A$233='FP_Mat lives saved'!$A19)*(FP_MMR!B$2:B$233))*SUMPRODUCT(('Unintended pregnancies averted'!$A$2:$A$148='FP_Mat lives saved'!$A19)*('Unintended pregnancies averted'!B$2:B$148))</f>
        <v>0</v>
      </c>
      <c r="C19">
        <f>SUMPRODUCT((FP_MMR!$A$2:$A$233='FP_Mat lives saved'!$A19)*(FP_MMR!C$2:C$233))*SUMPRODUCT(('Unintended pregnancies averted'!$A$2:$A$148='FP_Mat lives saved'!$A19)*('Unintended pregnancies averted'!C$2:C$148))</f>
        <v>0</v>
      </c>
      <c r="D19">
        <f>SUMPRODUCT((FP_MMR!$A$2:$A$233='FP_Mat lives saved'!$A19)*(FP_MMR!D$2:D$233))*SUMPRODUCT(('Unintended pregnancies averted'!$A$2:$A$148='FP_Mat lives saved'!$A19)*('Unintended pregnancies averted'!D$2:D$148))</f>
        <v>0</v>
      </c>
      <c r="E19" s="38">
        <f>INDEX('FP data'!$A$2:$M$122,MATCH('FP_Mat lives saved'!$A19,'FP data'!$A$2:$A$122,0),MATCH('FP_Mat lives saved'!E$1,'FP data'!$A$2:$M$2,0))</f>
        <v>84.478473132404133</v>
      </c>
      <c r="F19" s="38">
        <f>INDEX('FP data'!$A$2:$M$122,MATCH('FP_Mat lives saved'!$A19,'FP data'!$A$2:$A$122,0),MATCH('FP_Mat lives saved'!F$1,'FP data'!$A$2:$M$2,0))</f>
        <v>180.74008706927998</v>
      </c>
      <c r="G19" s="38">
        <f>INDEX('FP data'!$A$2:$M$122,MATCH('FP_Mat lives saved'!$A19,'FP data'!$A$2:$A$122,0),MATCH('FP_Mat lives saved'!G$1,'FP data'!$A$2:$M$2,0))</f>
        <v>290.06543036203811</v>
      </c>
      <c r="H19" s="38">
        <f>INDEX('FP data'!$A$2:$M$122,MATCH('FP_Mat lives saved'!$A19,'FP data'!$A$2:$A$122,0),MATCH('FP_Mat lives saved'!H$1,'FP data'!$A$2:$M$2,0))</f>
        <v>413.7641164301574</v>
      </c>
      <c r="I19" s="38">
        <f>INDEX('FP data'!$A$2:$M$122,MATCH('FP_Mat lives saved'!$A19,'FP data'!$A$2:$A$122,0),MATCH('FP_Mat lives saved'!I$1,'FP data'!$A$2:$M$2,0))</f>
        <v>553.01292628462852</v>
      </c>
      <c r="J19" s="38">
        <f>INDEX('FP data'!$A$2:$M$122,MATCH('FP_Mat lives saved'!$A19,'FP data'!$A$2:$A$122,0),MATCH('FP_Mat lives saved'!J$1,'FP data'!$A$2:$M$2,0))</f>
        <v>709.61132796270522</v>
      </c>
      <c r="K19" s="38">
        <f>INDEX('FP data'!$A$2:$M$122,MATCH('FP_Mat lives saved'!$A19,'FP data'!$A$2:$A$122,0),MATCH('FP_Mat lives saved'!K$1,'FP data'!$A$2:$M$2,0))</f>
        <v>885.29834080811906</v>
      </c>
      <c r="L19" s="38">
        <f>INDEX('FP data'!$A$2:$M$122,MATCH('FP_Mat lives saved'!$A19,'FP data'!$A$2:$A$122,0),MATCH('FP_Mat lives saved'!L$1,'FP data'!$A$2:$M$2,0))</f>
        <v>1081.997194423154</v>
      </c>
      <c r="M19" s="38">
        <f>INDEX('FP data'!$A$2:$M$122,MATCH('FP_Mat lives saved'!$A19,'FP data'!$A$2:$A$122,0),MATCH('FP_Mat lives saved'!M$1,'FP data'!$A$2:$M$2,0))</f>
        <v>1301.7902374445714</v>
      </c>
    </row>
    <row r="20" spans="1:13" x14ac:dyDescent="0.3">
      <c r="A20" t="s">
        <v>38</v>
      </c>
      <c r="B20">
        <f>SUMPRODUCT((FP_MMR!$A$2:$A$233='FP_Mat lives saved'!$A20)*(FP_MMR!B$2:B$233))*SUMPRODUCT(('Unintended pregnancies averted'!$A$2:$A$148='FP_Mat lives saved'!$A20)*('Unintended pregnancies averted'!B$2:B$148))</f>
        <v>0</v>
      </c>
      <c r="C20">
        <f>SUMPRODUCT((FP_MMR!$A$2:$A$233='FP_Mat lives saved'!$A20)*(FP_MMR!C$2:C$233))*SUMPRODUCT(('Unintended pregnancies averted'!$A$2:$A$148='FP_Mat lives saved'!$A20)*('Unintended pregnancies averted'!C$2:C$148))</f>
        <v>0</v>
      </c>
      <c r="D20">
        <f>SUMPRODUCT((FP_MMR!$A$2:$A$233='FP_Mat lives saved'!$A20)*(FP_MMR!D$2:D$233))*SUMPRODUCT(('Unintended pregnancies averted'!$A$2:$A$148='FP_Mat lives saved'!$A20)*('Unintended pregnancies averted'!D$2:D$148))</f>
        <v>0</v>
      </c>
      <c r="E20" s="38">
        <f>INDEX('FP data'!$A$2:$M$122,MATCH('FP_Mat lives saved'!$A20,'FP data'!$A$2:$A$122,0),MATCH('FP_Mat lives saved'!E$1,'FP data'!$A$2:$M$2,0))</f>
        <v>85.381271781984196</v>
      </c>
      <c r="F20" s="38">
        <f>INDEX('FP data'!$A$2:$M$122,MATCH('FP_Mat lives saved'!$A20,'FP data'!$A$2:$A$122,0),MATCH('FP_Mat lives saved'!F$1,'FP data'!$A$2:$M$2,0))</f>
        <v>185.37238143158652</v>
      </c>
      <c r="G20" s="38">
        <f>INDEX('FP data'!$A$2:$M$122,MATCH('FP_Mat lives saved'!$A20,'FP data'!$A$2:$A$122,0),MATCH('FP_Mat lives saved'!G$1,'FP data'!$A$2:$M$2,0))</f>
        <v>302.12312370684378</v>
      </c>
      <c r="H20" s="38">
        <f>INDEX('FP data'!$A$2:$M$122,MATCH('FP_Mat lives saved'!$A20,'FP data'!$A$2:$A$122,0),MATCH('FP_Mat lives saved'!H$1,'FP data'!$A$2:$M$2,0))</f>
        <v>437.89181567682101</v>
      </c>
      <c r="I20" s="38">
        <f>INDEX('FP data'!$A$2:$M$122,MATCH('FP_Mat lives saved'!$A20,'FP data'!$A$2:$A$122,0),MATCH('FP_Mat lives saved'!I$1,'FP data'!$A$2:$M$2,0))</f>
        <v>595.03483437377974</v>
      </c>
      <c r="J20" s="38">
        <f>INDEX('FP data'!$A$2:$M$122,MATCH('FP_Mat lives saved'!$A20,'FP data'!$A$2:$A$122,0),MATCH('FP_Mat lives saved'!J$1,'FP data'!$A$2:$M$2,0))</f>
        <v>776.60632538769664</v>
      </c>
      <c r="K20" s="38">
        <f>INDEX('FP data'!$A$2:$M$122,MATCH('FP_Mat lives saved'!$A20,'FP data'!$A$2:$A$122,0),MATCH('FP_Mat lives saved'!K$1,'FP data'!$A$2:$M$2,0))</f>
        <v>985.81045107312093</v>
      </c>
      <c r="L20" s="38">
        <f>INDEX('FP data'!$A$2:$M$122,MATCH('FP_Mat lives saved'!$A20,'FP data'!$A$2:$A$122,0),MATCH('FP_Mat lives saved'!L$1,'FP data'!$A$2:$M$2,0))</f>
        <v>1226.2125443078203</v>
      </c>
      <c r="M20" s="38">
        <f>INDEX('FP data'!$A$2:$M$122,MATCH('FP_Mat lives saved'!$A20,'FP data'!$A$2:$A$122,0),MATCH('FP_Mat lives saved'!M$1,'FP data'!$A$2:$M$2,0))</f>
        <v>1501.6970276172751</v>
      </c>
    </row>
    <row r="21" spans="1:13" x14ac:dyDescent="0.3">
      <c r="A21" t="s">
        <v>40</v>
      </c>
      <c r="B21">
        <f>SUMPRODUCT((FP_MMR!$A$2:$A$233='FP_Mat lives saved'!$A21)*(FP_MMR!B$2:B$233))*SUMPRODUCT(('Unintended pregnancies averted'!$A$2:$A$148='FP_Mat lives saved'!$A21)*('Unintended pregnancies averted'!B$2:B$148))</f>
        <v>0</v>
      </c>
      <c r="C21">
        <f>SUMPRODUCT((FP_MMR!$A$2:$A$233='FP_Mat lives saved'!$A21)*(FP_MMR!C$2:C$233))*SUMPRODUCT(('Unintended pregnancies averted'!$A$2:$A$148='FP_Mat lives saved'!$A21)*('Unintended pregnancies averted'!C$2:C$148))</f>
        <v>0</v>
      </c>
      <c r="D21">
        <f>SUMPRODUCT((FP_MMR!$A$2:$A$233='FP_Mat lives saved'!$A21)*(FP_MMR!D$2:D$233))*SUMPRODUCT(('Unintended pregnancies averted'!$A$2:$A$148='FP_Mat lives saved'!$A21)*('Unintended pregnancies averted'!D$2:D$148))</f>
        <v>0</v>
      </c>
      <c r="E21" s="38">
        <f>INDEX('FP data'!$A$2:$M$122,MATCH('FP_Mat lives saved'!$A21,'FP data'!$A$2:$A$122,0),MATCH('FP_Mat lives saved'!E$1,'FP data'!$A$2:$M$2,0))</f>
        <v>15.662092106224293</v>
      </c>
      <c r="F21" s="38">
        <f>INDEX('FP data'!$A$2:$M$122,MATCH('FP_Mat lives saved'!$A21,'FP data'!$A$2:$A$122,0),MATCH('FP_Mat lives saved'!F$1,'FP data'!$A$2:$M$2,0))</f>
        <v>32.590692892344975</v>
      </c>
      <c r="G21" s="38">
        <f>INDEX('FP data'!$A$2:$M$122,MATCH('FP_Mat lives saved'!$A21,'FP data'!$A$2:$A$122,0),MATCH('FP_Mat lives saved'!G$1,'FP data'!$A$2:$M$2,0))</f>
        <v>50.974423565983273</v>
      </c>
      <c r="H21" s="38">
        <f>INDEX('FP data'!$A$2:$M$122,MATCH('FP_Mat lives saved'!$A21,'FP data'!$A$2:$A$122,0),MATCH('FP_Mat lives saved'!H$1,'FP data'!$A$2:$M$2,0))</f>
        <v>71.062983115743066</v>
      </c>
      <c r="I21" s="38">
        <f>INDEX('FP data'!$A$2:$M$122,MATCH('FP_Mat lives saved'!$A21,'FP data'!$A$2:$A$122,0),MATCH('FP_Mat lives saved'!I$1,'FP data'!$A$2:$M$2,0))</f>
        <v>93.177636618734653</v>
      </c>
      <c r="J21" s="38">
        <f>INDEX('FP data'!$A$2:$M$122,MATCH('FP_Mat lives saved'!$A21,'FP data'!$A$2:$A$122,0),MATCH('FP_Mat lives saved'!J$1,'FP data'!$A$2:$M$2,0))</f>
        <v>117.59486046396802</v>
      </c>
      <c r="K21" s="38">
        <f>INDEX('FP data'!$A$2:$M$122,MATCH('FP_Mat lives saved'!$A21,'FP data'!$A$2:$A$122,0),MATCH('FP_Mat lives saved'!K$1,'FP data'!$A$2:$M$2,0))</f>
        <v>144.27056026496371</v>
      </c>
      <c r="L21" s="38">
        <f>INDEX('FP data'!$A$2:$M$122,MATCH('FP_Mat lives saved'!$A21,'FP data'!$A$2:$A$122,0),MATCH('FP_Mat lives saved'!L$1,'FP data'!$A$2:$M$2,0))</f>
        <v>172.68001756452122</v>
      </c>
      <c r="M21" s="38">
        <f>INDEX('FP data'!$A$2:$M$122,MATCH('FP_Mat lives saved'!$A21,'FP data'!$A$2:$A$122,0),MATCH('FP_Mat lives saved'!M$1,'FP data'!$A$2:$M$2,0))</f>
        <v>202.19569448313825</v>
      </c>
    </row>
    <row r="22" spans="1:13" x14ac:dyDescent="0.3">
      <c r="A22" t="s">
        <v>42</v>
      </c>
      <c r="B22">
        <f>SUMPRODUCT((FP_MMR!$A$2:$A$233='FP_Mat lives saved'!$A22)*(FP_MMR!B$2:B$233))*SUMPRODUCT(('Unintended pregnancies averted'!$A$2:$A$148='FP_Mat lives saved'!$A22)*('Unintended pregnancies averted'!B$2:B$148))</f>
        <v>0</v>
      </c>
      <c r="C22">
        <f>SUMPRODUCT((FP_MMR!$A$2:$A$233='FP_Mat lives saved'!$A22)*(FP_MMR!C$2:C$233))*SUMPRODUCT(('Unintended pregnancies averted'!$A$2:$A$148='FP_Mat lives saved'!$A22)*('Unintended pregnancies averted'!C$2:C$148))</f>
        <v>0</v>
      </c>
      <c r="D22">
        <f>SUMPRODUCT((FP_MMR!$A$2:$A$233='FP_Mat lives saved'!$A22)*(FP_MMR!D$2:D$233))*SUMPRODUCT(('Unintended pregnancies averted'!$A$2:$A$148='FP_Mat lives saved'!$A22)*('Unintended pregnancies averted'!D$2:D$148))</f>
        <v>0</v>
      </c>
      <c r="E22" s="38">
        <f>INDEX('FP data'!$A$2:$M$122,MATCH('FP_Mat lives saved'!$A22,'FP data'!$A$2:$A$122,0),MATCH('FP_Mat lives saved'!E$1,'FP data'!$A$2:$M$2,0))</f>
        <v>171.60709221178377</v>
      </c>
      <c r="F22" s="38">
        <f>INDEX('FP data'!$A$2:$M$122,MATCH('FP_Mat lives saved'!$A22,'FP data'!$A$2:$A$122,0),MATCH('FP_Mat lives saved'!F$1,'FP data'!$A$2:$M$2,0))</f>
        <v>367.94696205578521</v>
      </c>
      <c r="G22" s="38">
        <f>INDEX('FP data'!$A$2:$M$122,MATCH('FP_Mat lives saved'!$A22,'FP data'!$A$2:$A$122,0),MATCH('FP_Mat lives saved'!G$1,'FP data'!$A$2:$M$2,0))</f>
        <v>591.96529435089542</v>
      </c>
      <c r="H22" s="38">
        <f>INDEX('FP data'!$A$2:$M$122,MATCH('FP_Mat lives saved'!$A22,'FP data'!$A$2:$A$122,0),MATCH('FP_Mat lives saved'!H$1,'FP data'!$A$2:$M$2,0))</f>
        <v>846.8458801398865</v>
      </c>
      <c r="I22" s="38">
        <f>INDEX('FP data'!$A$2:$M$122,MATCH('FP_Mat lives saved'!$A22,'FP data'!$A$2:$A$122,0),MATCH('FP_Mat lives saved'!I$1,'FP data'!$A$2:$M$2,0))</f>
        <v>1134.961607820027</v>
      </c>
      <c r="J22" s="38">
        <f>INDEX('FP data'!$A$2:$M$122,MATCH('FP_Mat lives saved'!$A22,'FP data'!$A$2:$A$122,0),MATCH('FP_Mat lives saved'!J$1,'FP data'!$A$2:$M$2,0))</f>
        <v>1460.9384854126529</v>
      </c>
      <c r="K22" s="38">
        <f>INDEX('FP data'!$A$2:$M$122,MATCH('FP_Mat lives saved'!$A22,'FP data'!$A$2:$A$122,0),MATCH('FP_Mat lives saved'!K$1,'FP data'!$A$2:$M$2,0))</f>
        <v>1828.728786173454</v>
      </c>
      <c r="L22" s="38">
        <f>INDEX('FP data'!$A$2:$M$122,MATCH('FP_Mat lives saved'!$A22,'FP data'!$A$2:$A$122,0),MATCH('FP_Mat lives saved'!L$1,'FP data'!$A$2:$M$2,0))</f>
        <v>2242.3088906227636</v>
      </c>
      <c r="M22" s="38">
        <f>INDEX('FP data'!$A$2:$M$122,MATCH('FP_Mat lives saved'!$A22,'FP data'!$A$2:$A$122,0),MATCH('FP_Mat lives saved'!M$1,'FP data'!$A$2:$M$2,0))</f>
        <v>2705.994452513833</v>
      </c>
    </row>
    <row r="23" spans="1:13" x14ac:dyDescent="0.3">
      <c r="A23" t="s">
        <v>44</v>
      </c>
      <c r="B23">
        <f>SUMPRODUCT((FP_MMR!$A$2:$A$233='FP_Mat lives saved'!$A23)*(FP_MMR!B$2:B$233))*SUMPRODUCT(('Unintended pregnancies averted'!$A$2:$A$148='FP_Mat lives saved'!$A23)*('Unintended pregnancies averted'!B$2:B$148))</f>
        <v>0</v>
      </c>
      <c r="C23">
        <f>SUMPRODUCT((FP_MMR!$A$2:$A$233='FP_Mat lives saved'!$A23)*(FP_MMR!C$2:C$233))*SUMPRODUCT(('Unintended pregnancies averted'!$A$2:$A$148='FP_Mat lives saved'!$A23)*('Unintended pregnancies averted'!C$2:C$148))</f>
        <v>0</v>
      </c>
      <c r="D23">
        <f>SUMPRODUCT((FP_MMR!$A$2:$A$233='FP_Mat lives saved'!$A23)*(FP_MMR!D$2:D$233))*SUMPRODUCT(('Unintended pregnancies averted'!$A$2:$A$148='FP_Mat lives saved'!$A23)*('Unintended pregnancies averted'!D$2:D$148))</f>
        <v>0</v>
      </c>
      <c r="E23" s="38">
        <f>INDEX('FP data'!$A$2:$M$122,MATCH('FP_Mat lives saved'!$A23,'FP data'!$A$2:$A$122,0),MATCH('FP_Mat lives saved'!E$1,'FP data'!$A$2:$M$2,0))</f>
        <v>0.18775045204396701</v>
      </c>
      <c r="F23" s="38">
        <f>INDEX('FP data'!$A$2:$M$122,MATCH('FP_Mat lives saved'!$A23,'FP data'!$A$2:$A$122,0),MATCH('FP_Mat lives saved'!F$1,'FP data'!$A$2:$M$2,0))</f>
        <v>0.38660081753265363</v>
      </c>
      <c r="G23" s="38">
        <f>INDEX('FP data'!$A$2:$M$122,MATCH('FP_Mat lives saved'!$A23,'FP data'!$A$2:$A$122,0),MATCH('FP_Mat lives saved'!G$1,'FP data'!$A$2:$M$2,0))</f>
        <v>0.59667390475058113</v>
      </c>
      <c r="H23" s="38">
        <f>INDEX('FP data'!$A$2:$M$122,MATCH('FP_Mat lives saved'!$A23,'FP data'!$A$2:$A$122,0),MATCH('FP_Mat lives saved'!H$1,'FP data'!$A$2:$M$2,0))</f>
        <v>0.81783916305408244</v>
      </c>
      <c r="I23" s="38">
        <f>INDEX('FP data'!$A$2:$M$122,MATCH('FP_Mat lives saved'!$A23,'FP data'!$A$2:$A$122,0),MATCH('FP_Mat lives saved'!I$1,'FP data'!$A$2:$M$2,0))</f>
        <v>1.0504753884918925</v>
      </c>
      <c r="J23" s="38">
        <f>INDEX('FP data'!$A$2:$M$122,MATCH('FP_Mat lives saved'!$A23,'FP data'!$A$2:$A$122,0),MATCH('FP_Mat lives saved'!J$1,'FP data'!$A$2:$M$2,0))</f>
        <v>1.2940790631121555</v>
      </c>
      <c r="K23" s="38">
        <f>INDEX('FP data'!$A$2:$M$122,MATCH('FP_Mat lives saved'!$A23,'FP data'!$A$2:$A$122,0),MATCH('FP_Mat lives saved'!K$1,'FP data'!$A$2:$M$2,0))</f>
        <v>1.5484936865114838</v>
      </c>
      <c r="L23" s="38">
        <f>INDEX('FP data'!$A$2:$M$122,MATCH('FP_Mat lives saved'!$A23,'FP data'!$A$2:$A$122,0),MATCH('FP_Mat lives saved'!L$1,'FP data'!$A$2:$M$2,0))</f>
        <v>1.8137165508463973</v>
      </c>
      <c r="M23" s="38">
        <f>INDEX('FP data'!$A$2:$M$122,MATCH('FP_Mat lives saved'!$A23,'FP data'!$A$2:$A$122,0),MATCH('FP_Mat lives saved'!M$1,'FP data'!$A$2:$M$2,0))</f>
        <v>2.0896402343538618</v>
      </c>
    </row>
    <row r="24" spans="1:13" x14ac:dyDescent="0.3">
      <c r="A24" t="s">
        <v>46</v>
      </c>
      <c r="B24">
        <f>SUMPRODUCT((FP_MMR!$A$2:$A$233='FP_Mat lives saved'!$A24)*(FP_MMR!B$2:B$233))*SUMPRODUCT(('Unintended pregnancies averted'!$A$2:$A$148='FP_Mat lives saved'!$A24)*('Unintended pregnancies averted'!B$2:B$148))</f>
        <v>0</v>
      </c>
      <c r="C24">
        <f>SUMPRODUCT((FP_MMR!$A$2:$A$233='FP_Mat lives saved'!$A24)*(FP_MMR!C$2:C$233))*SUMPRODUCT(('Unintended pregnancies averted'!$A$2:$A$148='FP_Mat lives saved'!$A24)*('Unintended pregnancies averted'!C$2:C$148))</f>
        <v>0</v>
      </c>
      <c r="D24">
        <f>SUMPRODUCT((FP_MMR!$A$2:$A$233='FP_Mat lives saved'!$A24)*(FP_MMR!D$2:D$233))*SUMPRODUCT(('Unintended pregnancies averted'!$A$2:$A$148='FP_Mat lives saved'!$A24)*('Unintended pregnancies averted'!D$2:D$148))</f>
        <v>0</v>
      </c>
      <c r="E24" s="38">
        <f>INDEX('FP data'!$A$2:$M$122,MATCH('FP_Mat lives saved'!$A24,'FP data'!$A$2:$A$122,0),MATCH('FP_Mat lives saved'!E$1,'FP data'!$A$2:$M$2,0))</f>
        <v>44.712172498053405</v>
      </c>
      <c r="F24" s="38">
        <f>INDEX('FP data'!$A$2:$M$122,MATCH('FP_Mat lives saved'!$A24,'FP data'!$A$2:$A$122,0),MATCH('FP_Mat lives saved'!F$1,'FP data'!$A$2:$M$2,0))</f>
        <v>97.291930986426564</v>
      </c>
      <c r="G24" s="38">
        <f>INDEX('FP data'!$A$2:$M$122,MATCH('FP_Mat lives saved'!$A24,'FP data'!$A$2:$A$122,0),MATCH('FP_Mat lives saved'!G$1,'FP data'!$A$2:$M$2,0))</f>
        <v>158.91605578427198</v>
      </c>
      <c r="H24" s="38">
        <f>INDEX('FP data'!$A$2:$M$122,MATCH('FP_Mat lives saved'!$A24,'FP data'!$A$2:$A$122,0),MATCH('FP_Mat lives saved'!H$1,'FP data'!$A$2:$M$2,0))</f>
        <v>230.90509712684587</v>
      </c>
      <c r="I24" s="38">
        <f>INDEX('FP data'!$A$2:$M$122,MATCH('FP_Mat lives saved'!$A24,'FP data'!$A$2:$A$122,0),MATCH('FP_Mat lives saved'!I$1,'FP data'!$A$2:$M$2,0))</f>
        <v>313.90889854786599</v>
      </c>
      <c r="J24" s="38">
        <f>INDEX('FP data'!$A$2:$M$122,MATCH('FP_Mat lives saved'!$A24,'FP data'!$A$2:$A$122,0),MATCH('FP_Mat lives saved'!J$1,'FP data'!$A$2:$M$2,0))</f>
        <v>410.12113259545987</v>
      </c>
      <c r="K24" s="38">
        <f>INDEX('FP data'!$A$2:$M$122,MATCH('FP_Mat lives saved'!$A24,'FP data'!$A$2:$A$122,0),MATCH('FP_Mat lives saved'!K$1,'FP data'!$A$2:$M$2,0))</f>
        <v>521.24879082566952</v>
      </c>
      <c r="L24" s="38">
        <f>INDEX('FP data'!$A$2:$M$122,MATCH('FP_Mat lives saved'!$A24,'FP data'!$A$2:$A$122,0),MATCH('FP_Mat lives saved'!L$1,'FP data'!$A$2:$M$2,0))</f>
        <v>648.99519344093551</v>
      </c>
      <c r="M24" s="38">
        <f>INDEX('FP data'!$A$2:$M$122,MATCH('FP_Mat lives saved'!$A24,'FP data'!$A$2:$A$122,0),MATCH('FP_Mat lives saved'!M$1,'FP data'!$A$2:$M$2,0))</f>
        <v>795.32444031649766</v>
      </c>
    </row>
    <row r="25" spans="1:13" x14ac:dyDescent="0.3">
      <c r="A25" t="s">
        <v>48</v>
      </c>
      <c r="B25">
        <f>SUMPRODUCT((FP_MMR!$A$2:$A$233='FP_Mat lives saved'!$A25)*(FP_MMR!B$2:B$233))*SUMPRODUCT(('Unintended pregnancies averted'!$A$2:$A$148='FP_Mat lives saved'!$A25)*('Unintended pregnancies averted'!B$2:B$148))</f>
        <v>0</v>
      </c>
      <c r="C25">
        <f>SUMPRODUCT((FP_MMR!$A$2:$A$233='FP_Mat lives saved'!$A25)*(FP_MMR!C$2:C$233))*SUMPRODUCT(('Unintended pregnancies averted'!$A$2:$A$148='FP_Mat lives saved'!$A25)*('Unintended pregnancies averted'!C$2:C$148))</f>
        <v>0</v>
      </c>
      <c r="D25">
        <f>SUMPRODUCT((FP_MMR!$A$2:$A$233='FP_Mat lives saved'!$A25)*(FP_MMR!D$2:D$233))*SUMPRODUCT(('Unintended pregnancies averted'!$A$2:$A$148='FP_Mat lives saved'!$A25)*('Unintended pregnancies averted'!D$2:D$148))</f>
        <v>0</v>
      </c>
      <c r="E25" s="38">
        <f>INDEX('FP data'!$A$2:$M$122,MATCH('FP_Mat lives saved'!$A25,'FP data'!$A$2:$A$122,0),MATCH('FP_Mat lives saved'!E$1,'FP data'!$A$2:$M$2,0))</f>
        <v>70.558179447196494</v>
      </c>
      <c r="F25" s="38">
        <f>INDEX('FP data'!$A$2:$M$122,MATCH('FP_Mat lives saved'!$A25,'FP data'!$A$2:$A$122,0),MATCH('FP_Mat lives saved'!F$1,'FP data'!$A$2:$M$2,0))</f>
        <v>158.82578889094128</v>
      </c>
      <c r="G25" s="38">
        <f>INDEX('FP data'!$A$2:$M$122,MATCH('FP_Mat lives saved'!$A25,'FP data'!$A$2:$A$122,0),MATCH('FP_Mat lives saved'!G$1,'FP data'!$A$2:$M$2,0))</f>
        <v>268.66765839754299</v>
      </c>
      <c r="H25" s="38">
        <f>INDEX('FP data'!$A$2:$M$122,MATCH('FP_Mat lives saved'!$A25,'FP data'!$A$2:$A$122,0),MATCH('FP_Mat lives saved'!H$1,'FP data'!$A$2:$M$2,0))</f>
        <v>404.74095484818622</v>
      </c>
      <c r="I25" s="38">
        <f>INDEX('FP data'!$A$2:$M$122,MATCH('FP_Mat lives saved'!$A25,'FP data'!$A$2:$A$122,0),MATCH('FP_Mat lives saved'!I$1,'FP data'!$A$2:$M$2,0))</f>
        <v>571.91256535052753</v>
      </c>
      <c r="J25" s="38">
        <f>INDEX('FP data'!$A$2:$M$122,MATCH('FP_Mat lives saved'!$A25,'FP data'!$A$2:$A$122,0),MATCH('FP_Mat lives saved'!J$1,'FP data'!$A$2:$M$2,0))</f>
        <v>777.39083573157382</v>
      </c>
      <c r="K25" s="38">
        <f>INDEX('FP data'!$A$2:$M$122,MATCH('FP_Mat lives saved'!$A25,'FP data'!$A$2:$A$122,0),MATCH('FP_Mat lives saved'!K$1,'FP data'!$A$2:$M$2,0))</f>
        <v>1029.3013745708058</v>
      </c>
      <c r="L25" s="38">
        <f>INDEX('FP data'!$A$2:$M$122,MATCH('FP_Mat lives saved'!$A25,'FP data'!$A$2:$A$122,0),MATCH('FP_Mat lives saved'!L$1,'FP data'!$A$2:$M$2,0))</f>
        <v>1337.4226422896872</v>
      </c>
      <c r="M25" s="38">
        <f>INDEX('FP data'!$A$2:$M$122,MATCH('FP_Mat lives saved'!$A25,'FP data'!$A$2:$A$122,0),MATCH('FP_Mat lives saved'!M$1,'FP data'!$A$2:$M$2,0))</f>
        <v>1713.5227690982674</v>
      </c>
    </row>
    <row r="26" spans="1:13" x14ac:dyDescent="0.3">
      <c r="A26" t="s">
        <v>50</v>
      </c>
      <c r="B26">
        <f>SUMPRODUCT((FP_MMR!$A$2:$A$233='FP_Mat lives saved'!$A26)*(FP_MMR!B$2:B$233))*SUMPRODUCT(('Unintended pregnancies averted'!$A$2:$A$148='FP_Mat lives saved'!$A26)*('Unintended pregnancies averted'!B$2:B$148))</f>
        <v>0</v>
      </c>
      <c r="C26">
        <f>SUMPRODUCT((FP_MMR!$A$2:$A$233='FP_Mat lives saved'!$A26)*(FP_MMR!C$2:C$233))*SUMPRODUCT(('Unintended pregnancies averted'!$A$2:$A$148='FP_Mat lives saved'!$A26)*('Unintended pregnancies averted'!C$2:C$148))</f>
        <v>0</v>
      </c>
      <c r="D26">
        <f>SUMPRODUCT((FP_MMR!$A$2:$A$233='FP_Mat lives saved'!$A26)*(FP_MMR!D$2:D$233))*SUMPRODUCT(('Unintended pregnancies averted'!$A$2:$A$148='FP_Mat lives saved'!$A26)*('Unintended pregnancies averted'!D$2:D$148))</f>
        <v>0</v>
      </c>
      <c r="E26" s="38">
        <f>INDEX('FP data'!$A$2:$M$122,MATCH('FP_Mat lives saved'!$A26,'FP data'!$A$2:$A$122,0),MATCH('FP_Mat lives saved'!E$1,'FP data'!$A$2:$M$2,0))</f>
        <v>13.526395215006005</v>
      </c>
      <c r="F26" s="38">
        <f>INDEX('FP data'!$A$2:$M$122,MATCH('FP_Mat lives saved'!$A26,'FP data'!$A$2:$A$122,0),MATCH('FP_Mat lives saved'!F$1,'FP data'!$A$2:$M$2,0))</f>
        <v>27.35543095673404</v>
      </c>
      <c r="G26" s="38">
        <f>INDEX('FP data'!$A$2:$M$122,MATCH('FP_Mat lives saved'!$A26,'FP data'!$A$2:$A$122,0),MATCH('FP_Mat lives saved'!G$1,'FP data'!$A$2:$M$2,0))</f>
        <v>41.458907810083019</v>
      </c>
      <c r="H26" s="38">
        <f>INDEX('FP data'!$A$2:$M$122,MATCH('FP_Mat lives saved'!$A26,'FP data'!$A$2:$A$122,0),MATCH('FP_Mat lives saved'!H$1,'FP data'!$A$2:$M$2,0))</f>
        <v>55.787922507189364</v>
      </c>
      <c r="I26" s="38">
        <f>INDEX('FP data'!$A$2:$M$122,MATCH('FP_Mat lives saved'!$A26,'FP data'!$A$2:$A$122,0),MATCH('FP_Mat lives saved'!I$1,'FP data'!$A$2:$M$2,0))</f>
        <v>70.358063763064479</v>
      </c>
      <c r="J26" s="38">
        <f>INDEX('FP data'!$A$2:$M$122,MATCH('FP_Mat lives saved'!$A26,'FP data'!$A$2:$A$122,0),MATCH('FP_Mat lives saved'!J$1,'FP data'!$A$2:$M$2,0))</f>
        <v>85.091038185654497</v>
      </c>
      <c r="K26" s="38">
        <f>INDEX('FP data'!$A$2:$M$122,MATCH('FP_Mat lives saved'!$A26,'FP data'!$A$2:$A$122,0),MATCH('FP_Mat lives saved'!K$1,'FP data'!$A$2:$M$2,0))</f>
        <v>99.948007379800288</v>
      </c>
      <c r="L26" s="38">
        <f>INDEX('FP data'!$A$2:$M$122,MATCH('FP_Mat lives saved'!$A26,'FP data'!$A$2:$A$122,0),MATCH('FP_Mat lives saved'!L$1,'FP data'!$A$2:$M$2,0))</f>
        <v>114.90270500001736</v>
      </c>
      <c r="M26" s="38">
        <f>INDEX('FP data'!$A$2:$M$122,MATCH('FP_Mat lives saved'!$A26,'FP data'!$A$2:$A$122,0),MATCH('FP_Mat lives saved'!M$1,'FP data'!$A$2:$M$2,0))</f>
        <v>129.92845945485863</v>
      </c>
    </row>
    <row r="27" spans="1:13" x14ac:dyDescent="0.3">
      <c r="A27" t="s">
        <v>52</v>
      </c>
      <c r="B27">
        <f>SUMPRODUCT((FP_MMR!$A$2:$A$233='FP_Mat lives saved'!$A27)*(FP_MMR!B$2:B$233))*SUMPRODUCT(('Unintended pregnancies averted'!$A$2:$A$148='FP_Mat lives saved'!$A27)*('Unintended pregnancies averted'!B$2:B$148))</f>
        <v>0</v>
      </c>
      <c r="C27">
        <f>SUMPRODUCT((FP_MMR!$A$2:$A$233='FP_Mat lives saved'!$A27)*(FP_MMR!C$2:C$233))*SUMPRODUCT(('Unintended pregnancies averted'!$A$2:$A$148='FP_Mat lives saved'!$A27)*('Unintended pregnancies averted'!C$2:C$148))</f>
        <v>0</v>
      </c>
      <c r="D27">
        <f>SUMPRODUCT((FP_MMR!$A$2:$A$233='FP_Mat lives saved'!$A27)*(FP_MMR!D$2:D$233))*SUMPRODUCT(('Unintended pregnancies averted'!$A$2:$A$148='FP_Mat lives saved'!$A27)*('Unintended pregnancies averted'!D$2:D$148))</f>
        <v>0</v>
      </c>
      <c r="E27" s="38">
        <f>INDEX('FP data'!$A$2:$M$122,MATCH('FP_Mat lives saved'!$A27,'FP data'!$A$2:$A$122,0),MATCH('FP_Mat lives saved'!E$1,'FP data'!$A$2:$M$2,0))</f>
        <v>2.8320031454878354</v>
      </c>
      <c r="F27" s="38">
        <f>INDEX('FP data'!$A$2:$M$122,MATCH('FP_Mat lives saved'!$A27,'FP data'!$A$2:$A$122,0),MATCH('FP_Mat lives saved'!F$1,'FP data'!$A$2:$M$2,0))</f>
        <v>6.1323208408602419</v>
      </c>
      <c r="G27" s="38">
        <f>INDEX('FP data'!$A$2:$M$122,MATCH('FP_Mat lives saved'!$A27,'FP data'!$A$2:$A$122,0),MATCH('FP_Mat lives saved'!G$1,'FP data'!$A$2:$M$2,0))</f>
        <v>9.9686633153537478</v>
      </c>
      <c r="H27" s="38">
        <f>INDEX('FP data'!$A$2:$M$122,MATCH('FP_Mat lives saved'!$A27,'FP data'!$A$2:$A$122,0),MATCH('FP_Mat lives saved'!H$1,'FP data'!$A$2:$M$2,0))</f>
        <v>14.417853368292409</v>
      </c>
      <c r="I27" s="38">
        <f>INDEX('FP data'!$A$2:$M$122,MATCH('FP_Mat lives saved'!$A27,'FP data'!$A$2:$A$122,0),MATCH('FP_Mat lives saved'!I$1,'FP data'!$A$2:$M$2,0))</f>
        <v>19.559057854548232</v>
      </c>
      <c r="J27" s="38">
        <f>INDEX('FP data'!$A$2:$M$122,MATCH('FP_Mat lives saved'!$A27,'FP data'!$A$2:$A$122,0),MATCH('FP_Mat lives saved'!J$1,'FP data'!$A$2:$M$2,0))</f>
        <v>25.496810542101269</v>
      </c>
      <c r="K27" s="38">
        <f>INDEX('FP data'!$A$2:$M$122,MATCH('FP_Mat lives saved'!$A27,'FP data'!$A$2:$A$122,0),MATCH('FP_Mat lives saved'!K$1,'FP data'!$A$2:$M$2,0))</f>
        <v>32.336422799380642</v>
      </c>
      <c r="L27" s="38">
        <f>INDEX('FP data'!$A$2:$M$122,MATCH('FP_Mat lives saved'!$A27,'FP data'!$A$2:$A$122,0),MATCH('FP_Mat lives saved'!L$1,'FP data'!$A$2:$M$2,0))</f>
        <v>40.188452354402841</v>
      </c>
      <c r="M27" s="38">
        <f>INDEX('FP data'!$A$2:$M$122,MATCH('FP_Mat lives saved'!$A27,'FP data'!$A$2:$A$122,0),MATCH('FP_Mat lives saved'!M$1,'FP data'!$A$2:$M$2,0))</f>
        <v>49.172673213353818</v>
      </c>
    </row>
    <row r="28" spans="1:13" x14ac:dyDescent="0.3">
      <c r="A28" t="s">
        <v>54</v>
      </c>
      <c r="B28">
        <f>SUMPRODUCT((FP_MMR!$A$2:$A$233='FP_Mat lives saved'!$A28)*(FP_MMR!B$2:B$233))*SUMPRODUCT(('Unintended pregnancies averted'!$A$2:$A$148='FP_Mat lives saved'!$A28)*('Unintended pregnancies averted'!B$2:B$148))</f>
        <v>0</v>
      </c>
      <c r="C28">
        <f>SUMPRODUCT((FP_MMR!$A$2:$A$233='FP_Mat lives saved'!$A28)*(FP_MMR!C$2:C$233))*SUMPRODUCT(('Unintended pregnancies averted'!$A$2:$A$148='FP_Mat lives saved'!$A28)*('Unintended pregnancies averted'!C$2:C$148))</f>
        <v>0</v>
      </c>
      <c r="D28">
        <f>SUMPRODUCT((FP_MMR!$A$2:$A$233='FP_Mat lives saved'!$A28)*(FP_MMR!D$2:D$233))*SUMPRODUCT(('Unintended pregnancies averted'!$A$2:$A$148='FP_Mat lives saved'!$A28)*('Unintended pregnancies averted'!D$2:D$148))</f>
        <v>0</v>
      </c>
      <c r="E28" s="38">
        <f>INDEX('FP data'!$A$2:$M$122,MATCH('FP_Mat lives saved'!$A28,'FP data'!$A$2:$A$122,0),MATCH('FP_Mat lives saved'!E$1,'FP data'!$A$2:$M$2,0))</f>
        <v>29.993187891032449</v>
      </c>
      <c r="F28" s="38">
        <f>INDEX('FP data'!$A$2:$M$122,MATCH('FP_Mat lives saved'!$A28,'FP data'!$A$2:$A$122,0),MATCH('FP_Mat lives saved'!F$1,'FP data'!$A$2:$M$2,0))</f>
        <v>64.445066515709755</v>
      </c>
      <c r="G28" s="38">
        <f>INDEX('FP data'!$A$2:$M$122,MATCH('FP_Mat lives saved'!$A28,'FP data'!$A$2:$A$122,0),MATCH('FP_Mat lives saved'!G$1,'FP data'!$A$2:$M$2,0))</f>
        <v>103.9303131862797</v>
      </c>
      <c r="H28" s="38">
        <f>INDEX('FP data'!$A$2:$M$122,MATCH('FP_Mat lives saved'!$A28,'FP data'!$A$2:$A$122,0),MATCH('FP_Mat lives saved'!H$1,'FP data'!$A$2:$M$2,0))</f>
        <v>149.09014430497893</v>
      </c>
      <c r="I28" s="38">
        <f>INDEX('FP data'!$A$2:$M$122,MATCH('FP_Mat lives saved'!$A28,'FP data'!$A$2:$A$122,0),MATCH('FP_Mat lives saved'!I$1,'FP data'!$A$2:$M$2,0))</f>
        <v>200.46881535337303</v>
      </c>
      <c r="J28" s="38">
        <f>INDEX('FP data'!$A$2:$M$122,MATCH('FP_Mat lives saved'!$A28,'FP data'!$A$2:$A$122,0),MATCH('FP_Mat lives saved'!J$1,'FP data'!$A$2:$M$2,0))</f>
        <v>258.97321577432587</v>
      </c>
      <c r="K28" s="38">
        <f>INDEX('FP data'!$A$2:$M$122,MATCH('FP_Mat lives saved'!$A28,'FP data'!$A$2:$A$122,0),MATCH('FP_Mat lives saved'!K$1,'FP data'!$A$2:$M$2,0))</f>
        <v>325.40699171063045</v>
      </c>
      <c r="L28" s="38">
        <f>INDEX('FP data'!$A$2:$M$122,MATCH('FP_Mat lives saved'!$A28,'FP data'!$A$2:$A$122,0),MATCH('FP_Mat lives saved'!L$1,'FP data'!$A$2:$M$2,0))</f>
        <v>400.55203397322521</v>
      </c>
      <c r="M28" s="38">
        <f>INDEX('FP data'!$A$2:$M$122,MATCH('FP_Mat lives saved'!$A28,'FP data'!$A$2:$A$122,0),MATCH('FP_Mat lives saved'!M$1,'FP data'!$A$2:$M$2,0))</f>
        <v>485.27682185169465</v>
      </c>
    </row>
    <row r="29" spans="1:13" x14ac:dyDescent="0.3">
      <c r="A29" t="s">
        <v>56</v>
      </c>
      <c r="B29">
        <f>SUMPRODUCT((FP_MMR!$A$2:$A$233='FP_Mat lives saved'!$A29)*(FP_MMR!B$2:B$233))*SUMPRODUCT(('Unintended pregnancies averted'!$A$2:$A$148='FP_Mat lives saved'!$A29)*('Unintended pregnancies averted'!B$2:B$148))</f>
        <v>0</v>
      </c>
      <c r="C29">
        <f>SUMPRODUCT((FP_MMR!$A$2:$A$233='FP_Mat lives saved'!$A29)*(FP_MMR!C$2:C$233))*SUMPRODUCT(('Unintended pregnancies averted'!$A$2:$A$148='FP_Mat lives saved'!$A29)*('Unintended pregnancies averted'!C$2:C$148))</f>
        <v>0</v>
      </c>
      <c r="D29">
        <f>SUMPRODUCT((FP_MMR!$A$2:$A$233='FP_Mat lives saved'!$A29)*(FP_MMR!D$2:D$233))*SUMPRODUCT(('Unintended pregnancies averted'!$A$2:$A$148='FP_Mat lives saved'!$A29)*('Unintended pregnancies averted'!D$2:D$148))</f>
        <v>0</v>
      </c>
      <c r="E29" s="38">
        <f>INDEX('FP data'!$A$2:$M$122,MATCH('FP_Mat lives saved'!$A29,'FP data'!$A$2:$A$122,0),MATCH('FP_Mat lives saved'!E$1,'FP data'!$A$2:$M$2,0))</f>
        <v>0.5272260548236325</v>
      </c>
      <c r="F29" s="38">
        <f>INDEX('FP data'!$A$2:$M$122,MATCH('FP_Mat lives saved'!$A29,'FP data'!$A$2:$A$122,0),MATCH('FP_Mat lives saved'!F$1,'FP data'!$A$2:$M$2,0))</f>
        <v>1.0680046767380524</v>
      </c>
      <c r="G29" s="38">
        <f>INDEX('FP data'!$A$2:$M$122,MATCH('FP_Mat lives saved'!$A29,'FP data'!$A$2:$A$122,0),MATCH('FP_Mat lives saved'!G$1,'FP data'!$A$2:$M$2,0))</f>
        <v>1.6214474582616063</v>
      </c>
      <c r="H29" s="38">
        <f>INDEX('FP data'!$A$2:$M$122,MATCH('FP_Mat lives saved'!$A29,'FP data'!$A$2:$A$122,0),MATCH('FP_Mat lives saved'!H$1,'FP data'!$A$2:$M$2,0))</f>
        <v>2.185513521705694</v>
      </c>
      <c r="I29" s="38">
        <f>INDEX('FP data'!$A$2:$M$122,MATCH('FP_Mat lives saved'!$A29,'FP data'!$A$2:$A$122,0),MATCH('FP_Mat lives saved'!I$1,'FP data'!$A$2:$M$2,0))</f>
        <v>2.7607823906933788</v>
      </c>
      <c r="J29" s="38">
        <f>INDEX('FP data'!$A$2:$M$122,MATCH('FP_Mat lives saved'!$A29,'FP data'!$A$2:$A$122,0),MATCH('FP_Mat lives saved'!J$1,'FP data'!$A$2:$M$2,0))</f>
        <v>3.3443580665014139</v>
      </c>
      <c r="K29" s="38">
        <f>INDEX('FP data'!$A$2:$M$122,MATCH('FP_Mat lives saved'!$A29,'FP data'!$A$2:$A$122,0),MATCH('FP_Mat lives saved'!K$1,'FP data'!$A$2:$M$2,0))</f>
        <v>3.9345995579239847</v>
      </c>
      <c r="L29" s="38">
        <f>INDEX('FP data'!$A$2:$M$122,MATCH('FP_Mat lives saved'!$A29,'FP data'!$A$2:$A$122,0),MATCH('FP_Mat lives saved'!L$1,'FP data'!$A$2:$M$2,0))</f>
        <v>4.5302838809395602</v>
      </c>
      <c r="M29" s="38">
        <f>INDEX('FP data'!$A$2:$M$122,MATCH('FP_Mat lives saved'!$A29,'FP data'!$A$2:$A$122,0),MATCH('FP_Mat lives saved'!M$1,'FP data'!$A$2:$M$2,0))</f>
        <v>5.1301152040299556</v>
      </c>
    </row>
    <row r="30" spans="1:13" x14ac:dyDescent="0.3">
      <c r="A30" t="s">
        <v>58</v>
      </c>
      <c r="B30">
        <f>SUMPRODUCT((FP_MMR!$A$2:$A$233='FP_Mat lives saved'!$A30)*(FP_MMR!B$2:B$233))*SUMPRODUCT(('Unintended pregnancies averted'!$A$2:$A$148='FP_Mat lives saved'!$A30)*('Unintended pregnancies averted'!B$2:B$148))</f>
        <v>0</v>
      </c>
      <c r="C30">
        <f>SUMPRODUCT((FP_MMR!$A$2:$A$233='FP_Mat lives saved'!$A30)*(FP_MMR!C$2:C$233))*SUMPRODUCT(('Unintended pregnancies averted'!$A$2:$A$148='FP_Mat lives saved'!$A30)*('Unintended pregnancies averted'!C$2:C$148))</f>
        <v>0</v>
      </c>
      <c r="D30">
        <f>SUMPRODUCT((FP_MMR!$A$2:$A$233='FP_Mat lives saved'!$A30)*(FP_MMR!D$2:D$233))*SUMPRODUCT(('Unintended pregnancies averted'!$A$2:$A$148='FP_Mat lives saved'!$A30)*('Unintended pregnancies averted'!D$2:D$148))</f>
        <v>0</v>
      </c>
      <c r="E30" s="38">
        <f>INDEX('FP data'!$A$2:$M$122,MATCH('FP_Mat lives saved'!$A30,'FP data'!$A$2:$A$122,0),MATCH('FP_Mat lives saved'!E$1,'FP data'!$A$2:$M$2,0))</f>
        <v>188.28693349231753</v>
      </c>
      <c r="F30" s="38">
        <f>INDEX('FP data'!$A$2:$M$122,MATCH('FP_Mat lives saved'!$A30,'FP data'!$A$2:$A$122,0),MATCH('FP_Mat lives saved'!F$1,'FP data'!$A$2:$M$2,0))</f>
        <v>404.61954323215787</v>
      </c>
      <c r="G30" s="38">
        <f>INDEX('FP data'!$A$2:$M$122,MATCH('FP_Mat lives saved'!$A30,'FP data'!$A$2:$A$122,0),MATCH('FP_Mat lives saved'!G$1,'FP data'!$A$2:$M$2,0))</f>
        <v>652.51454452511507</v>
      </c>
      <c r="H30" s="38">
        <f>INDEX('FP data'!$A$2:$M$122,MATCH('FP_Mat lives saved'!$A30,'FP data'!$A$2:$A$122,0),MATCH('FP_Mat lives saved'!H$1,'FP data'!$A$2:$M$2,0))</f>
        <v>935.92450683822153</v>
      </c>
      <c r="I30" s="38">
        <f>INDEX('FP data'!$A$2:$M$122,MATCH('FP_Mat lives saved'!$A30,'FP data'!$A$2:$A$122,0),MATCH('FP_Mat lives saved'!I$1,'FP data'!$A$2:$M$2,0))</f>
        <v>1258.5034231354703</v>
      </c>
      <c r="J30" s="38">
        <f>INDEX('FP data'!$A$2:$M$122,MATCH('FP_Mat lives saved'!$A30,'FP data'!$A$2:$A$122,0),MATCH('FP_Mat lives saved'!J$1,'FP data'!$A$2:$M$2,0))</f>
        <v>1625.6211181404124</v>
      </c>
      <c r="K30" s="38">
        <f>INDEX('FP data'!$A$2:$M$122,MATCH('FP_Mat lives saved'!$A30,'FP data'!$A$2:$A$122,0),MATCH('FP_Mat lives saved'!K$1,'FP data'!$A$2:$M$2,0))</f>
        <v>2042.8751018092685</v>
      </c>
      <c r="L30" s="38">
        <f>INDEX('FP data'!$A$2:$M$122,MATCH('FP_Mat lives saved'!$A30,'FP data'!$A$2:$A$122,0),MATCH('FP_Mat lives saved'!L$1,'FP data'!$A$2:$M$2,0))</f>
        <v>2516.4767663503321</v>
      </c>
      <c r="M30" s="38">
        <f>INDEX('FP data'!$A$2:$M$122,MATCH('FP_Mat lives saved'!$A30,'FP data'!$A$2:$A$122,0),MATCH('FP_Mat lives saved'!M$1,'FP data'!$A$2:$M$2,0))</f>
        <v>3053.2401434609046</v>
      </c>
    </row>
    <row r="31" spans="1:13" x14ac:dyDescent="0.3">
      <c r="A31" t="s">
        <v>60</v>
      </c>
      <c r="B31">
        <f>SUMPRODUCT((FP_MMR!$A$2:$A$233='FP_Mat lives saved'!$A31)*(FP_MMR!B$2:B$233))*SUMPRODUCT(('Unintended pregnancies averted'!$A$2:$A$148='FP_Mat lives saved'!$A31)*('Unintended pregnancies averted'!B$2:B$148))</f>
        <v>0</v>
      </c>
      <c r="C31">
        <f>SUMPRODUCT((FP_MMR!$A$2:$A$233='FP_Mat lives saved'!$A31)*(FP_MMR!C$2:C$233))*SUMPRODUCT(('Unintended pregnancies averted'!$A$2:$A$148='FP_Mat lives saved'!$A31)*('Unintended pregnancies averted'!C$2:C$148))</f>
        <v>0</v>
      </c>
      <c r="D31">
        <f>SUMPRODUCT((FP_MMR!$A$2:$A$233='FP_Mat lives saved'!$A31)*(FP_MMR!D$2:D$233))*SUMPRODUCT(('Unintended pregnancies averted'!$A$2:$A$148='FP_Mat lives saved'!$A31)*('Unintended pregnancies averted'!D$2:D$148))</f>
        <v>0</v>
      </c>
      <c r="E31" s="38">
        <f>INDEX('FP data'!$A$2:$M$122,MATCH('FP_Mat lives saved'!$A31,'FP data'!$A$2:$A$122,0),MATCH('FP_Mat lives saved'!E$1,'FP data'!$A$2:$M$2,0))</f>
        <v>1.3174979507586499</v>
      </c>
      <c r="F31" s="38">
        <f>INDEX('FP data'!$A$2:$M$122,MATCH('FP_Mat lives saved'!$A31,'FP data'!$A$2:$A$122,0),MATCH('FP_Mat lives saved'!F$1,'FP data'!$A$2:$M$2,0))</f>
        <v>2.5955109316006855</v>
      </c>
      <c r="G31" s="38">
        <f>INDEX('FP data'!$A$2:$M$122,MATCH('FP_Mat lives saved'!$A31,'FP data'!$A$2:$A$122,0),MATCH('FP_Mat lives saved'!G$1,'FP data'!$A$2:$M$2,0))</f>
        <v>3.8448172596279022</v>
      </c>
      <c r="H31" s="38">
        <f>INDEX('FP data'!$A$2:$M$122,MATCH('FP_Mat lives saved'!$A31,'FP data'!$A$2:$A$122,0),MATCH('FP_Mat lives saved'!H$1,'FP data'!$A$2:$M$2,0))</f>
        <v>5.0829689966005986</v>
      </c>
      <c r="I31" s="38">
        <f>INDEX('FP data'!$A$2:$M$122,MATCH('FP_Mat lives saved'!$A31,'FP data'!$A$2:$A$122,0),MATCH('FP_Mat lives saved'!I$1,'FP data'!$A$2:$M$2,0))</f>
        <v>6.3319442815312641</v>
      </c>
      <c r="J31" s="38">
        <f>INDEX('FP data'!$A$2:$M$122,MATCH('FP_Mat lives saved'!$A31,'FP data'!$A$2:$A$122,0),MATCH('FP_Mat lives saved'!J$1,'FP data'!$A$2:$M$2,0))</f>
        <v>7.605935941907191</v>
      </c>
      <c r="K31" s="38">
        <f>INDEX('FP data'!$A$2:$M$122,MATCH('FP_Mat lives saved'!$A31,'FP data'!$A$2:$A$122,0),MATCH('FP_Mat lives saved'!K$1,'FP data'!$A$2:$M$2,0))</f>
        <v>8.908867383702642</v>
      </c>
      <c r="L31" s="38">
        <f>INDEX('FP data'!$A$2:$M$122,MATCH('FP_Mat lives saved'!$A31,'FP data'!$A$2:$A$122,0),MATCH('FP_Mat lives saved'!L$1,'FP data'!$A$2:$M$2,0))</f>
        <v>10.226749878583036</v>
      </c>
      <c r="M31" s="38">
        <f>INDEX('FP data'!$A$2:$M$122,MATCH('FP_Mat lives saved'!$A31,'FP data'!$A$2:$A$122,0),MATCH('FP_Mat lives saved'!M$1,'FP data'!$A$2:$M$2,0))</f>
        <v>11.542039637708911</v>
      </c>
    </row>
    <row r="32" spans="1:13" x14ac:dyDescent="0.3">
      <c r="A32" t="s">
        <v>62</v>
      </c>
      <c r="B32">
        <f>SUMPRODUCT((FP_MMR!$A$2:$A$233='FP_Mat lives saved'!$A32)*(FP_MMR!B$2:B$233))*SUMPRODUCT(('Unintended pregnancies averted'!$A$2:$A$148='FP_Mat lives saved'!$A32)*('Unintended pregnancies averted'!B$2:B$148))</f>
        <v>0</v>
      </c>
      <c r="C32">
        <f>SUMPRODUCT((FP_MMR!$A$2:$A$233='FP_Mat lives saved'!$A32)*(FP_MMR!C$2:C$233))*SUMPRODUCT(('Unintended pregnancies averted'!$A$2:$A$148='FP_Mat lives saved'!$A32)*('Unintended pregnancies averted'!C$2:C$148))</f>
        <v>0</v>
      </c>
      <c r="D32">
        <f>SUMPRODUCT((FP_MMR!$A$2:$A$233='FP_Mat lives saved'!$A32)*(FP_MMR!D$2:D$233))*SUMPRODUCT(('Unintended pregnancies averted'!$A$2:$A$148='FP_Mat lives saved'!$A32)*('Unintended pregnancies averted'!D$2:D$148))</f>
        <v>0</v>
      </c>
      <c r="E32" s="38">
        <f>INDEX('FP data'!$A$2:$M$122,MATCH('FP_Mat lives saved'!$A32,'FP data'!$A$2:$A$122,0),MATCH('FP_Mat lives saved'!E$1,'FP data'!$A$2:$M$2,0))</f>
        <v>578.8090339965629</v>
      </c>
      <c r="F32" s="38">
        <f>INDEX('FP data'!$A$2:$M$122,MATCH('FP_Mat lives saved'!$A32,'FP data'!$A$2:$A$122,0),MATCH('FP_Mat lives saved'!F$1,'FP data'!$A$2:$M$2,0))</f>
        <v>1296.7251105474134</v>
      </c>
      <c r="G32" s="38">
        <f>INDEX('FP data'!$A$2:$M$122,MATCH('FP_Mat lives saved'!$A32,'FP data'!$A$2:$A$122,0),MATCH('FP_Mat lives saved'!G$1,'FP data'!$A$2:$M$2,0))</f>
        <v>2183.4925276499534</v>
      </c>
      <c r="H32" s="38">
        <f>INDEX('FP data'!$A$2:$M$122,MATCH('FP_Mat lives saved'!$A32,'FP data'!$A$2:$A$122,0),MATCH('FP_Mat lives saved'!H$1,'FP data'!$A$2:$M$2,0))</f>
        <v>3274.8833724484052</v>
      </c>
      <c r="I32" s="38">
        <f>INDEX('FP data'!$A$2:$M$122,MATCH('FP_Mat lives saved'!$A32,'FP data'!$A$2:$A$122,0),MATCH('FP_Mat lives saved'!I$1,'FP data'!$A$2:$M$2,0))</f>
        <v>4609.2167570081401</v>
      </c>
      <c r="J32" s="38">
        <f>INDEX('FP data'!$A$2:$M$122,MATCH('FP_Mat lives saved'!$A32,'FP data'!$A$2:$A$122,0),MATCH('FP_Mat lives saved'!J$1,'FP data'!$A$2:$M$2,0))</f>
        <v>6240.5536874089357</v>
      </c>
      <c r="K32" s="38">
        <f>INDEX('FP data'!$A$2:$M$122,MATCH('FP_Mat lives saved'!$A32,'FP data'!$A$2:$A$122,0),MATCH('FP_Mat lives saved'!K$1,'FP data'!$A$2:$M$2,0))</f>
        <v>8229.611702037766</v>
      </c>
      <c r="L32" s="38">
        <f>INDEX('FP data'!$A$2:$M$122,MATCH('FP_Mat lives saved'!$A32,'FP data'!$A$2:$A$122,0),MATCH('FP_Mat lives saved'!L$1,'FP data'!$A$2:$M$2,0))</f>
        <v>10647.897522752217</v>
      </c>
      <c r="M32" s="38">
        <f>INDEX('FP data'!$A$2:$M$122,MATCH('FP_Mat lives saved'!$A32,'FP data'!$A$2:$A$122,0),MATCH('FP_Mat lives saved'!M$1,'FP data'!$A$2:$M$2,0))</f>
        <v>13580.574495061219</v>
      </c>
    </row>
    <row r="33" spans="1:13" x14ac:dyDescent="0.3">
      <c r="A33" t="s">
        <v>64</v>
      </c>
      <c r="B33">
        <f>SUMPRODUCT((FP_MMR!$A$2:$A$233='FP_Mat lives saved'!$A33)*(FP_MMR!B$2:B$233))*SUMPRODUCT(('Unintended pregnancies averted'!$A$2:$A$148='FP_Mat lives saved'!$A33)*('Unintended pregnancies averted'!B$2:B$148))</f>
        <v>0</v>
      </c>
      <c r="C33">
        <f>SUMPRODUCT((FP_MMR!$A$2:$A$233='FP_Mat lives saved'!$A33)*(FP_MMR!C$2:C$233))*SUMPRODUCT(('Unintended pregnancies averted'!$A$2:$A$148='FP_Mat lives saved'!$A33)*('Unintended pregnancies averted'!C$2:C$148))</f>
        <v>0</v>
      </c>
      <c r="D33">
        <f>SUMPRODUCT((FP_MMR!$A$2:$A$233='FP_Mat lives saved'!$A33)*(FP_MMR!D$2:D$233))*SUMPRODUCT(('Unintended pregnancies averted'!$A$2:$A$148='FP_Mat lives saved'!$A33)*('Unintended pregnancies averted'!D$2:D$148))</f>
        <v>0</v>
      </c>
      <c r="E33" s="38">
        <f>INDEX('FP data'!$A$2:$M$122,MATCH('FP_Mat lives saved'!$A33,'FP data'!$A$2:$A$122,0),MATCH('FP_Mat lives saved'!E$1,'FP data'!$A$2:$M$2,0))</f>
        <v>1.3982752166725536</v>
      </c>
      <c r="F33" s="38">
        <f>INDEX('FP data'!$A$2:$M$122,MATCH('FP_Mat lives saved'!$A33,'FP data'!$A$2:$A$122,0),MATCH('FP_Mat lives saved'!F$1,'FP data'!$A$2:$M$2,0))</f>
        <v>2.9613566005807499</v>
      </c>
      <c r="G33" s="38">
        <f>INDEX('FP data'!$A$2:$M$122,MATCH('FP_Mat lives saved'!$A33,'FP data'!$A$2:$A$122,0),MATCH('FP_Mat lives saved'!G$1,'FP data'!$A$2:$M$2,0))</f>
        <v>4.7028245047652817</v>
      </c>
      <c r="H33" s="38">
        <f>INDEX('FP data'!$A$2:$M$122,MATCH('FP_Mat lives saved'!$A33,'FP data'!$A$2:$A$122,0),MATCH('FP_Mat lives saved'!H$1,'FP data'!$A$2:$M$2,0))</f>
        <v>6.6377340010243699</v>
      </c>
      <c r="I33" s="38">
        <f>INDEX('FP data'!$A$2:$M$122,MATCH('FP_Mat lives saved'!$A33,'FP data'!$A$2:$A$122,0),MATCH('FP_Mat lives saved'!I$1,'FP data'!$A$2:$M$2,0))</f>
        <v>8.7785465351072176</v>
      </c>
      <c r="J33" s="38">
        <f>INDEX('FP data'!$A$2:$M$122,MATCH('FP_Mat lives saved'!$A33,'FP data'!$A$2:$A$122,0),MATCH('FP_Mat lives saved'!J$1,'FP data'!$A$2:$M$2,0))</f>
        <v>11.144380268069384</v>
      </c>
      <c r="K33" s="38">
        <f>INDEX('FP data'!$A$2:$M$122,MATCH('FP_Mat lives saved'!$A33,'FP data'!$A$2:$A$122,0),MATCH('FP_Mat lives saved'!K$1,'FP data'!$A$2:$M$2,0))</f>
        <v>13.756189973779204</v>
      </c>
      <c r="L33" s="38">
        <f>INDEX('FP data'!$A$2:$M$122,MATCH('FP_Mat lives saved'!$A33,'FP data'!$A$2:$A$122,0),MATCH('FP_Mat lives saved'!L$1,'FP data'!$A$2:$M$2,0))</f>
        <v>16.640252061415314</v>
      </c>
      <c r="M33" s="38">
        <f>INDEX('FP data'!$A$2:$M$122,MATCH('FP_Mat lives saved'!$A33,'FP data'!$A$2:$A$122,0),MATCH('FP_Mat lives saved'!M$1,'FP data'!$A$2:$M$2,0))</f>
        <v>19.825427381801902</v>
      </c>
    </row>
    <row r="34" spans="1:13" x14ac:dyDescent="0.3">
      <c r="A34" t="s">
        <v>66</v>
      </c>
      <c r="B34">
        <f>SUMPRODUCT((FP_MMR!$A$2:$A$233='FP_Mat lives saved'!$A34)*(FP_MMR!B$2:B$233))*SUMPRODUCT(('Unintended pregnancies averted'!$A$2:$A$148='FP_Mat lives saved'!$A34)*('Unintended pregnancies averted'!B$2:B$148))</f>
        <v>0</v>
      </c>
      <c r="C34">
        <f>SUMPRODUCT((FP_MMR!$A$2:$A$233='FP_Mat lives saved'!$A34)*(FP_MMR!C$2:C$233))*SUMPRODUCT(('Unintended pregnancies averted'!$A$2:$A$148='FP_Mat lives saved'!$A34)*('Unintended pregnancies averted'!C$2:C$148))</f>
        <v>0</v>
      </c>
      <c r="D34">
        <f>SUMPRODUCT((FP_MMR!$A$2:$A$233='FP_Mat lives saved'!$A34)*(FP_MMR!D$2:D$233))*SUMPRODUCT(('Unintended pregnancies averted'!$A$2:$A$148='FP_Mat lives saved'!$A34)*('Unintended pregnancies averted'!D$2:D$148))</f>
        <v>0</v>
      </c>
      <c r="E34" s="38">
        <f>INDEX('FP data'!$A$2:$M$122,MATCH('FP_Mat lives saved'!$A34,'FP data'!$A$2:$A$122,0),MATCH('FP_Mat lives saved'!E$1,'FP data'!$A$2:$M$2,0))</f>
        <v>5.2908448070393206</v>
      </c>
      <c r="F34" s="38">
        <f>INDEX('FP data'!$A$2:$M$122,MATCH('FP_Mat lives saved'!$A34,'FP data'!$A$2:$A$122,0),MATCH('FP_Mat lives saved'!F$1,'FP data'!$A$2:$M$2,0))</f>
        <v>10.771609662699177</v>
      </c>
      <c r="G34" s="38">
        <f>INDEX('FP data'!$A$2:$M$122,MATCH('FP_Mat lives saved'!$A34,'FP data'!$A$2:$A$122,0),MATCH('FP_Mat lives saved'!G$1,'FP data'!$A$2:$M$2,0))</f>
        <v>16.440830364954422</v>
      </c>
      <c r="H34" s="38">
        <f>INDEX('FP data'!$A$2:$M$122,MATCH('FP_Mat lives saved'!$A34,'FP data'!$A$2:$A$122,0),MATCH('FP_Mat lives saved'!H$1,'FP data'!$A$2:$M$2,0))</f>
        <v>22.297684149358986</v>
      </c>
      <c r="I34" s="38">
        <f>INDEX('FP data'!$A$2:$M$122,MATCH('FP_Mat lives saved'!$A34,'FP data'!$A$2:$A$122,0),MATCH('FP_Mat lives saved'!I$1,'FP data'!$A$2:$M$2,0))</f>
        <v>28.363082461801469</v>
      </c>
      <c r="J34" s="38">
        <f>INDEX('FP data'!$A$2:$M$122,MATCH('FP_Mat lives saved'!$A34,'FP data'!$A$2:$A$122,0),MATCH('FP_Mat lives saved'!J$1,'FP data'!$A$2:$M$2,0))</f>
        <v>34.620401676445624</v>
      </c>
      <c r="K34" s="38">
        <f>INDEX('FP data'!$A$2:$M$122,MATCH('FP_Mat lives saved'!$A34,'FP data'!$A$2:$A$122,0),MATCH('FP_Mat lives saved'!K$1,'FP data'!$A$2:$M$2,0))</f>
        <v>41.062265375820118</v>
      </c>
      <c r="L34" s="38">
        <f>INDEX('FP data'!$A$2:$M$122,MATCH('FP_Mat lives saved'!$A34,'FP data'!$A$2:$A$122,0),MATCH('FP_Mat lives saved'!L$1,'FP data'!$A$2:$M$2,0))</f>
        <v>47.675173682371565</v>
      </c>
      <c r="M34" s="38">
        <f>INDEX('FP data'!$A$2:$M$122,MATCH('FP_Mat lives saved'!$A34,'FP data'!$A$2:$A$122,0),MATCH('FP_Mat lives saved'!M$1,'FP data'!$A$2:$M$2,0))</f>
        <v>54.44446505701643</v>
      </c>
    </row>
    <row r="35" spans="1:13" x14ac:dyDescent="0.3">
      <c r="A35" t="s">
        <v>68</v>
      </c>
      <c r="B35">
        <f>SUMPRODUCT((FP_MMR!$A$2:$A$233='FP_Mat lives saved'!$A35)*(FP_MMR!B$2:B$233))*SUMPRODUCT(('Unintended pregnancies averted'!$A$2:$A$148='FP_Mat lives saved'!$A35)*('Unintended pregnancies averted'!B$2:B$148))</f>
        <v>0</v>
      </c>
      <c r="C35">
        <f>SUMPRODUCT((FP_MMR!$A$2:$A$233='FP_Mat lives saved'!$A35)*(FP_MMR!C$2:C$233))*SUMPRODUCT(('Unintended pregnancies averted'!$A$2:$A$148='FP_Mat lives saved'!$A35)*('Unintended pregnancies averted'!C$2:C$148))</f>
        <v>0</v>
      </c>
      <c r="D35">
        <f>SUMPRODUCT((FP_MMR!$A$2:$A$233='FP_Mat lives saved'!$A35)*(FP_MMR!D$2:D$233))*SUMPRODUCT(('Unintended pregnancies averted'!$A$2:$A$148='FP_Mat lives saved'!$A35)*('Unintended pregnancies averted'!D$2:D$148))</f>
        <v>0</v>
      </c>
      <c r="E35" s="38">
        <f>INDEX('FP data'!$A$2:$M$122,MATCH('FP_Mat lives saved'!$A35,'FP data'!$A$2:$A$122,0),MATCH('FP_Mat lives saved'!E$1,'FP data'!$A$2:$M$2,0))</f>
        <v>5.5732259046730235</v>
      </c>
      <c r="F35" s="38">
        <f>INDEX('FP data'!$A$2:$M$122,MATCH('FP_Mat lives saved'!$A35,'FP data'!$A$2:$A$122,0),MATCH('FP_Mat lives saved'!F$1,'FP data'!$A$2:$M$2,0))</f>
        <v>11.395228306238693</v>
      </c>
      <c r="G35" s="38">
        <f>INDEX('FP data'!$A$2:$M$122,MATCH('FP_Mat lives saved'!$A35,'FP data'!$A$2:$A$122,0),MATCH('FP_Mat lives saved'!G$1,'FP data'!$A$2:$M$2,0))</f>
        <v>17.469070206844833</v>
      </c>
      <c r="H35" s="38">
        <f>INDEX('FP data'!$A$2:$M$122,MATCH('FP_Mat lives saved'!$A35,'FP data'!$A$2:$A$122,0),MATCH('FP_Mat lives saved'!H$1,'FP data'!$A$2:$M$2,0))</f>
        <v>23.796549797704301</v>
      </c>
      <c r="I35" s="38">
        <f>INDEX('FP data'!$A$2:$M$122,MATCH('FP_Mat lives saved'!$A35,'FP data'!$A$2:$A$122,0),MATCH('FP_Mat lives saved'!I$1,'FP data'!$A$2:$M$2,0))</f>
        <v>30.393944136570326</v>
      </c>
      <c r="J35" s="38">
        <f>INDEX('FP data'!$A$2:$M$122,MATCH('FP_Mat lives saved'!$A35,'FP data'!$A$2:$A$122,0),MATCH('FP_Mat lives saved'!J$1,'FP data'!$A$2:$M$2,0))</f>
        <v>37.255927111154165</v>
      </c>
      <c r="K35" s="38">
        <f>INDEX('FP data'!$A$2:$M$122,MATCH('FP_Mat lives saved'!$A35,'FP data'!$A$2:$A$122,0),MATCH('FP_Mat lives saved'!K$1,'FP data'!$A$2:$M$2,0))</f>
        <v>44.382449948674804</v>
      </c>
      <c r="L35" s="38">
        <f>INDEX('FP data'!$A$2:$M$122,MATCH('FP_Mat lives saved'!$A35,'FP data'!$A$2:$A$122,0),MATCH('FP_Mat lives saved'!L$1,'FP data'!$A$2:$M$2,0))</f>
        <v>51.77045308948405</v>
      </c>
      <c r="M35" s="38">
        <f>INDEX('FP data'!$A$2:$M$122,MATCH('FP_Mat lives saved'!$A35,'FP data'!$A$2:$A$122,0),MATCH('FP_Mat lives saved'!M$1,'FP data'!$A$2:$M$2,0))</f>
        <v>59.41477412779156</v>
      </c>
    </row>
    <row r="36" spans="1:13" x14ac:dyDescent="0.3">
      <c r="A36" t="s">
        <v>70</v>
      </c>
      <c r="B36">
        <f>SUMPRODUCT((FP_MMR!$A$2:$A$233='FP_Mat lives saved'!$A36)*(FP_MMR!B$2:B$233))*SUMPRODUCT(('Unintended pregnancies averted'!$A$2:$A$148='FP_Mat lives saved'!$A36)*('Unintended pregnancies averted'!B$2:B$148))</f>
        <v>0</v>
      </c>
      <c r="C36">
        <f>SUMPRODUCT((FP_MMR!$A$2:$A$233='FP_Mat lives saved'!$A36)*(FP_MMR!C$2:C$233))*SUMPRODUCT(('Unintended pregnancies averted'!$A$2:$A$148='FP_Mat lives saved'!$A36)*('Unintended pregnancies averted'!C$2:C$148))</f>
        <v>0</v>
      </c>
      <c r="D36">
        <f>SUMPRODUCT((FP_MMR!$A$2:$A$233='FP_Mat lives saved'!$A36)*(FP_MMR!D$2:D$233))*SUMPRODUCT(('Unintended pregnancies averted'!$A$2:$A$148='FP_Mat lives saved'!$A36)*('Unintended pregnancies averted'!D$2:D$148))</f>
        <v>0</v>
      </c>
      <c r="E36" s="38">
        <f>INDEX('FP data'!$A$2:$M$122,MATCH('FP_Mat lives saved'!$A36,'FP data'!$A$2:$A$122,0),MATCH('FP_Mat lives saved'!E$1,'FP data'!$A$2:$M$2,0))</f>
        <v>28.675035052052181</v>
      </c>
      <c r="F36" s="38">
        <f>INDEX('FP data'!$A$2:$M$122,MATCH('FP_Mat lives saved'!$A36,'FP data'!$A$2:$A$122,0),MATCH('FP_Mat lives saved'!F$1,'FP data'!$A$2:$M$2,0))</f>
        <v>58.798112580210727</v>
      </c>
      <c r="G36" s="38">
        <f>INDEX('FP data'!$A$2:$M$122,MATCH('FP_Mat lives saved'!$A36,'FP data'!$A$2:$A$122,0),MATCH('FP_Mat lives saved'!G$1,'FP data'!$A$2:$M$2,0))</f>
        <v>90.560082373904606</v>
      </c>
      <c r="H36" s="38">
        <f>INDEX('FP data'!$A$2:$M$122,MATCH('FP_Mat lives saved'!$A36,'FP data'!$A$2:$A$122,0),MATCH('FP_Mat lives saved'!H$1,'FP data'!$A$2:$M$2,0))</f>
        <v>124.29400423626566</v>
      </c>
      <c r="I36" s="38">
        <f>INDEX('FP data'!$A$2:$M$122,MATCH('FP_Mat lives saved'!$A36,'FP data'!$A$2:$A$122,0),MATCH('FP_Mat lives saved'!I$1,'FP data'!$A$2:$M$2,0))</f>
        <v>160.04849762240269</v>
      </c>
      <c r="J36" s="38">
        <f>INDEX('FP data'!$A$2:$M$122,MATCH('FP_Mat lives saved'!$A36,'FP data'!$A$2:$A$122,0),MATCH('FP_Mat lives saved'!J$1,'FP data'!$A$2:$M$2,0))</f>
        <v>198.25442963955084</v>
      </c>
      <c r="K36" s="38">
        <f>INDEX('FP data'!$A$2:$M$122,MATCH('FP_Mat lives saved'!$A36,'FP data'!$A$2:$A$122,0),MATCH('FP_Mat lives saved'!K$1,'FP data'!$A$2:$M$2,0))</f>
        <v>238.99815707665152</v>
      </c>
      <c r="L36" s="38">
        <f>INDEX('FP data'!$A$2:$M$122,MATCH('FP_Mat lives saved'!$A36,'FP data'!$A$2:$A$122,0),MATCH('FP_Mat lives saved'!L$1,'FP data'!$A$2:$M$2,0))</f>
        <v>281.98146426399285</v>
      </c>
      <c r="M36" s="38">
        <f>INDEX('FP data'!$A$2:$M$122,MATCH('FP_Mat lives saved'!$A36,'FP data'!$A$2:$A$122,0),MATCH('FP_Mat lives saved'!M$1,'FP data'!$A$2:$M$2,0))</f>
        <v>326.85703168511714</v>
      </c>
    </row>
    <row r="37" spans="1:13" x14ac:dyDescent="0.3">
      <c r="A37" t="s">
        <v>72</v>
      </c>
      <c r="B37">
        <f>SUMPRODUCT((FP_MMR!$A$2:$A$233='FP_Mat lives saved'!$A37)*(FP_MMR!B$2:B$233))*SUMPRODUCT(('Unintended pregnancies averted'!$A$2:$A$148='FP_Mat lives saved'!$A37)*('Unintended pregnancies averted'!B$2:B$148))</f>
        <v>0</v>
      </c>
      <c r="C37">
        <f>SUMPRODUCT((FP_MMR!$A$2:$A$233='FP_Mat lives saved'!$A37)*(FP_MMR!C$2:C$233))*SUMPRODUCT(('Unintended pregnancies averted'!$A$2:$A$148='FP_Mat lives saved'!$A37)*('Unintended pregnancies averted'!C$2:C$148))</f>
        <v>0</v>
      </c>
      <c r="D37">
        <f>SUMPRODUCT((FP_MMR!$A$2:$A$233='FP_Mat lives saved'!$A37)*(FP_MMR!D$2:D$233))*SUMPRODUCT(('Unintended pregnancies averted'!$A$2:$A$148='FP_Mat lives saved'!$A37)*('Unintended pregnancies averted'!D$2:D$148))</f>
        <v>0</v>
      </c>
      <c r="E37" s="38">
        <f>INDEX('FP data'!$A$2:$M$122,MATCH('FP_Mat lives saved'!$A37,'FP data'!$A$2:$A$122,0),MATCH('FP_Mat lives saved'!E$1,'FP data'!$A$2:$M$2,0))</f>
        <v>2.1506994022150678</v>
      </c>
      <c r="F37" s="38">
        <f>INDEX('FP data'!$A$2:$M$122,MATCH('FP_Mat lives saved'!$A37,'FP data'!$A$2:$A$122,0),MATCH('FP_Mat lives saved'!F$1,'FP data'!$A$2:$M$2,0))</f>
        <v>4.362200015652391</v>
      </c>
      <c r="G37" s="38">
        <f>INDEX('FP data'!$A$2:$M$122,MATCH('FP_Mat lives saved'!$A37,'FP data'!$A$2:$A$122,0),MATCH('FP_Mat lives saved'!G$1,'FP data'!$A$2:$M$2,0))</f>
        <v>6.6315760017431273</v>
      </c>
      <c r="H37" s="38">
        <f>INDEX('FP data'!$A$2:$M$122,MATCH('FP_Mat lives saved'!$A37,'FP data'!$A$2:$A$122,0),MATCH('FP_Mat lives saved'!H$1,'FP data'!$A$2:$M$2,0))</f>
        <v>8.9554298038442397</v>
      </c>
      <c r="I37" s="38">
        <f>INDEX('FP data'!$A$2:$M$122,MATCH('FP_Mat lives saved'!$A37,'FP data'!$A$2:$A$122,0),MATCH('FP_Mat lives saved'!I$1,'FP data'!$A$2:$M$2,0))</f>
        <v>11.3458582684178</v>
      </c>
      <c r="J37" s="38">
        <f>INDEX('FP data'!$A$2:$M$122,MATCH('FP_Mat lives saved'!$A37,'FP data'!$A$2:$A$122,0),MATCH('FP_Mat lives saved'!J$1,'FP data'!$A$2:$M$2,0))</f>
        <v>13.78984181001654</v>
      </c>
      <c r="K37" s="38">
        <f>INDEX('FP data'!$A$2:$M$122,MATCH('FP_Mat lives saved'!$A37,'FP data'!$A$2:$A$122,0),MATCH('FP_Mat lives saved'!K$1,'FP data'!$A$2:$M$2,0))</f>
        <v>16.286635274935747</v>
      </c>
      <c r="L37" s="38">
        <f>INDEX('FP data'!$A$2:$M$122,MATCH('FP_Mat lives saved'!$A37,'FP data'!$A$2:$A$122,0),MATCH('FP_Mat lives saved'!L$1,'FP data'!$A$2:$M$2,0))</f>
        <v>18.839522283429019</v>
      </c>
      <c r="M37" s="38">
        <f>INDEX('FP data'!$A$2:$M$122,MATCH('FP_Mat lives saved'!$A37,'FP data'!$A$2:$A$122,0),MATCH('FP_Mat lives saved'!M$1,'FP data'!$A$2:$M$2,0))</f>
        <v>21.451657078416574</v>
      </c>
    </row>
    <row r="38" spans="1:13" x14ac:dyDescent="0.3">
      <c r="A38" t="s">
        <v>74</v>
      </c>
      <c r="B38">
        <f>SUMPRODUCT((FP_MMR!$A$2:$A$233='FP_Mat lives saved'!$A38)*(FP_MMR!B$2:B$233))*SUMPRODUCT(('Unintended pregnancies averted'!$A$2:$A$148='FP_Mat lives saved'!$A38)*('Unintended pregnancies averted'!B$2:B$148))</f>
        <v>0</v>
      </c>
      <c r="C38">
        <f>SUMPRODUCT((FP_MMR!$A$2:$A$233='FP_Mat lives saved'!$A38)*(FP_MMR!C$2:C$233))*SUMPRODUCT(('Unintended pregnancies averted'!$A$2:$A$148='FP_Mat lives saved'!$A38)*('Unintended pregnancies averted'!C$2:C$148))</f>
        <v>0</v>
      </c>
      <c r="D38">
        <f>SUMPRODUCT((FP_MMR!$A$2:$A$233='FP_Mat lives saved'!$A38)*(FP_MMR!D$2:D$233))*SUMPRODUCT(('Unintended pregnancies averted'!$A$2:$A$148='FP_Mat lives saved'!$A38)*('Unintended pregnancies averted'!D$2:D$148))</f>
        <v>0</v>
      </c>
      <c r="E38" s="38">
        <f>INDEX('FP data'!$A$2:$M$122,MATCH('FP_Mat lives saved'!$A38,'FP data'!$A$2:$A$122,0),MATCH('FP_Mat lives saved'!E$1,'FP data'!$A$2:$M$2,0))</f>
        <v>4.3392987699594343</v>
      </c>
      <c r="F38" s="38">
        <f>INDEX('FP data'!$A$2:$M$122,MATCH('FP_Mat lives saved'!$A38,'FP data'!$A$2:$A$122,0),MATCH('FP_Mat lives saved'!F$1,'FP data'!$A$2:$M$2,0))</f>
        <v>9.533750699809012</v>
      </c>
      <c r="G38" s="38">
        <f>INDEX('FP data'!$A$2:$M$122,MATCH('FP_Mat lives saved'!$A38,'FP data'!$A$2:$A$122,0),MATCH('FP_Mat lives saved'!G$1,'FP data'!$A$2:$M$2,0))</f>
        <v>15.739899023069903</v>
      </c>
      <c r="H38" s="38">
        <f>INDEX('FP data'!$A$2:$M$122,MATCH('FP_Mat lives saved'!$A38,'FP data'!$A$2:$A$122,0),MATCH('FP_Mat lives saved'!H$1,'FP data'!$A$2:$M$2,0))</f>
        <v>23.136587394903621</v>
      </c>
      <c r="I38" s="38">
        <f>INDEX('FP data'!$A$2:$M$122,MATCH('FP_Mat lives saved'!$A38,'FP data'!$A$2:$A$122,0),MATCH('FP_Mat lives saved'!I$1,'FP data'!$A$2:$M$2,0))</f>
        <v>31.79566940298718</v>
      </c>
      <c r="J38" s="38">
        <f>INDEX('FP data'!$A$2:$M$122,MATCH('FP_Mat lives saved'!$A38,'FP data'!$A$2:$A$122,0),MATCH('FP_Mat lives saved'!J$1,'FP data'!$A$2:$M$2,0))</f>
        <v>42.017095832226474</v>
      </c>
      <c r="K38" s="38">
        <f>INDEX('FP data'!$A$2:$M$122,MATCH('FP_Mat lives saved'!$A38,'FP data'!$A$2:$A$122,0),MATCH('FP_Mat lives saved'!K$1,'FP data'!$A$2:$M$2,0))</f>
        <v>54.050703278581359</v>
      </c>
      <c r="L38" s="38">
        <f>INDEX('FP data'!$A$2:$M$122,MATCH('FP_Mat lives saved'!$A38,'FP data'!$A$2:$A$122,0),MATCH('FP_Mat lives saved'!L$1,'FP data'!$A$2:$M$2,0))</f>
        <v>68.17656990800873</v>
      </c>
      <c r="M38" s="38">
        <f>INDEX('FP data'!$A$2:$M$122,MATCH('FP_Mat lives saved'!$A38,'FP data'!$A$2:$A$122,0),MATCH('FP_Mat lives saved'!M$1,'FP data'!$A$2:$M$2,0))</f>
        <v>84.718078547807579</v>
      </c>
    </row>
    <row r="39" spans="1:13" x14ac:dyDescent="0.3">
      <c r="A39" t="s">
        <v>76</v>
      </c>
      <c r="B39">
        <f>SUMPRODUCT((FP_MMR!$A$2:$A$233='FP_Mat lives saved'!$A39)*(FP_MMR!B$2:B$233))*SUMPRODUCT(('Unintended pregnancies averted'!$A$2:$A$148='FP_Mat lives saved'!$A39)*('Unintended pregnancies averted'!B$2:B$148))</f>
        <v>0</v>
      </c>
      <c r="C39">
        <f>SUMPRODUCT((FP_MMR!$A$2:$A$233='FP_Mat lives saved'!$A39)*(FP_MMR!C$2:C$233))*SUMPRODUCT(('Unintended pregnancies averted'!$A$2:$A$148='FP_Mat lives saved'!$A39)*('Unintended pregnancies averted'!C$2:C$148))</f>
        <v>0</v>
      </c>
      <c r="D39">
        <f>SUMPRODUCT((FP_MMR!$A$2:$A$233='FP_Mat lives saved'!$A39)*(FP_MMR!D$2:D$233))*SUMPRODUCT(('Unintended pregnancies averted'!$A$2:$A$148='FP_Mat lives saved'!$A39)*('Unintended pregnancies averted'!D$2:D$148))</f>
        <v>0</v>
      </c>
      <c r="E39" s="38">
        <f>INDEX('FP data'!$A$2:$M$122,MATCH('FP_Mat lives saved'!$A39,'FP data'!$A$2:$A$122,0),MATCH('FP_Mat lives saved'!E$1,'FP data'!$A$2:$M$2,0))</f>
        <v>17.13657042695111</v>
      </c>
      <c r="F39" s="38">
        <f>INDEX('FP data'!$A$2:$M$122,MATCH('FP_Mat lives saved'!$A39,'FP data'!$A$2:$A$122,0),MATCH('FP_Mat lives saved'!F$1,'FP data'!$A$2:$M$2,0))</f>
        <v>37.90417479309663</v>
      </c>
      <c r="G39" s="38">
        <f>INDEX('FP data'!$A$2:$M$122,MATCH('FP_Mat lives saved'!$A39,'FP data'!$A$2:$A$122,0),MATCH('FP_Mat lives saved'!G$1,'FP data'!$A$2:$M$2,0))</f>
        <v>62.902888685262653</v>
      </c>
      <c r="H39" s="38">
        <f>INDEX('FP data'!$A$2:$M$122,MATCH('FP_Mat lives saved'!$A39,'FP data'!$A$2:$A$122,0),MATCH('FP_Mat lives saved'!H$1,'FP data'!$A$2:$M$2,0))</f>
        <v>92.782031187755308</v>
      </c>
      <c r="I39" s="38">
        <f>INDEX('FP data'!$A$2:$M$122,MATCH('FP_Mat lives saved'!$A39,'FP data'!$A$2:$A$122,0),MATCH('FP_Mat lives saved'!I$1,'FP data'!$A$2:$M$2,0))</f>
        <v>128.29167528701981</v>
      </c>
      <c r="J39" s="38">
        <f>INDEX('FP data'!$A$2:$M$122,MATCH('FP_Mat lives saved'!$A39,'FP data'!$A$2:$A$122,0),MATCH('FP_Mat lives saved'!J$1,'FP data'!$A$2:$M$2,0))</f>
        <v>170.29500048496516</v>
      </c>
      <c r="K39" s="38">
        <f>INDEX('FP data'!$A$2:$M$122,MATCH('FP_Mat lives saved'!$A39,'FP data'!$A$2:$A$122,0),MATCH('FP_Mat lives saved'!K$1,'FP data'!$A$2:$M$2,0))</f>
        <v>219.77398325559156</v>
      </c>
      <c r="L39" s="38">
        <f>INDEX('FP data'!$A$2:$M$122,MATCH('FP_Mat lives saved'!$A39,'FP data'!$A$2:$A$122,0),MATCH('FP_Mat lives saved'!L$1,'FP data'!$A$2:$M$2,0))</f>
        <v>277.87727267144498</v>
      </c>
      <c r="M39" s="38">
        <f>INDEX('FP data'!$A$2:$M$122,MATCH('FP_Mat lives saved'!$A39,'FP data'!$A$2:$A$122,0),MATCH('FP_Mat lives saved'!M$1,'FP data'!$A$2:$M$2,0))</f>
        <v>345.92691479258991</v>
      </c>
    </row>
    <row r="40" spans="1:13" x14ac:dyDescent="0.3">
      <c r="A40" t="s">
        <v>78</v>
      </c>
      <c r="B40">
        <f>SUMPRODUCT((FP_MMR!$A$2:$A$233='FP_Mat lives saved'!$A40)*(FP_MMR!B$2:B$233))*SUMPRODUCT(('Unintended pregnancies averted'!$A$2:$A$148='FP_Mat lives saved'!$A40)*('Unintended pregnancies averted'!B$2:B$148))</f>
        <v>0</v>
      </c>
      <c r="C40">
        <f>SUMPRODUCT((FP_MMR!$A$2:$A$233='FP_Mat lives saved'!$A40)*(FP_MMR!C$2:C$233))*SUMPRODUCT(('Unintended pregnancies averted'!$A$2:$A$148='FP_Mat lives saved'!$A40)*('Unintended pregnancies averted'!C$2:C$148))</f>
        <v>0</v>
      </c>
      <c r="D40">
        <f>SUMPRODUCT((FP_MMR!$A$2:$A$233='FP_Mat lives saved'!$A40)*(FP_MMR!D$2:D$233))*SUMPRODUCT(('Unintended pregnancies averted'!$A$2:$A$148='FP_Mat lives saved'!$A40)*('Unintended pregnancies averted'!D$2:D$148))</f>
        <v>0</v>
      </c>
      <c r="E40" s="38">
        <f>INDEX('FP data'!$A$2:$M$122,MATCH('FP_Mat lives saved'!$A40,'FP data'!$A$2:$A$122,0),MATCH('FP_Mat lives saved'!E$1,'FP data'!$A$2:$M$2,0))</f>
        <v>248.9414292999918</v>
      </c>
      <c r="F40" s="38">
        <f>INDEX('FP data'!$A$2:$M$122,MATCH('FP_Mat lives saved'!$A40,'FP data'!$A$2:$A$122,0),MATCH('FP_Mat lives saved'!F$1,'FP data'!$A$2:$M$2,0))</f>
        <v>525.63658073483384</v>
      </c>
      <c r="G40" s="38">
        <f>INDEX('FP data'!$A$2:$M$122,MATCH('FP_Mat lives saved'!$A40,'FP data'!$A$2:$A$122,0),MATCH('FP_Mat lives saved'!G$1,'FP data'!$A$2:$M$2,0))</f>
        <v>832.13707668091502</v>
      </c>
      <c r="H40" s="38">
        <f>INDEX('FP data'!$A$2:$M$122,MATCH('FP_Mat lives saved'!$A40,'FP data'!$A$2:$A$122,0),MATCH('FP_Mat lives saved'!H$1,'FP data'!$A$2:$M$2,0))</f>
        <v>1170.8469558288871</v>
      </c>
      <c r="I40" s="38">
        <f>INDEX('FP data'!$A$2:$M$122,MATCH('FP_Mat lives saved'!$A40,'FP data'!$A$2:$A$122,0),MATCH('FP_Mat lives saved'!I$1,'FP data'!$A$2:$M$2,0))</f>
        <v>1543.8829276507386</v>
      </c>
      <c r="J40" s="38">
        <f>INDEX('FP data'!$A$2:$M$122,MATCH('FP_Mat lives saved'!$A40,'FP data'!$A$2:$A$122,0),MATCH('FP_Mat lives saved'!J$1,'FP data'!$A$2:$M$2,0))</f>
        <v>1954.091176693245</v>
      </c>
      <c r="K40" s="38">
        <f>INDEX('FP data'!$A$2:$M$122,MATCH('FP_Mat lives saved'!$A40,'FP data'!$A$2:$A$122,0),MATCH('FP_Mat lives saved'!K$1,'FP data'!$A$2:$M$2,0))</f>
        <v>2403.8652628062646</v>
      </c>
      <c r="L40" s="38">
        <f>INDEX('FP data'!$A$2:$M$122,MATCH('FP_Mat lives saved'!$A40,'FP data'!$A$2:$A$122,0),MATCH('FP_Mat lives saved'!L$1,'FP data'!$A$2:$M$2,0))</f>
        <v>2895.1144505251486</v>
      </c>
      <c r="M40" s="38">
        <f>INDEX('FP data'!$A$2:$M$122,MATCH('FP_Mat lives saved'!$A40,'FP data'!$A$2:$A$122,0),MATCH('FP_Mat lives saved'!M$1,'FP data'!$A$2:$M$2,0))</f>
        <v>3429.7647446090295</v>
      </c>
    </row>
    <row r="41" spans="1:13" x14ac:dyDescent="0.3">
      <c r="A41" t="s">
        <v>80</v>
      </c>
      <c r="B41">
        <f>SUMPRODUCT((FP_MMR!$A$2:$A$233='FP_Mat lives saved'!$A41)*(FP_MMR!B$2:B$233))*SUMPRODUCT(('Unintended pregnancies averted'!$A$2:$A$148='FP_Mat lives saved'!$A41)*('Unintended pregnancies averted'!B$2:B$148))</f>
        <v>0</v>
      </c>
      <c r="C41">
        <f>SUMPRODUCT((FP_MMR!$A$2:$A$233='FP_Mat lives saved'!$A41)*(FP_MMR!C$2:C$233))*SUMPRODUCT(('Unintended pregnancies averted'!$A$2:$A$148='FP_Mat lives saved'!$A41)*('Unintended pregnancies averted'!C$2:C$148))</f>
        <v>0</v>
      </c>
      <c r="D41">
        <f>SUMPRODUCT((FP_MMR!$A$2:$A$233='FP_Mat lives saved'!$A41)*(FP_MMR!D$2:D$233))*SUMPRODUCT(('Unintended pregnancies averted'!$A$2:$A$148='FP_Mat lives saved'!$A41)*('Unintended pregnancies averted'!D$2:D$148))</f>
        <v>0</v>
      </c>
      <c r="E41" s="38">
        <f>INDEX('FP data'!$A$2:$M$122,MATCH('FP_Mat lives saved'!$A41,'FP data'!$A$2:$A$122,0),MATCH('FP_Mat lives saved'!E$1,'FP data'!$A$2:$M$2,0))</f>
        <v>7.6572707395733772</v>
      </c>
      <c r="F41" s="38">
        <f>INDEX('FP data'!$A$2:$M$122,MATCH('FP_Mat lives saved'!$A41,'FP data'!$A$2:$A$122,0),MATCH('FP_Mat lives saved'!F$1,'FP data'!$A$2:$M$2,0))</f>
        <v>16.253124092262169</v>
      </c>
      <c r="G41" s="38">
        <f>INDEX('FP data'!$A$2:$M$122,MATCH('FP_Mat lives saved'!$A41,'FP data'!$A$2:$A$122,0),MATCH('FP_Mat lives saved'!G$1,'FP data'!$A$2:$M$2,0))</f>
        <v>25.899698297140787</v>
      </c>
      <c r="H41" s="38">
        <f>INDEX('FP data'!$A$2:$M$122,MATCH('FP_Mat lives saved'!$A41,'FP data'!$A$2:$A$122,0),MATCH('FP_Mat lives saved'!H$1,'FP data'!$A$2:$M$2,0))</f>
        <v>36.723354438957756</v>
      </c>
      <c r="I41" s="38">
        <f>INDEX('FP data'!$A$2:$M$122,MATCH('FP_Mat lives saved'!$A41,'FP data'!$A$2:$A$122,0),MATCH('FP_Mat lives saved'!I$1,'FP data'!$A$2:$M$2,0))</f>
        <v>48.843533094687913</v>
      </c>
      <c r="J41" s="38">
        <f>INDEX('FP data'!$A$2:$M$122,MATCH('FP_Mat lives saved'!$A41,'FP data'!$A$2:$A$122,0),MATCH('FP_Mat lives saved'!J$1,'FP data'!$A$2:$M$2,0))</f>
        <v>62.415334049948299</v>
      </c>
      <c r="K41" s="38">
        <f>INDEX('FP data'!$A$2:$M$122,MATCH('FP_Mat lives saved'!$A41,'FP data'!$A$2:$A$122,0),MATCH('FP_Mat lives saved'!K$1,'FP data'!$A$2:$M$2,0))</f>
        <v>77.583621923956159</v>
      </c>
      <c r="L41" s="38">
        <f>INDEX('FP data'!$A$2:$M$122,MATCH('FP_Mat lives saved'!$A41,'FP data'!$A$2:$A$122,0),MATCH('FP_Mat lives saved'!L$1,'FP data'!$A$2:$M$2,0))</f>
        <v>94.475669413349749</v>
      </c>
      <c r="M41" s="38">
        <f>INDEX('FP data'!$A$2:$M$122,MATCH('FP_Mat lives saved'!$A41,'FP data'!$A$2:$A$122,0),MATCH('FP_Mat lives saved'!M$1,'FP data'!$A$2:$M$2,0))</f>
        <v>113.21906726884973</v>
      </c>
    </row>
    <row r="42" spans="1:13" x14ac:dyDescent="0.3">
      <c r="A42" t="s">
        <v>82</v>
      </c>
      <c r="B42">
        <f>SUMPRODUCT((FP_MMR!$A$2:$A$233='FP_Mat lives saved'!$A42)*(FP_MMR!B$2:B$233))*SUMPRODUCT(('Unintended pregnancies averted'!$A$2:$A$148='FP_Mat lives saved'!$A42)*('Unintended pregnancies averted'!B$2:B$148))</f>
        <v>0</v>
      </c>
      <c r="C42">
        <f>SUMPRODUCT((FP_MMR!$A$2:$A$233='FP_Mat lives saved'!$A42)*(FP_MMR!C$2:C$233))*SUMPRODUCT(('Unintended pregnancies averted'!$A$2:$A$148='FP_Mat lives saved'!$A42)*('Unintended pregnancies averted'!C$2:C$148))</f>
        <v>0</v>
      </c>
      <c r="D42">
        <f>SUMPRODUCT((FP_MMR!$A$2:$A$233='FP_Mat lives saved'!$A42)*(FP_MMR!D$2:D$233))*SUMPRODUCT(('Unintended pregnancies averted'!$A$2:$A$148='FP_Mat lives saved'!$A42)*('Unintended pregnancies averted'!D$2:D$148))</f>
        <v>0</v>
      </c>
      <c r="E42" s="38">
        <f>INDEX('FP data'!$A$2:$M$122,MATCH('FP_Mat lives saved'!$A42,'FP data'!$A$2:$A$122,0),MATCH('FP_Mat lives saved'!E$1,'FP data'!$A$2:$M$2,0))</f>
        <v>11.6654560351936</v>
      </c>
      <c r="F42" s="38">
        <f>INDEX('FP data'!$A$2:$M$122,MATCH('FP_Mat lives saved'!$A42,'FP data'!$A$2:$A$122,0),MATCH('FP_Mat lives saved'!F$1,'FP data'!$A$2:$M$2,0))</f>
        <v>25.781890437978518</v>
      </c>
      <c r="G42" s="38">
        <f>INDEX('FP data'!$A$2:$M$122,MATCH('FP_Mat lives saved'!$A42,'FP data'!$A$2:$A$122,0),MATCH('FP_Mat lives saved'!G$1,'FP data'!$A$2:$M$2,0))</f>
        <v>42.790676368166999</v>
      </c>
      <c r="H42" s="38">
        <f>INDEX('FP data'!$A$2:$M$122,MATCH('FP_Mat lives saved'!$A42,'FP data'!$A$2:$A$122,0),MATCH('FP_Mat lives saved'!H$1,'FP data'!$A$2:$M$2,0))</f>
        <v>63.193477321174996</v>
      </c>
      <c r="I42" s="38">
        <f>INDEX('FP data'!$A$2:$M$122,MATCH('FP_Mat lives saved'!$A42,'FP data'!$A$2:$A$122,0),MATCH('FP_Mat lives saved'!I$1,'FP data'!$A$2:$M$2,0))</f>
        <v>87.450727956567704</v>
      </c>
      <c r="J42" s="38">
        <f>INDEX('FP data'!$A$2:$M$122,MATCH('FP_Mat lives saved'!$A42,'FP data'!$A$2:$A$122,0),MATCH('FP_Mat lives saved'!J$1,'FP data'!$A$2:$M$2,0))</f>
        <v>116.32450087605046</v>
      </c>
      <c r="K42" s="38">
        <f>INDEX('FP data'!$A$2:$M$122,MATCH('FP_Mat lives saved'!$A42,'FP data'!$A$2:$A$122,0),MATCH('FP_Mat lives saved'!K$1,'FP data'!$A$2:$M$2,0))</f>
        <v>150.62056838532527</v>
      </c>
      <c r="L42" s="38">
        <f>INDEX('FP data'!$A$2:$M$122,MATCH('FP_Mat lives saved'!$A42,'FP data'!$A$2:$A$122,0),MATCH('FP_Mat lives saved'!L$1,'FP data'!$A$2:$M$2,0))</f>
        <v>191.28298861396564</v>
      </c>
      <c r="M42" s="38">
        <f>INDEX('FP data'!$A$2:$M$122,MATCH('FP_Mat lives saved'!$A42,'FP data'!$A$2:$A$122,0),MATCH('FP_Mat lives saved'!M$1,'FP data'!$A$2:$M$2,0))</f>
        <v>239.40731893379035</v>
      </c>
    </row>
    <row r="43" spans="1:13" x14ac:dyDescent="0.3">
      <c r="A43" t="s">
        <v>84</v>
      </c>
      <c r="B43">
        <f>SUMPRODUCT((FP_MMR!$A$2:$A$233='FP_Mat lives saved'!$A43)*(FP_MMR!B$2:B$233))*SUMPRODUCT(('Unintended pregnancies averted'!$A$2:$A$148='FP_Mat lives saved'!$A43)*('Unintended pregnancies averted'!B$2:B$148))</f>
        <v>0</v>
      </c>
      <c r="C43">
        <f>SUMPRODUCT((FP_MMR!$A$2:$A$233='FP_Mat lives saved'!$A43)*(FP_MMR!C$2:C$233))*SUMPRODUCT(('Unintended pregnancies averted'!$A$2:$A$148='FP_Mat lives saved'!$A43)*('Unintended pregnancies averted'!C$2:C$148))</f>
        <v>0</v>
      </c>
      <c r="D43">
        <f>SUMPRODUCT((FP_MMR!$A$2:$A$233='FP_Mat lives saved'!$A43)*(FP_MMR!D$2:D$233))*SUMPRODUCT(('Unintended pregnancies averted'!$A$2:$A$148='FP_Mat lives saved'!$A43)*('Unintended pregnancies averted'!D$2:D$148))</f>
        <v>0</v>
      </c>
      <c r="E43" s="38">
        <f>INDEX('FP data'!$A$2:$M$122,MATCH('FP_Mat lives saved'!$A43,'FP data'!$A$2:$A$122,0),MATCH('FP_Mat lives saved'!E$1,'FP data'!$A$2:$M$2,0))</f>
        <v>0.99760923540860702</v>
      </c>
      <c r="F43" s="38">
        <f>INDEX('FP data'!$A$2:$M$122,MATCH('FP_Mat lives saved'!$A43,'FP data'!$A$2:$A$122,0),MATCH('FP_Mat lives saved'!F$1,'FP data'!$A$2:$M$2,0))</f>
        <v>2.0521034199012931</v>
      </c>
      <c r="G43" s="38">
        <f>INDEX('FP data'!$A$2:$M$122,MATCH('FP_Mat lives saved'!$A43,'FP data'!$A$2:$A$122,0),MATCH('FP_Mat lives saved'!G$1,'FP data'!$A$2:$M$2,0))</f>
        <v>3.1701636318023656</v>
      </c>
      <c r="H43" s="38">
        <f>INDEX('FP data'!$A$2:$M$122,MATCH('FP_Mat lives saved'!$A43,'FP data'!$A$2:$A$122,0),MATCH('FP_Mat lives saved'!H$1,'FP data'!$A$2:$M$2,0))</f>
        <v>4.3603095015365323</v>
      </c>
      <c r="I43" s="38">
        <f>INDEX('FP data'!$A$2:$M$122,MATCH('FP_Mat lives saved'!$A43,'FP data'!$A$2:$A$122,0),MATCH('FP_Mat lives saved'!I$1,'FP data'!$A$2:$M$2,0))</f>
        <v>5.6247945435552378</v>
      </c>
      <c r="J43" s="38">
        <f>INDEX('FP data'!$A$2:$M$122,MATCH('FP_Mat lives saved'!$A43,'FP data'!$A$2:$A$122,0),MATCH('FP_Mat lives saved'!J$1,'FP data'!$A$2:$M$2,0))</f>
        <v>6.9751139237946553</v>
      </c>
      <c r="K43" s="38">
        <f>INDEX('FP data'!$A$2:$M$122,MATCH('FP_Mat lives saved'!$A43,'FP data'!$A$2:$A$122,0),MATCH('FP_Mat lives saved'!K$1,'FP data'!$A$2:$M$2,0))</f>
        <v>8.417043014847895</v>
      </c>
      <c r="L43" s="38">
        <f>INDEX('FP data'!$A$2:$M$122,MATCH('FP_Mat lives saved'!$A43,'FP data'!$A$2:$A$122,0),MATCH('FP_Mat lives saved'!L$1,'FP data'!$A$2:$M$2,0))</f>
        <v>9.9521964644277663</v>
      </c>
      <c r="M43" s="38">
        <f>INDEX('FP data'!$A$2:$M$122,MATCH('FP_Mat lives saved'!$A43,'FP data'!$A$2:$A$122,0),MATCH('FP_Mat lives saved'!M$1,'FP data'!$A$2:$M$2,0))</f>
        <v>11.581505388923846</v>
      </c>
    </row>
    <row r="44" spans="1:13" x14ac:dyDescent="0.3">
      <c r="A44" t="s">
        <v>86</v>
      </c>
      <c r="B44">
        <f>SUMPRODUCT((FP_MMR!$A$2:$A$233='FP_Mat lives saved'!$A44)*(FP_MMR!B$2:B$233))*SUMPRODUCT(('Unintended pregnancies averted'!$A$2:$A$148='FP_Mat lives saved'!$A44)*('Unintended pregnancies averted'!B$2:B$148))</f>
        <v>0</v>
      </c>
      <c r="C44">
        <f>SUMPRODUCT((FP_MMR!$A$2:$A$233='FP_Mat lives saved'!$A44)*(FP_MMR!C$2:C$233))*SUMPRODUCT(('Unintended pregnancies averted'!$A$2:$A$148='FP_Mat lives saved'!$A44)*('Unintended pregnancies averted'!C$2:C$148))</f>
        <v>0</v>
      </c>
      <c r="D44">
        <f>SUMPRODUCT((FP_MMR!$A$2:$A$233='FP_Mat lives saved'!$A44)*(FP_MMR!D$2:D$233))*SUMPRODUCT(('Unintended pregnancies averted'!$A$2:$A$148='FP_Mat lives saved'!$A44)*('Unintended pregnancies averted'!D$2:D$148))</f>
        <v>0</v>
      </c>
      <c r="E44" s="38">
        <f>INDEX('FP data'!$A$2:$M$122,MATCH('FP_Mat lives saved'!$A44,'FP data'!$A$2:$A$122,0),MATCH('FP_Mat lives saved'!E$1,'FP data'!$A$2:$M$2,0))</f>
        <v>126.44957116094724</v>
      </c>
      <c r="F44" s="38">
        <f>INDEX('FP data'!$A$2:$M$122,MATCH('FP_Mat lives saved'!$A44,'FP data'!$A$2:$A$122,0),MATCH('FP_Mat lives saved'!F$1,'FP data'!$A$2:$M$2,0))</f>
        <v>268.97747277026815</v>
      </c>
      <c r="G44" s="38">
        <f>INDEX('FP data'!$A$2:$M$122,MATCH('FP_Mat lives saved'!$A44,'FP data'!$A$2:$A$122,0),MATCH('FP_Mat lives saved'!G$1,'FP data'!$A$2:$M$2,0))</f>
        <v>429.41491269754147</v>
      </c>
      <c r="H44" s="38">
        <f>INDEX('FP data'!$A$2:$M$122,MATCH('FP_Mat lives saved'!$A44,'FP data'!$A$2:$A$122,0),MATCH('FP_Mat lives saved'!H$1,'FP data'!$A$2:$M$2,0))</f>
        <v>609.82358462760408</v>
      </c>
      <c r="I44" s="38">
        <f>INDEX('FP data'!$A$2:$M$122,MATCH('FP_Mat lives saved'!$A44,'FP data'!$A$2:$A$122,0),MATCH('FP_Mat lives saved'!I$1,'FP data'!$A$2:$M$2,0))</f>
        <v>812.01747116506249</v>
      </c>
      <c r="J44" s="38">
        <f>INDEX('FP data'!$A$2:$M$122,MATCH('FP_Mat lives saved'!$A44,'FP data'!$A$2:$A$122,0),MATCH('FP_Mat lives saved'!J$1,'FP data'!$A$2:$M$2,0))</f>
        <v>1038.7571512669681</v>
      </c>
      <c r="K44" s="38">
        <f>INDEX('FP data'!$A$2:$M$122,MATCH('FP_Mat lives saved'!$A44,'FP data'!$A$2:$A$122,0),MATCH('FP_Mat lives saved'!K$1,'FP data'!$A$2:$M$2,0))</f>
        <v>1292.4942869047882</v>
      </c>
      <c r="L44" s="38">
        <f>INDEX('FP data'!$A$2:$M$122,MATCH('FP_Mat lives saved'!$A44,'FP data'!$A$2:$A$122,0),MATCH('FP_Mat lives saved'!L$1,'FP data'!$A$2:$M$2,0))</f>
        <v>1575.4288724772828</v>
      </c>
      <c r="M44" s="38">
        <f>INDEX('FP data'!$A$2:$M$122,MATCH('FP_Mat lives saved'!$A44,'FP data'!$A$2:$A$122,0),MATCH('FP_Mat lives saved'!M$1,'FP data'!$A$2:$M$2,0))</f>
        <v>1889.8777829690027</v>
      </c>
    </row>
    <row r="45" spans="1:13" x14ac:dyDescent="0.3">
      <c r="A45" t="s">
        <v>88</v>
      </c>
      <c r="B45">
        <f>SUMPRODUCT((FP_MMR!$A$2:$A$233='FP_Mat lives saved'!$A45)*(FP_MMR!B$2:B$233))*SUMPRODUCT(('Unintended pregnancies averted'!$A$2:$A$148='FP_Mat lives saved'!$A45)*('Unintended pregnancies averted'!B$2:B$148))</f>
        <v>0</v>
      </c>
      <c r="C45">
        <f>SUMPRODUCT((FP_MMR!$A$2:$A$233='FP_Mat lives saved'!$A45)*(FP_MMR!C$2:C$233))*SUMPRODUCT(('Unintended pregnancies averted'!$A$2:$A$148='FP_Mat lives saved'!$A45)*('Unintended pregnancies averted'!C$2:C$148))</f>
        <v>0</v>
      </c>
      <c r="D45">
        <f>SUMPRODUCT((FP_MMR!$A$2:$A$233='FP_Mat lives saved'!$A45)*(FP_MMR!D$2:D$233))*SUMPRODUCT(('Unintended pregnancies averted'!$A$2:$A$148='FP_Mat lives saved'!$A45)*('Unintended pregnancies averted'!D$2:D$148))</f>
        <v>0</v>
      </c>
      <c r="E45" s="38">
        <f>INDEX('FP data'!$A$2:$M$122,MATCH('FP_Mat lives saved'!$A45,'FP data'!$A$2:$A$122,0),MATCH('FP_Mat lives saved'!E$1,'FP data'!$A$2:$M$2,0))</f>
        <v>11.068446911193064</v>
      </c>
      <c r="F45" s="38">
        <f>INDEX('FP data'!$A$2:$M$122,MATCH('FP_Mat lives saved'!$A45,'FP data'!$A$2:$A$122,0),MATCH('FP_Mat lives saved'!F$1,'FP data'!$A$2:$M$2,0))</f>
        <v>23.028174850865753</v>
      </c>
      <c r="G45" s="38">
        <f>INDEX('FP data'!$A$2:$M$122,MATCH('FP_Mat lives saved'!$A45,'FP data'!$A$2:$A$122,0),MATCH('FP_Mat lives saved'!G$1,'FP data'!$A$2:$M$2,0))</f>
        <v>35.902666740662823</v>
      </c>
      <c r="H45" s="38">
        <f>INDEX('FP data'!$A$2:$M$122,MATCH('FP_Mat lives saved'!$A45,'FP data'!$A$2:$A$122,0),MATCH('FP_Mat lives saved'!H$1,'FP data'!$A$2:$M$2,0))</f>
        <v>49.723789069932309</v>
      </c>
      <c r="I45" s="38">
        <f>INDEX('FP data'!$A$2:$M$122,MATCH('FP_Mat lives saved'!$A45,'FP data'!$A$2:$A$122,0),MATCH('FP_Mat lives saved'!I$1,'FP data'!$A$2:$M$2,0))</f>
        <v>64.540009453962227</v>
      </c>
      <c r="J45" s="38">
        <f>INDEX('FP data'!$A$2:$M$122,MATCH('FP_Mat lives saved'!$A45,'FP data'!$A$2:$A$122,0),MATCH('FP_Mat lives saved'!J$1,'FP data'!$A$2:$M$2,0))</f>
        <v>80.365978037116292</v>
      </c>
      <c r="K45" s="38">
        <f>INDEX('FP data'!$A$2:$M$122,MATCH('FP_Mat lives saved'!$A45,'FP data'!$A$2:$A$122,0),MATCH('FP_Mat lives saved'!K$1,'FP data'!$A$2:$M$2,0))</f>
        <v>97.233998386881467</v>
      </c>
      <c r="L45" s="38">
        <f>INDEX('FP data'!$A$2:$M$122,MATCH('FP_Mat lives saved'!$A45,'FP data'!$A$2:$A$122,0),MATCH('FP_Mat lives saved'!L$1,'FP data'!$A$2:$M$2,0))</f>
        <v>115.17670603919009</v>
      </c>
      <c r="M45" s="38">
        <f>INDEX('FP data'!$A$2:$M$122,MATCH('FP_Mat lives saved'!$A45,'FP data'!$A$2:$A$122,0),MATCH('FP_Mat lives saved'!M$1,'FP data'!$A$2:$M$2,0))</f>
        <v>134.22661715050197</v>
      </c>
    </row>
    <row r="46" spans="1:13" x14ac:dyDescent="0.3">
      <c r="A46" t="s">
        <v>90</v>
      </c>
      <c r="B46">
        <f>SUMPRODUCT((FP_MMR!$A$2:$A$233='FP_Mat lives saved'!$A46)*(FP_MMR!B$2:B$233))*SUMPRODUCT(('Unintended pregnancies averted'!$A$2:$A$148='FP_Mat lives saved'!$A46)*('Unintended pregnancies averted'!B$2:B$148))</f>
        <v>0</v>
      </c>
      <c r="C46">
        <f>SUMPRODUCT((FP_MMR!$A$2:$A$233='FP_Mat lives saved'!$A46)*(FP_MMR!C$2:C$233))*SUMPRODUCT(('Unintended pregnancies averted'!$A$2:$A$148='FP_Mat lives saved'!$A46)*('Unintended pregnancies averted'!C$2:C$148))</f>
        <v>0</v>
      </c>
      <c r="D46">
        <f>SUMPRODUCT((FP_MMR!$A$2:$A$233='FP_Mat lives saved'!$A46)*(FP_MMR!D$2:D$233))*SUMPRODUCT(('Unintended pregnancies averted'!$A$2:$A$148='FP_Mat lives saved'!$A46)*('Unintended pregnancies averted'!D$2:D$148))</f>
        <v>0</v>
      </c>
      <c r="E46" s="38">
        <f>INDEX('FP data'!$A$2:$M$122,MATCH('FP_Mat lives saved'!$A46,'FP data'!$A$2:$A$122,0),MATCH('FP_Mat lives saved'!E$1,'FP data'!$A$2:$M$2,0))</f>
        <v>72.5397764907907</v>
      </c>
      <c r="F46" s="38">
        <f>INDEX('FP data'!$A$2:$M$122,MATCH('FP_Mat lives saved'!$A46,'FP data'!$A$2:$A$122,0),MATCH('FP_Mat lives saved'!F$1,'FP data'!$A$2:$M$2,0))</f>
        <v>160.00772114438689</v>
      </c>
      <c r="G46" s="38">
        <f>INDEX('FP data'!$A$2:$M$122,MATCH('FP_Mat lives saved'!$A46,'FP data'!$A$2:$A$122,0),MATCH('FP_Mat lives saved'!G$1,'FP data'!$A$2:$M$2,0))</f>
        <v>265.03324356127757</v>
      </c>
      <c r="H46" s="38">
        <f>INDEX('FP data'!$A$2:$M$122,MATCH('FP_Mat lives saved'!$A46,'FP data'!$A$2:$A$122,0),MATCH('FP_Mat lives saved'!H$1,'FP data'!$A$2:$M$2,0))</f>
        <v>390.64985844819364</v>
      </c>
      <c r="I46" s="38">
        <f>INDEX('FP data'!$A$2:$M$122,MATCH('FP_Mat lives saved'!$A46,'FP data'!$A$2:$A$122,0),MATCH('FP_Mat lives saved'!I$1,'FP data'!$A$2:$M$2,0))</f>
        <v>540.20636188591868</v>
      </c>
      <c r="J46" s="38">
        <f>INDEX('FP data'!$A$2:$M$122,MATCH('FP_Mat lives saved'!$A46,'FP data'!$A$2:$A$122,0),MATCH('FP_Mat lives saved'!J$1,'FP data'!$A$2:$M$2,0))</f>
        <v>717.96154111160286</v>
      </c>
      <c r="K46" s="38">
        <f>INDEX('FP data'!$A$2:$M$122,MATCH('FP_Mat lives saved'!$A46,'FP data'!$A$2:$A$122,0),MATCH('FP_Mat lives saved'!K$1,'FP data'!$A$2:$M$2,0))</f>
        <v>928.71545994170981</v>
      </c>
      <c r="L46" s="38">
        <f>INDEX('FP data'!$A$2:$M$122,MATCH('FP_Mat lives saved'!$A46,'FP data'!$A$2:$A$122,0),MATCH('FP_Mat lives saved'!L$1,'FP data'!$A$2:$M$2,0))</f>
        <v>1178.0652676261777</v>
      </c>
      <c r="M46" s="38">
        <f>INDEX('FP data'!$A$2:$M$122,MATCH('FP_Mat lives saved'!$A46,'FP data'!$A$2:$A$122,0),MATCH('FP_Mat lives saved'!M$1,'FP data'!$A$2:$M$2,0))</f>
        <v>1472.5078383048681</v>
      </c>
    </row>
    <row r="47" spans="1:13" x14ac:dyDescent="0.3">
      <c r="A47" t="s">
        <v>92</v>
      </c>
      <c r="B47">
        <f>SUMPRODUCT((FP_MMR!$A$2:$A$233='FP_Mat lives saved'!$A47)*(FP_MMR!B$2:B$233))*SUMPRODUCT(('Unintended pregnancies averted'!$A$2:$A$148='FP_Mat lives saved'!$A47)*('Unintended pregnancies averted'!B$2:B$148))</f>
        <v>0</v>
      </c>
      <c r="C47">
        <f>SUMPRODUCT((FP_MMR!$A$2:$A$233='FP_Mat lives saved'!$A47)*(FP_MMR!C$2:C$233))*SUMPRODUCT(('Unintended pregnancies averted'!$A$2:$A$148='FP_Mat lives saved'!$A47)*('Unintended pregnancies averted'!C$2:C$148))</f>
        <v>0</v>
      </c>
      <c r="D47">
        <f>SUMPRODUCT((FP_MMR!$A$2:$A$233='FP_Mat lives saved'!$A47)*(FP_MMR!D$2:D$233))*SUMPRODUCT(('Unintended pregnancies averted'!$A$2:$A$148='FP_Mat lives saved'!$A47)*('Unintended pregnancies averted'!D$2:D$148))</f>
        <v>0</v>
      </c>
      <c r="E47" s="38">
        <f>INDEX('FP data'!$A$2:$M$122,MATCH('FP_Mat lives saved'!$A47,'FP data'!$A$2:$A$122,0),MATCH('FP_Mat lives saved'!E$1,'FP data'!$A$2:$M$2,0))</f>
        <v>11.58706689203791</v>
      </c>
      <c r="F47" s="38">
        <f>INDEX('FP data'!$A$2:$M$122,MATCH('FP_Mat lives saved'!$A47,'FP data'!$A$2:$A$122,0),MATCH('FP_Mat lives saved'!F$1,'FP data'!$A$2:$M$2,0))</f>
        <v>24.530774424101452</v>
      </c>
      <c r="G47" s="38">
        <f>INDEX('FP data'!$A$2:$M$122,MATCH('FP_Mat lives saved'!$A47,'FP data'!$A$2:$A$122,0),MATCH('FP_Mat lives saved'!G$1,'FP data'!$A$2:$M$2,0))</f>
        <v>38.967693718453262</v>
      </c>
      <c r="H47" s="38">
        <f>INDEX('FP data'!$A$2:$M$122,MATCH('FP_Mat lives saved'!$A47,'FP data'!$A$2:$A$122,0),MATCH('FP_Mat lives saved'!H$1,'FP data'!$A$2:$M$2,0))</f>
        <v>55.047147602209918</v>
      </c>
      <c r="I47" s="38">
        <f>INDEX('FP data'!$A$2:$M$122,MATCH('FP_Mat lives saved'!$A47,'FP data'!$A$2:$A$122,0),MATCH('FP_Mat lives saved'!I$1,'FP data'!$A$2:$M$2,0))</f>
        <v>72.864828367887071</v>
      </c>
      <c r="J47" s="38">
        <f>INDEX('FP data'!$A$2:$M$122,MATCH('FP_Mat lives saved'!$A47,'FP data'!$A$2:$A$122,0),MATCH('FP_Mat lives saved'!J$1,'FP data'!$A$2:$M$2,0))</f>
        <v>92.638167180815998</v>
      </c>
      <c r="K47" s="38">
        <f>INDEX('FP data'!$A$2:$M$122,MATCH('FP_Mat lives saved'!$A47,'FP data'!$A$2:$A$122,0),MATCH('FP_Mat lives saved'!K$1,'FP data'!$A$2:$M$2,0))</f>
        <v>114.52882353181431</v>
      </c>
      <c r="L47" s="38">
        <f>INDEX('FP data'!$A$2:$M$122,MATCH('FP_Mat lives saved'!$A47,'FP data'!$A$2:$A$122,0),MATCH('FP_Mat lives saved'!L$1,'FP data'!$A$2:$M$2,0))</f>
        <v>138.67020821216505</v>
      </c>
      <c r="M47" s="38">
        <f>INDEX('FP data'!$A$2:$M$122,MATCH('FP_Mat lives saved'!$A47,'FP data'!$A$2:$A$122,0),MATCH('FP_Mat lives saved'!M$1,'FP data'!$A$2:$M$2,0))</f>
        <v>165.2012618401169</v>
      </c>
    </row>
    <row r="48" spans="1:13" x14ac:dyDescent="0.3">
      <c r="A48" t="s">
        <v>94</v>
      </c>
      <c r="B48">
        <f>SUMPRODUCT((FP_MMR!$A$2:$A$233='FP_Mat lives saved'!$A48)*(FP_MMR!B$2:B$233))*SUMPRODUCT(('Unintended pregnancies averted'!$A$2:$A$148='FP_Mat lives saved'!$A48)*('Unintended pregnancies averted'!B$2:B$148))</f>
        <v>0</v>
      </c>
      <c r="C48">
        <f>SUMPRODUCT((FP_MMR!$A$2:$A$233='FP_Mat lives saved'!$A48)*(FP_MMR!C$2:C$233))*SUMPRODUCT(('Unintended pregnancies averted'!$A$2:$A$148='FP_Mat lives saved'!$A48)*('Unintended pregnancies averted'!C$2:C$148))</f>
        <v>0</v>
      </c>
      <c r="D48">
        <f>SUMPRODUCT((FP_MMR!$A$2:$A$233='FP_Mat lives saved'!$A48)*(FP_MMR!D$2:D$233))*SUMPRODUCT(('Unintended pregnancies averted'!$A$2:$A$148='FP_Mat lives saved'!$A48)*('Unintended pregnancies averted'!D$2:D$148))</f>
        <v>0</v>
      </c>
      <c r="E48" s="38">
        <f>INDEX('FP data'!$A$2:$M$122,MATCH('FP_Mat lives saved'!$A48,'FP data'!$A$2:$A$122,0),MATCH('FP_Mat lives saved'!E$1,'FP data'!$A$2:$M$2,0))</f>
        <v>1.2721020174670166</v>
      </c>
      <c r="F48" s="38">
        <f>INDEX('FP data'!$A$2:$M$122,MATCH('FP_Mat lives saved'!$A48,'FP data'!$A$2:$A$122,0),MATCH('FP_Mat lives saved'!F$1,'FP data'!$A$2:$M$2,0))</f>
        <v>2.6111759070375662</v>
      </c>
      <c r="G48" s="38">
        <f>INDEX('FP data'!$A$2:$M$122,MATCH('FP_Mat lives saved'!$A48,'FP data'!$A$2:$A$122,0),MATCH('FP_Mat lives saved'!G$1,'FP data'!$A$2:$M$2,0))</f>
        <v>4.0189971035115235</v>
      </c>
      <c r="H48" s="38">
        <f>INDEX('FP data'!$A$2:$M$122,MATCH('FP_Mat lives saved'!$A48,'FP data'!$A$2:$A$122,0),MATCH('FP_Mat lives saved'!H$1,'FP data'!$A$2:$M$2,0))</f>
        <v>5.4997632676924937</v>
      </c>
      <c r="I48" s="38">
        <f>INDEX('FP data'!$A$2:$M$122,MATCH('FP_Mat lives saved'!$A48,'FP data'!$A$2:$A$122,0),MATCH('FP_Mat lives saved'!I$1,'FP data'!$A$2:$M$2,0))</f>
        <v>7.0666774450505905</v>
      </c>
      <c r="J48" s="38">
        <f>INDEX('FP data'!$A$2:$M$122,MATCH('FP_Mat lives saved'!$A48,'FP data'!$A$2:$A$122,0),MATCH('FP_Mat lives saved'!J$1,'FP data'!$A$2:$M$2,0))</f>
        <v>8.7173227773597297</v>
      </c>
      <c r="K48" s="38">
        <f>INDEX('FP data'!$A$2:$M$122,MATCH('FP_Mat lives saved'!$A48,'FP data'!$A$2:$A$122,0),MATCH('FP_Mat lives saved'!K$1,'FP data'!$A$2:$M$2,0))</f>
        <v>10.45820046581207</v>
      </c>
      <c r="L48" s="38">
        <f>INDEX('FP data'!$A$2:$M$122,MATCH('FP_Mat lives saved'!$A48,'FP data'!$A$2:$A$122,0),MATCH('FP_Mat lives saved'!L$1,'FP data'!$A$2:$M$2,0))</f>
        <v>12.295800220152984</v>
      </c>
      <c r="M48" s="38">
        <f>INDEX('FP data'!$A$2:$M$122,MATCH('FP_Mat lives saved'!$A48,'FP data'!$A$2:$A$122,0),MATCH('FP_Mat lives saved'!M$1,'FP data'!$A$2:$M$2,0))</f>
        <v>14.238772923971027</v>
      </c>
    </row>
    <row r="49" spans="1:13" x14ac:dyDescent="0.3">
      <c r="A49" t="s">
        <v>96</v>
      </c>
      <c r="B49">
        <f>SUMPRODUCT((FP_MMR!$A$2:$A$233='FP_Mat lives saved'!$A49)*(FP_MMR!B$2:B$233))*SUMPRODUCT(('Unintended pregnancies averted'!$A$2:$A$148='FP_Mat lives saved'!$A49)*('Unintended pregnancies averted'!B$2:B$148))</f>
        <v>0</v>
      </c>
      <c r="C49">
        <f>SUMPRODUCT((FP_MMR!$A$2:$A$233='FP_Mat lives saved'!$A49)*(FP_MMR!C$2:C$233))*SUMPRODUCT(('Unintended pregnancies averted'!$A$2:$A$148='FP_Mat lives saved'!$A49)*('Unintended pregnancies averted'!C$2:C$148))</f>
        <v>0</v>
      </c>
      <c r="D49">
        <f>SUMPRODUCT((FP_MMR!$A$2:$A$233='FP_Mat lives saved'!$A49)*(FP_MMR!D$2:D$233))*SUMPRODUCT(('Unintended pregnancies averted'!$A$2:$A$148='FP_Mat lives saved'!$A49)*('Unintended pregnancies averted'!D$2:D$148))</f>
        <v>0</v>
      </c>
      <c r="E49" s="38">
        <f>INDEX('FP data'!$A$2:$M$122,MATCH('FP_Mat lives saved'!$A49,'FP data'!$A$2:$A$122,0),MATCH('FP_Mat lives saved'!E$1,'FP data'!$A$2:$M$2,0))</f>
        <v>41.944336342375323</v>
      </c>
      <c r="F49" s="38">
        <f>INDEX('FP data'!$A$2:$M$122,MATCH('FP_Mat lives saved'!$A49,'FP data'!$A$2:$A$122,0),MATCH('FP_Mat lives saved'!F$1,'FP data'!$A$2:$M$2,0))</f>
        <v>88.904734183351536</v>
      </c>
      <c r="G49" s="38">
        <f>INDEX('FP data'!$A$2:$M$122,MATCH('FP_Mat lives saved'!$A49,'FP data'!$A$2:$A$122,0),MATCH('FP_Mat lives saved'!G$1,'FP data'!$A$2:$M$2,0))</f>
        <v>141.31397396309683</v>
      </c>
      <c r="H49" s="38">
        <f>INDEX('FP data'!$A$2:$M$122,MATCH('FP_Mat lives saved'!$A49,'FP data'!$A$2:$A$122,0),MATCH('FP_Mat lives saved'!H$1,'FP data'!$A$2:$M$2,0))</f>
        <v>199.58356331564545</v>
      </c>
      <c r="I49" s="38">
        <f>INDEX('FP data'!$A$2:$M$122,MATCH('FP_Mat lives saved'!$A49,'FP data'!$A$2:$A$122,0),MATCH('FP_Mat lives saved'!I$1,'FP data'!$A$2:$M$2,0))</f>
        <v>264.22356172844553</v>
      </c>
      <c r="J49" s="38">
        <f>INDEX('FP data'!$A$2:$M$122,MATCH('FP_Mat lives saved'!$A49,'FP data'!$A$2:$A$122,0),MATCH('FP_Mat lives saved'!J$1,'FP data'!$A$2:$M$2,0))</f>
        <v>335.70973496815361</v>
      </c>
      <c r="K49" s="38">
        <f>INDEX('FP data'!$A$2:$M$122,MATCH('FP_Mat lives saved'!$A49,'FP data'!$A$2:$A$122,0),MATCH('FP_Mat lives saved'!K$1,'FP data'!$A$2:$M$2,0))</f>
        <v>414.5298173011488</v>
      </c>
      <c r="L49" s="38">
        <f>INDEX('FP data'!$A$2:$M$122,MATCH('FP_Mat lives saved'!$A49,'FP data'!$A$2:$A$122,0),MATCH('FP_Mat lives saved'!L$1,'FP data'!$A$2:$M$2,0))</f>
        <v>501.18853404820561</v>
      </c>
      <c r="M49" s="38">
        <f>INDEX('FP data'!$A$2:$M$122,MATCH('FP_Mat lives saved'!$A49,'FP data'!$A$2:$A$122,0),MATCH('FP_Mat lives saved'!M$1,'FP data'!$A$2:$M$2,0))</f>
        <v>596.21990269336482</v>
      </c>
    </row>
    <row r="50" spans="1:13" x14ac:dyDescent="0.3">
      <c r="A50" t="s">
        <v>98</v>
      </c>
      <c r="B50">
        <f>SUMPRODUCT((FP_MMR!$A$2:$A$233='FP_Mat lives saved'!$A50)*(FP_MMR!B$2:B$233))*SUMPRODUCT(('Unintended pregnancies averted'!$A$2:$A$148='FP_Mat lives saved'!$A50)*('Unintended pregnancies averted'!B$2:B$148))</f>
        <v>0</v>
      </c>
      <c r="C50">
        <f>SUMPRODUCT((FP_MMR!$A$2:$A$233='FP_Mat lives saved'!$A50)*(FP_MMR!C$2:C$233))*SUMPRODUCT(('Unintended pregnancies averted'!$A$2:$A$148='FP_Mat lives saved'!$A50)*('Unintended pregnancies averted'!C$2:C$148))</f>
        <v>0</v>
      </c>
      <c r="D50">
        <f>SUMPRODUCT((FP_MMR!$A$2:$A$233='FP_Mat lives saved'!$A50)*(FP_MMR!D$2:D$233))*SUMPRODUCT(('Unintended pregnancies averted'!$A$2:$A$148='FP_Mat lives saved'!$A50)*('Unintended pregnancies averted'!D$2:D$148))</f>
        <v>0</v>
      </c>
      <c r="E50" s="38">
        <f>INDEX('FP data'!$A$2:$M$122,MATCH('FP_Mat lives saved'!$A50,'FP data'!$A$2:$A$122,0),MATCH('FP_Mat lives saved'!E$1,'FP data'!$A$2:$M$2,0))</f>
        <v>7.9861571179625344</v>
      </c>
      <c r="F50" s="38">
        <f>INDEX('FP data'!$A$2:$M$122,MATCH('FP_Mat lives saved'!$A50,'FP data'!$A$2:$A$122,0),MATCH('FP_Mat lives saved'!F$1,'FP data'!$A$2:$M$2,0))</f>
        <v>16.451648309793256</v>
      </c>
      <c r="G50" s="38">
        <f>INDEX('FP data'!$A$2:$M$122,MATCH('FP_Mat lives saved'!$A50,'FP data'!$A$2:$A$122,0),MATCH('FP_Mat lives saved'!G$1,'FP data'!$A$2:$M$2,0))</f>
        <v>25.384875983689426</v>
      </c>
      <c r="H50" s="38">
        <f>INDEX('FP data'!$A$2:$M$122,MATCH('FP_Mat lives saved'!$A50,'FP data'!$A$2:$A$122,0),MATCH('FP_Mat lives saved'!H$1,'FP data'!$A$2:$M$2,0))</f>
        <v>34.765213115951838</v>
      </c>
      <c r="I50" s="38">
        <f>INDEX('FP data'!$A$2:$M$122,MATCH('FP_Mat lives saved'!$A50,'FP data'!$A$2:$A$122,0),MATCH('FP_Mat lives saved'!I$1,'FP data'!$A$2:$M$2,0))</f>
        <v>44.600465030109547</v>
      </c>
      <c r="J50" s="38">
        <f>INDEX('FP data'!$A$2:$M$122,MATCH('FP_Mat lives saved'!$A50,'FP data'!$A$2:$A$122,0),MATCH('FP_Mat lives saved'!J$1,'FP data'!$A$2:$M$2,0))</f>
        <v>54.854140123793115</v>
      </c>
      <c r="K50" s="38">
        <f>INDEX('FP data'!$A$2:$M$122,MATCH('FP_Mat lives saved'!$A50,'FP data'!$A$2:$A$122,0),MATCH('FP_Mat lives saved'!K$1,'FP data'!$A$2:$M$2,0))</f>
        <v>65.518661441996869</v>
      </c>
      <c r="L50" s="38">
        <f>INDEX('FP data'!$A$2:$M$122,MATCH('FP_Mat lives saved'!$A50,'FP data'!$A$2:$A$122,0),MATCH('FP_Mat lives saved'!L$1,'FP data'!$A$2:$M$2,0))</f>
        <v>76.60944341509304</v>
      </c>
      <c r="M50" s="38">
        <f>INDEX('FP data'!$A$2:$M$122,MATCH('FP_Mat lives saved'!$A50,'FP data'!$A$2:$A$122,0),MATCH('FP_Mat lives saved'!M$1,'FP data'!$A$2:$M$2,0))</f>
        <v>88.141771059792347</v>
      </c>
    </row>
    <row r="51" spans="1:13" x14ac:dyDescent="0.3">
      <c r="A51" t="s">
        <v>100</v>
      </c>
      <c r="B51">
        <f>SUMPRODUCT((FP_MMR!$A$2:$A$233='FP_Mat lives saved'!$A51)*(FP_MMR!B$2:B$233))*SUMPRODUCT(('Unintended pregnancies averted'!$A$2:$A$148='FP_Mat lives saved'!$A51)*('Unintended pregnancies averted'!B$2:B$148))</f>
        <v>0</v>
      </c>
      <c r="C51">
        <f>SUMPRODUCT((FP_MMR!$A$2:$A$233='FP_Mat lives saved'!$A51)*(FP_MMR!C$2:C$233))*SUMPRODUCT(('Unintended pregnancies averted'!$A$2:$A$148='FP_Mat lives saved'!$A51)*('Unintended pregnancies averted'!C$2:C$148))</f>
        <v>0</v>
      </c>
      <c r="D51">
        <f>SUMPRODUCT((FP_MMR!$A$2:$A$233='FP_Mat lives saved'!$A51)*(FP_MMR!D$2:D$233))*SUMPRODUCT(('Unintended pregnancies averted'!$A$2:$A$148='FP_Mat lives saved'!$A51)*('Unintended pregnancies averted'!D$2:D$148))</f>
        <v>0</v>
      </c>
      <c r="E51" s="38">
        <f>INDEX('FP data'!$A$2:$M$122,MATCH('FP_Mat lives saved'!$A51,'FP data'!$A$2:$A$122,0),MATCH('FP_Mat lives saved'!E$1,'FP data'!$A$2:$M$2,0))</f>
        <v>1839.6662839448472</v>
      </c>
      <c r="F51" s="38">
        <f>INDEX('FP data'!$A$2:$M$122,MATCH('FP_Mat lives saved'!$A51,'FP data'!$A$2:$A$122,0),MATCH('FP_Mat lives saved'!F$1,'FP data'!$A$2:$M$2,0))</f>
        <v>3797.1488896100054</v>
      </c>
      <c r="G51" s="38">
        <f>INDEX('FP data'!$A$2:$M$122,MATCH('FP_Mat lives saved'!$A51,'FP data'!$A$2:$A$122,0),MATCH('FP_Mat lives saved'!G$1,'FP data'!$A$2:$M$2,0))</f>
        <v>5873.2011845569505</v>
      </c>
      <c r="H51" s="38">
        <f>INDEX('FP data'!$A$2:$M$122,MATCH('FP_Mat lives saved'!$A51,'FP data'!$A$2:$A$122,0),MATCH('FP_Mat lives saved'!H$1,'FP data'!$A$2:$M$2,0))</f>
        <v>8065.9476662808665</v>
      </c>
      <c r="I51" s="38">
        <f>INDEX('FP data'!$A$2:$M$122,MATCH('FP_Mat lives saved'!$A51,'FP data'!$A$2:$A$122,0),MATCH('FP_Mat lives saved'!I$1,'FP data'!$A$2:$M$2,0))</f>
        <v>10381.782514861392</v>
      </c>
      <c r="J51" s="38">
        <f>INDEX('FP data'!$A$2:$M$122,MATCH('FP_Mat lives saved'!$A51,'FP data'!$A$2:$A$122,0),MATCH('FP_Mat lives saved'!J$1,'FP data'!$A$2:$M$2,0))</f>
        <v>12814.985131862355</v>
      </c>
      <c r="K51" s="38">
        <f>INDEX('FP data'!$A$2:$M$122,MATCH('FP_Mat lives saved'!$A51,'FP data'!$A$2:$A$122,0),MATCH('FP_Mat lives saved'!K$1,'FP data'!$A$2:$M$2,0))</f>
        <v>15365.767546798306</v>
      </c>
      <c r="L51" s="38">
        <f>INDEX('FP data'!$A$2:$M$122,MATCH('FP_Mat lives saved'!$A51,'FP data'!$A$2:$A$122,0),MATCH('FP_Mat lives saved'!L$1,'FP data'!$A$2:$M$2,0))</f>
        <v>18038.386166016353</v>
      </c>
      <c r="M51" s="38">
        <f>INDEX('FP data'!$A$2:$M$122,MATCH('FP_Mat lives saved'!$A51,'FP data'!$A$2:$A$122,0),MATCH('FP_Mat lives saved'!M$1,'FP data'!$A$2:$M$2,0))</f>
        <v>20836.987600919769</v>
      </c>
    </row>
    <row r="52" spans="1:13" x14ac:dyDescent="0.3">
      <c r="A52" t="s">
        <v>102</v>
      </c>
      <c r="B52">
        <f>SUMPRODUCT((FP_MMR!$A$2:$A$233='FP_Mat lives saved'!$A52)*(FP_MMR!B$2:B$233))*SUMPRODUCT(('Unintended pregnancies averted'!$A$2:$A$148='FP_Mat lives saved'!$A52)*('Unintended pregnancies averted'!B$2:B$148))</f>
        <v>0</v>
      </c>
      <c r="C52">
        <f>SUMPRODUCT((FP_MMR!$A$2:$A$233='FP_Mat lives saved'!$A52)*(FP_MMR!C$2:C$233))*SUMPRODUCT(('Unintended pregnancies averted'!$A$2:$A$148='FP_Mat lives saved'!$A52)*('Unintended pregnancies averted'!C$2:C$148))</f>
        <v>0</v>
      </c>
      <c r="D52">
        <f>SUMPRODUCT((FP_MMR!$A$2:$A$233='FP_Mat lives saved'!$A52)*(FP_MMR!D$2:D$233))*SUMPRODUCT(('Unintended pregnancies averted'!$A$2:$A$148='FP_Mat lives saved'!$A52)*('Unintended pregnancies averted'!D$2:D$148))</f>
        <v>0</v>
      </c>
      <c r="E52" s="38">
        <f>INDEX('FP data'!$A$2:$M$122,MATCH('FP_Mat lives saved'!$A52,'FP data'!$A$2:$A$122,0),MATCH('FP_Mat lives saved'!E$1,'FP data'!$A$2:$M$2,0))</f>
        <v>125.00648855571035</v>
      </c>
      <c r="F52" s="38">
        <f>INDEX('FP data'!$A$2:$M$122,MATCH('FP_Mat lives saved'!$A52,'FP data'!$A$2:$A$122,0),MATCH('FP_Mat lives saved'!F$1,'FP data'!$A$2:$M$2,0))</f>
        <v>254.38507281333204</v>
      </c>
      <c r="G52" s="38">
        <f>INDEX('FP data'!$A$2:$M$122,MATCH('FP_Mat lives saved'!$A52,'FP data'!$A$2:$A$122,0),MATCH('FP_Mat lives saved'!G$1,'FP data'!$A$2:$M$2,0))</f>
        <v>388.26468172144087</v>
      </c>
      <c r="H52" s="38">
        <f>INDEX('FP data'!$A$2:$M$122,MATCH('FP_Mat lives saved'!$A52,'FP data'!$A$2:$A$122,0),MATCH('FP_Mat lives saved'!H$1,'FP data'!$A$2:$M$2,0))</f>
        <v>526.93313729031433</v>
      </c>
      <c r="I52" s="38">
        <f>INDEX('FP data'!$A$2:$M$122,MATCH('FP_Mat lives saved'!$A52,'FP data'!$A$2:$A$122,0),MATCH('FP_Mat lives saved'!I$1,'FP data'!$A$2:$M$2,0))</f>
        <v>670.53270497743506</v>
      </c>
      <c r="J52" s="38">
        <f>INDEX('FP data'!$A$2:$M$122,MATCH('FP_Mat lives saved'!$A52,'FP data'!$A$2:$A$122,0),MATCH('FP_Mat lives saved'!J$1,'FP data'!$A$2:$M$2,0))</f>
        <v>819.41153765202034</v>
      </c>
      <c r="K52" s="38">
        <f>INDEX('FP data'!$A$2:$M$122,MATCH('FP_Mat lives saved'!$A52,'FP data'!$A$2:$A$122,0),MATCH('FP_Mat lives saved'!K$1,'FP data'!$A$2:$M$2,0))</f>
        <v>973.5230298350416</v>
      </c>
      <c r="L52" s="38">
        <f>INDEX('FP data'!$A$2:$M$122,MATCH('FP_Mat lives saved'!$A52,'FP data'!$A$2:$A$122,0),MATCH('FP_Mat lives saved'!L$1,'FP data'!$A$2:$M$2,0))</f>
        <v>1132.3214827225493</v>
      </c>
      <c r="M52" s="38">
        <f>INDEX('FP data'!$A$2:$M$122,MATCH('FP_Mat lives saved'!$A52,'FP data'!$A$2:$A$122,0),MATCH('FP_Mat lives saved'!M$1,'FP data'!$A$2:$M$2,0))</f>
        <v>1295.2297026814458</v>
      </c>
    </row>
    <row r="53" spans="1:13" x14ac:dyDescent="0.3">
      <c r="A53" t="s">
        <v>104</v>
      </c>
      <c r="B53">
        <f>SUMPRODUCT((FP_MMR!$A$2:$A$233='FP_Mat lives saved'!$A53)*(FP_MMR!B$2:B$233))*SUMPRODUCT(('Unintended pregnancies averted'!$A$2:$A$148='FP_Mat lives saved'!$A53)*('Unintended pregnancies averted'!B$2:B$148))</f>
        <v>0</v>
      </c>
      <c r="C53">
        <f>SUMPRODUCT((FP_MMR!$A$2:$A$233='FP_Mat lives saved'!$A53)*(FP_MMR!C$2:C$233))*SUMPRODUCT(('Unintended pregnancies averted'!$A$2:$A$148='FP_Mat lives saved'!$A53)*('Unintended pregnancies averted'!C$2:C$148))</f>
        <v>0</v>
      </c>
      <c r="D53">
        <f>SUMPRODUCT((FP_MMR!$A$2:$A$233='FP_Mat lives saved'!$A53)*(FP_MMR!D$2:D$233))*SUMPRODUCT(('Unintended pregnancies averted'!$A$2:$A$148='FP_Mat lives saved'!$A53)*('Unintended pregnancies averted'!D$2:D$148))</f>
        <v>0</v>
      </c>
      <c r="E53" s="38">
        <f>INDEX('FP data'!$A$2:$M$122,MATCH('FP_Mat lives saved'!$A53,'FP data'!$A$2:$A$122,0),MATCH('FP_Mat lives saved'!E$1,'FP data'!$A$2:$M$2,0))</f>
        <v>16.563351483179247</v>
      </c>
      <c r="F53" s="38">
        <f>INDEX('FP data'!$A$2:$M$122,MATCH('FP_Mat lives saved'!$A53,'FP data'!$A$2:$A$122,0),MATCH('FP_Mat lives saved'!F$1,'FP data'!$A$2:$M$2,0))</f>
        <v>35.111133317225608</v>
      </c>
      <c r="G53" s="38">
        <f>INDEX('FP data'!$A$2:$M$122,MATCH('FP_Mat lives saved'!$A53,'FP data'!$A$2:$A$122,0),MATCH('FP_Mat lives saved'!G$1,'FP data'!$A$2:$M$2,0))</f>
        <v>55.847055495110794</v>
      </c>
      <c r="H53" s="38">
        <f>INDEX('FP data'!$A$2:$M$122,MATCH('FP_Mat lives saved'!$A53,'FP data'!$A$2:$A$122,0),MATCH('FP_Mat lives saved'!H$1,'FP data'!$A$2:$M$2,0))</f>
        <v>78.998169939150671</v>
      </c>
      <c r="I53" s="38">
        <f>INDEX('FP data'!$A$2:$M$122,MATCH('FP_Mat lives saved'!$A53,'FP data'!$A$2:$A$122,0),MATCH('FP_Mat lives saved'!I$1,'FP data'!$A$2:$M$2,0))</f>
        <v>104.77653976275764</v>
      </c>
      <c r="J53" s="38">
        <f>INDEX('FP data'!$A$2:$M$122,MATCH('FP_Mat lives saved'!$A53,'FP data'!$A$2:$A$122,0),MATCH('FP_Mat lives saved'!J$1,'FP data'!$A$2:$M$2,0))</f>
        <v>133.47768105297854</v>
      </c>
      <c r="K53" s="38">
        <f>INDEX('FP data'!$A$2:$M$122,MATCH('FP_Mat lives saved'!$A53,'FP data'!$A$2:$A$122,0),MATCH('FP_Mat lives saved'!K$1,'FP data'!$A$2:$M$2,0))</f>
        <v>165.3790202727385</v>
      </c>
      <c r="L53" s="38">
        <f>INDEX('FP data'!$A$2:$M$122,MATCH('FP_Mat lives saved'!$A53,'FP data'!$A$2:$A$122,0),MATCH('FP_Mat lives saved'!L$1,'FP data'!$A$2:$M$2,0))</f>
        <v>200.74834817629807</v>
      </c>
      <c r="M53" s="38">
        <f>INDEX('FP data'!$A$2:$M$122,MATCH('FP_Mat lives saved'!$A53,'FP data'!$A$2:$A$122,0),MATCH('FP_Mat lives saved'!M$1,'FP data'!$A$2:$M$2,0))</f>
        <v>239.86980442198785</v>
      </c>
    </row>
    <row r="54" spans="1:13" x14ac:dyDescent="0.3">
      <c r="A54" t="s">
        <v>106</v>
      </c>
      <c r="B54">
        <f>SUMPRODUCT((FP_MMR!$A$2:$A$233='FP_Mat lives saved'!$A54)*(FP_MMR!B$2:B$233))*SUMPRODUCT(('Unintended pregnancies averted'!$A$2:$A$148='FP_Mat lives saved'!$A54)*('Unintended pregnancies averted'!B$2:B$148))</f>
        <v>0</v>
      </c>
      <c r="C54">
        <f>SUMPRODUCT((FP_MMR!$A$2:$A$233='FP_Mat lives saved'!$A54)*(FP_MMR!C$2:C$233))*SUMPRODUCT(('Unintended pregnancies averted'!$A$2:$A$148='FP_Mat lives saved'!$A54)*('Unintended pregnancies averted'!C$2:C$148))</f>
        <v>0</v>
      </c>
      <c r="D54">
        <f>SUMPRODUCT((FP_MMR!$A$2:$A$233='FP_Mat lives saved'!$A54)*(FP_MMR!D$2:D$233))*SUMPRODUCT(('Unintended pregnancies averted'!$A$2:$A$148='FP_Mat lives saved'!$A54)*('Unintended pregnancies averted'!D$2:D$148))</f>
        <v>0</v>
      </c>
      <c r="E54" s="38">
        <f>INDEX('FP data'!$A$2:$M$122,MATCH('FP_Mat lives saved'!$A54,'FP data'!$A$2:$A$122,0),MATCH('FP_Mat lives saved'!E$1,'FP data'!$A$2:$M$2,0))</f>
        <v>1.2560176035438744</v>
      </c>
      <c r="F54" s="38">
        <f>INDEX('FP data'!$A$2:$M$122,MATCH('FP_Mat lives saved'!$A54,'FP data'!$A$2:$A$122,0),MATCH('FP_Mat lives saved'!F$1,'FP data'!$A$2:$M$2,0))</f>
        <v>2.5395395923736999</v>
      </c>
      <c r="G54" s="38">
        <f>INDEX('FP data'!$A$2:$M$122,MATCH('FP_Mat lives saved'!$A54,'FP data'!$A$2:$A$122,0),MATCH('FP_Mat lives saved'!G$1,'FP data'!$A$2:$M$2,0))</f>
        <v>3.8453821140472826</v>
      </c>
      <c r="H54" s="38">
        <f>INDEX('FP data'!$A$2:$M$122,MATCH('FP_Mat lives saved'!$A54,'FP data'!$A$2:$A$122,0),MATCH('FP_Mat lives saved'!H$1,'FP data'!$A$2:$M$2,0))</f>
        <v>5.1643492027636242</v>
      </c>
      <c r="I54" s="38">
        <f>INDEX('FP data'!$A$2:$M$122,MATCH('FP_Mat lives saved'!$A54,'FP data'!$A$2:$A$122,0),MATCH('FP_Mat lives saved'!I$1,'FP data'!$A$2:$M$2,0))</f>
        <v>6.5150672533949248</v>
      </c>
      <c r="J54" s="38">
        <f>INDEX('FP data'!$A$2:$M$122,MATCH('FP_Mat lives saved'!$A54,'FP data'!$A$2:$A$122,0),MATCH('FP_Mat lives saved'!J$1,'FP data'!$A$2:$M$2,0))</f>
        <v>7.8685545307156133</v>
      </c>
      <c r="K54" s="38">
        <f>INDEX('FP data'!$A$2:$M$122,MATCH('FP_Mat lives saved'!$A54,'FP data'!$A$2:$A$122,0),MATCH('FP_Mat lives saved'!K$1,'FP data'!$A$2:$M$2,0))</f>
        <v>9.223876398676488</v>
      </c>
      <c r="L54" s="38">
        <f>INDEX('FP data'!$A$2:$M$122,MATCH('FP_Mat lives saved'!$A54,'FP data'!$A$2:$A$122,0),MATCH('FP_Mat lives saved'!L$1,'FP data'!$A$2:$M$2,0))</f>
        <v>10.593024488792537</v>
      </c>
      <c r="M54" s="38">
        <f>INDEX('FP data'!$A$2:$M$122,MATCH('FP_Mat lives saved'!$A54,'FP data'!$A$2:$A$122,0),MATCH('FP_Mat lives saved'!M$1,'FP data'!$A$2:$M$2,0))</f>
        <v>11.987263991077164</v>
      </c>
    </row>
    <row r="55" spans="1:13" x14ac:dyDescent="0.3">
      <c r="A55" t="s">
        <v>108</v>
      </c>
      <c r="B55">
        <f>SUMPRODUCT((FP_MMR!$A$2:$A$233='FP_Mat lives saved'!$A55)*(FP_MMR!B$2:B$233))*SUMPRODUCT(('Unintended pregnancies averted'!$A$2:$A$148='FP_Mat lives saved'!$A55)*('Unintended pregnancies averted'!B$2:B$148))</f>
        <v>0</v>
      </c>
      <c r="C55">
        <f>SUMPRODUCT((FP_MMR!$A$2:$A$233='FP_Mat lives saved'!$A55)*(FP_MMR!C$2:C$233))*SUMPRODUCT(('Unintended pregnancies averted'!$A$2:$A$148='FP_Mat lives saved'!$A55)*('Unintended pregnancies averted'!C$2:C$148))</f>
        <v>0</v>
      </c>
      <c r="D55">
        <f>SUMPRODUCT((FP_MMR!$A$2:$A$233='FP_Mat lives saved'!$A55)*(FP_MMR!D$2:D$233))*SUMPRODUCT(('Unintended pregnancies averted'!$A$2:$A$148='FP_Mat lives saved'!$A55)*('Unintended pregnancies averted'!D$2:D$148))</f>
        <v>0</v>
      </c>
      <c r="E55" s="38">
        <f>INDEX('FP data'!$A$2:$M$122,MATCH('FP_Mat lives saved'!$A55,'FP data'!$A$2:$A$122,0),MATCH('FP_Mat lives saved'!E$1,'FP data'!$A$2:$M$2,0))</f>
        <v>4.6530274467890393</v>
      </c>
      <c r="F55" s="38">
        <f>INDEX('FP data'!$A$2:$M$122,MATCH('FP_Mat lives saved'!$A55,'FP data'!$A$2:$A$122,0),MATCH('FP_Mat lives saved'!F$1,'FP data'!$A$2:$M$2,0))</f>
        <v>9.6753599952743059</v>
      </c>
      <c r="G55" s="38">
        <f>INDEX('FP data'!$A$2:$M$122,MATCH('FP_Mat lives saved'!$A55,'FP data'!$A$2:$A$122,0),MATCH('FP_Mat lives saved'!G$1,'FP data'!$A$2:$M$2,0))</f>
        <v>15.092597646755522</v>
      </c>
      <c r="H55" s="38">
        <f>INDEX('FP data'!$A$2:$M$122,MATCH('FP_Mat lives saved'!$A55,'FP data'!$A$2:$A$122,0),MATCH('FP_Mat lives saved'!H$1,'FP data'!$A$2:$M$2,0))</f>
        <v>20.953888635768976</v>
      </c>
      <c r="I55" s="38">
        <f>INDEX('FP data'!$A$2:$M$122,MATCH('FP_Mat lives saved'!$A55,'FP data'!$A$2:$A$122,0),MATCH('FP_Mat lives saved'!I$1,'FP data'!$A$2:$M$2,0))</f>
        <v>27.311532353483813</v>
      </c>
      <c r="J55" s="38">
        <f>INDEX('FP data'!$A$2:$M$122,MATCH('FP_Mat lives saved'!$A55,'FP data'!$A$2:$A$122,0),MATCH('FP_Mat lives saved'!J$1,'FP data'!$A$2:$M$2,0))</f>
        <v>34.239607058809966</v>
      </c>
      <c r="K55" s="38">
        <f>INDEX('FP data'!$A$2:$M$122,MATCH('FP_Mat lives saved'!$A55,'FP data'!$A$2:$A$122,0),MATCH('FP_Mat lives saved'!K$1,'FP data'!$A$2:$M$2,0))</f>
        <v>41.789085432539352</v>
      </c>
      <c r="L55" s="38">
        <f>INDEX('FP data'!$A$2:$M$122,MATCH('FP_Mat lives saved'!$A55,'FP data'!$A$2:$A$122,0),MATCH('FP_Mat lives saved'!L$1,'FP data'!$A$2:$M$2,0))</f>
        <v>49.982069209145948</v>
      </c>
      <c r="M55" s="38">
        <f>INDEX('FP data'!$A$2:$M$122,MATCH('FP_Mat lives saved'!$A55,'FP data'!$A$2:$A$122,0),MATCH('FP_Mat lives saved'!M$1,'FP data'!$A$2:$M$2,0))</f>
        <v>58.838657039764669</v>
      </c>
    </row>
    <row r="56" spans="1:13" x14ac:dyDescent="0.3">
      <c r="A56" t="s">
        <v>110</v>
      </c>
      <c r="B56">
        <f>SUMPRODUCT((FP_MMR!$A$2:$A$233='FP_Mat lives saved'!$A56)*(FP_MMR!B$2:B$233))*SUMPRODUCT(('Unintended pregnancies averted'!$A$2:$A$148='FP_Mat lives saved'!$A56)*('Unintended pregnancies averted'!B$2:B$148))</f>
        <v>0</v>
      </c>
      <c r="C56">
        <f>SUMPRODUCT((FP_MMR!$A$2:$A$233='FP_Mat lives saved'!$A56)*(FP_MMR!C$2:C$233))*SUMPRODUCT(('Unintended pregnancies averted'!$A$2:$A$148='FP_Mat lives saved'!$A56)*('Unintended pregnancies averted'!C$2:C$148))</f>
        <v>0</v>
      </c>
      <c r="D56">
        <f>SUMPRODUCT((FP_MMR!$A$2:$A$233='FP_Mat lives saved'!$A56)*(FP_MMR!D$2:D$233))*SUMPRODUCT(('Unintended pregnancies averted'!$A$2:$A$148='FP_Mat lives saved'!$A56)*('Unintended pregnancies averted'!D$2:D$148))</f>
        <v>0</v>
      </c>
      <c r="E56" s="38">
        <f>INDEX('FP data'!$A$2:$M$122,MATCH('FP_Mat lives saved'!$A56,'FP data'!$A$2:$A$122,0),MATCH('FP_Mat lives saved'!E$1,'FP data'!$A$2:$M$2,0))</f>
        <v>0.7143508658167903</v>
      </c>
      <c r="F56" s="38">
        <f>INDEX('FP data'!$A$2:$M$122,MATCH('FP_Mat lives saved'!$A56,'FP data'!$A$2:$A$122,0),MATCH('FP_Mat lives saved'!F$1,'FP data'!$A$2:$M$2,0))</f>
        <v>1.4598612409470633</v>
      </c>
      <c r="G56" s="38">
        <f>INDEX('FP data'!$A$2:$M$122,MATCH('FP_Mat lives saved'!$A56,'FP data'!$A$2:$A$122,0),MATCH('FP_Mat lives saved'!G$1,'FP data'!$A$2:$M$2,0))</f>
        <v>2.2425895398255093</v>
      </c>
      <c r="H56" s="38">
        <f>INDEX('FP data'!$A$2:$M$122,MATCH('FP_Mat lives saved'!$A56,'FP data'!$A$2:$A$122,0),MATCH('FP_Mat lives saved'!H$1,'FP data'!$A$2:$M$2,0))</f>
        <v>3.0699290364218648</v>
      </c>
      <c r="I56" s="38">
        <f>INDEX('FP data'!$A$2:$M$122,MATCH('FP_Mat lives saved'!$A56,'FP data'!$A$2:$A$122,0),MATCH('FP_Mat lives saved'!I$1,'FP data'!$A$2:$M$2,0))</f>
        <v>3.9422747049092735</v>
      </c>
      <c r="J56" s="38">
        <f>INDEX('FP data'!$A$2:$M$122,MATCH('FP_Mat lives saved'!$A56,'FP data'!$A$2:$A$122,0),MATCH('FP_Mat lives saved'!J$1,'FP data'!$A$2:$M$2,0))</f>
        <v>4.8711470303994098</v>
      </c>
      <c r="K56" s="38">
        <f>INDEX('FP data'!$A$2:$M$122,MATCH('FP_Mat lives saved'!$A56,'FP data'!$A$2:$A$122,0),MATCH('FP_Mat lives saved'!K$1,'FP data'!$A$2:$M$2,0))</f>
        <v>5.857865267076626</v>
      </c>
      <c r="L56" s="38">
        <f>INDEX('FP data'!$A$2:$M$122,MATCH('FP_Mat lives saved'!$A56,'FP data'!$A$2:$A$122,0),MATCH('FP_Mat lives saved'!L$1,'FP data'!$A$2:$M$2,0))</f>
        <v>6.8951910503994007</v>
      </c>
      <c r="M56" s="38">
        <f>INDEX('FP data'!$A$2:$M$122,MATCH('FP_Mat lives saved'!$A56,'FP data'!$A$2:$A$122,0),MATCH('FP_Mat lives saved'!M$1,'FP data'!$A$2:$M$2,0))</f>
        <v>7.9745239731524649</v>
      </c>
    </row>
    <row r="57" spans="1:13" x14ac:dyDescent="0.3">
      <c r="A57" t="s">
        <v>112</v>
      </c>
      <c r="B57">
        <f>SUMPRODUCT((FP_MMR!$A$2:$A$233='FP_Mat lives saved'!$A57)*(FP_MMR!B$2:B$233))*SUMPRODUCT(('Unintended pregnancies averted'!$A$2:$A$148='FP_Mat lives saved'!$A57)*('Unintended pregnancies averted'!B$2:B$148))</f>
        <v>0</v>
      </c>
      <c r="C57">
        <f>SUMPRODUCT((FP_MMR!$A$2:$A$233='FP_Mat lives saved'!$A57)*(FP_MMR!C$2:C$233))*SUMPRODUCT(('Unintended pregnancies averted'!$A$2:$A$148='FP_Mat lives saved'!$A57)*('Unintended pregnancies averted'!C$2:C$148))</f>
        <v>0</v>
      </c>
      <c r="D57">
        <f>SUMPRODUCT((FP_MMR!$A$2:$A$233='FP_Mat lives saved'!$A57)*(FP_MMR!D$2:D$233))*SUMPRODUCT(('Unintended pregnancies averted'!$A$2:$A$148='FP_Mat lives saved'!$A57)*('Unintended pregnancies averted'!D$2:D$148))</f>
        <v>0</v>
      </c>
      <c r="E57" s="38">
        <f>INDEX('FP data'!$A$2:$M$122,MATCH('FP_Mat lives saved'!$A57,'FP data'!$A$2:$A$122,0),MATCH('FP_Mat lives saved'!E$1,'FP data'!$A$2:$M$2,0))</f>
        <v>207.67526922645084</v>
      </c>
      <c r="F57" s="38">
        <f>INDEX('FP data'!$A$2:$M$122,MATCH('FP_Mat lives saved'!$A57,'FP data'!$A$2:$A$122,0),MATCH('FP_Mat lives saved'!F$1,'FP data'!$A$2:$M$2,0))</f>
        <v>432.91945088235389</v>
      </c>
      <c r="G57" s="38">
        <f>INDEX('FP data'!$A$2:$M$122,MATCH('FP_Mat lives saved'!$A57,'FP data'!$A$2:$A$122,0),MATCH('FP_Mat lives saved'!G$1,'FP data'!$A$2:$M$2,0))</f>
        <v>676.13671126118243</v>
      </c>
      <c r="H57" s="38">
        <f>INDEX('FP data'!$A$2:$M$122,MATCH('FP_Mat lives saved'!$A57,'FP data'!$A$2:$A$122,0),MATCH('FP_Mat lives saved'!H$1,'FP data'!$A$2:$M$2,0))</f>
        <v>937.38806517410194</v>
      </c>
      <c r="I57" s="38">
        <f>INDEX('FP data'!$A$2:$M$122,MATCH('FP_Mat lives saved'!$A57,'FP data'!$A$2:$A$122,0),MATCH('FP_Mat lives saved'!I$1,'FP data'!$A$2:$M$2,0))</f>
        <v>1216.9485418732111</v>
      </c>
      <c r="J57" s="38">
        <f>INDEX('FP data'!$A$2:$M$122,MATCH('FP_Mat lives saved'!$A57,'FP data'!$A$2:$A$122,0),MATCH('FP_Mat lives saved'!J$1,'FP data'!$A$2:$M$2,0))</f>
        <v>1514.9528158946086</v>
      </c>
      <c r="K57" s="38">
        <f>INDEX('FP data'!$A$2:$M$122,MATCH('FP_Mat lives saved'!$A57,'FP data'!$A$2:$A$122,0),MATCH('FP_Mat lives saved'!K$1,'FP data'!$A$2:$M$2,0))</f>
        <v>1831.74807345915</v>
      </c>
      <c r="L57" s="38">
        <f>INDEX('FP data'!$A$2:$M$122,MATCH('FP_Mat lives saved'!$A57,'FP data'!$A$2:$A$122,0),MATCH('FP_Mat lives saved'!L$1,'FP data'!$A$2:$M$2,0))</f>
        <v>2168.1491785927719</v>
      </c>
      <c r="M57" s="38">
        <f>INDEX('FP data'!$A$2:$M$122,MATCH('FP_Mat lives saved'!$A57,'FP data'!$A$2:$A$122,0),MATCH('FP_Mat lives saved'!M$1,'FP data'!$A$2:$M$2,0))</f>
        <v>2525.0077552500425</v>
      </c>
    </row>
    <row r="58" spans="1:13" x14ac:dyDescent="0.3">
      <c r="A58" t="s">
        <v>114</v>
      </c>
      <c r="B58">
        <f>SUMPRODUCT((FP_MMR!$A$2:$A$233='FP_Mat lives saved'!$A58)*(FP_MMR!B$2:B$233))*SUMPRODUCT(('Unintended pregnancies averted'!$A$2:$A$148='FP_Mat lives saved'!$A58)*('Unintended pregnancies averted'!B$2:B$148))</f>
        <v>0</v>
      </c>
      <c r="C58">
        <f>SUMPRODUCT((FP_MMR!$A$2:$A$233='FP_Mat lives saved'!$A58)*(FP_MMR!C$2:C$233))*SUMPRODUCT(('Unintended pregnancies averted'!$A$2:$A$148='FP_Mat lives saved'!$A58)*('Unintended pregnancies averted'!C$2:C$148))</f>
        <v>0</v>
      </c>
      <c r="D58">
        <f>SUMPRODUCT((FP_MMR!$A$2:$A$233='FP_Mat lives saved'!$A58)*(FP_MMR!D$2:D$233))*SUMPRODUCT(('Unintended pregnancies averted'!$A$2:$A$148='FP_Mat lives saved'!$A58)*('Unintended pregnancies averted'!D$2:D$148))</f>
        <v>0</v>
      </c>
      <c r="E58" s="38">
        <f>INDEX('FP data'!$A$2:$M$122,MATCH('FP_Mat lives saved'!$A58,'FP data'!$A$2:$A$122,0),MATCH('FP_Mat lives saved'!E$1,'FP data'!$A$2:$M$2,0))</f>
        <v>0.24141229831339839</v>
      </c>
      <c r="F58" s="38">
        <f>INDEX('FP data'!$A$2:$M$122,MATCH('FP_Mat lives saved'!$A58,'FP data'!$A$2:$A$122,0),MATCH('FP_Mat lives saved'!F$1,'FP data'!$A$2:$M$2,0))</f>
        <v>0.51553142579458333</v>
      </c>
      <c r="G58" s="38">
        <f>INDEX('FP data'!$A$2:$M$122,MATCH('FP_Mat lives saved'!$A58,'FP data'!$A$2:$A$122,0),MATCH('FP_Mat lives saved'!G$1,'FP data'!$A$2:$M$2,0))</f>
        <v>0.82604236452359991</v>
      </c>
      <c r="H58" s="38">
        <f>INDEX('FP data'!$A$2:$M$122,MATCH('FP_Mat lives saved'!$A58,'FP data'!$A$2:$A$122,0),MATCH('FP_Mat lives saved'!H$1,'FP data'!$A$2:$M$2,0))</f>
        <v>1.1754768872868788</v>
      </c>
      <c r="I58" s="38">
        <f>INDEX('FP data'!$A$2:$M$122,MATCH('FP_Mat lives saved'!$A58,'FP data'!$A$2:$A$122,0),MATCH('FP_Mat lives saved'!I$1,'FP data'!$A$2:$M$2,0))</f>
        <v>1.5684027578109885</v>
      </c>
      <c r="J58" s="38">
        <f>INDEX('FP data'!$A$2:$M$122,MATCH('FP_Mat lives saved'!$A58,'FP data'!$A$2:$A$122,0),MATCH('FP_Mat lives saved'!J$1,'FP data'!$A$2:$M$2,0))</f>
        <v>2.0081750302597889</v>
      </c>
      <c r="K58" s="38">
        <f>INDEX('FP data'!$A$2:$M$122,MATCH('FP_Mat lives saved'!$A58,'FP data'!$A$2:$A$122,0),MATCH('FP_Mat lives saved'!K$1,'FP data'!$A$2:$M$2,0))</f>
        <v>2.4990334487830719</v>
      </c>
      <c r="L58" s="38">
        <f>INDEX('FP data'!$A$2:$M$122,MATCH('FP_Mat lives saved'!$A58,'FP data'!$A$2:$A$122,0),MATCH('FP_Mat lives saved'!L$1,'FP data'!$A$2:$M$2,0))</f>
        <v>3.0459757844314668</v>
      </c>
      <c r="M58" s="38">
        <f>INDEX('FP data'!$A$2:$M$122,MATCH('FP_Mat lives saved'!$A58,'FP data'!$A$2:$A$122,0),MATCH('FP_Mat lives saved'!M$1,'FP data'!$A$2:$M$2,0))</f>
        <v>3.6558181598677977</v>
      </c>
    </row>
    <row r="59" spans="1:13" x14ac:dyDescent="0.3">
      <c r="A59" t="s">
        <v>116</v>
      </c>
      <c r="B59">
        <f>SUMPRODUCT((FP_MMR!$A$2:$A$233='FP_Mat lives saved'!$A59)*(FP_MMR!B$2:B$233))*SUMPRODUCT(('Unintended pregnancies averted'!$A$2:$A$148='FP_Mat lives saved'!$A59)*('Unintended pregnancies averted'!B$2:B$148))</f>
        <v>0</v>
      </c>
      <c r="C59">
        <f>SUMPRODUCT((FP_MMR!$A$2:$A$233='FP_Mat lives saved'!$A59)*(FP_MMR!C$2:C$233))*SUMPRODUCT(('Unintended pregnancies averted'!$A$2:$A$148='FP_Mat lives saved'!$A59)*('Unintended pregnancies averted'!C$2:C$148))</f>
        <v>0</v>
      </c>
      <c r="D59">
        <f>SUMPRODUCT((FP_MMR!$A$2:$A$233='FP_Mat lives saved'!$A59)*(FP_MMR!D$2:D$233))*SUMPRODUCT(('Unintended pregnancies averted'!$A$2:$A$148='FP_Mat lives saved'!$A59)*('Unintended pregnancies averted'!D$2:D$148))</f>
        <v>0</v>
      </c>
      <c r="E59" s="38">
        <f>INDEX('FP data'!$A$2:$M$122,MATCH('FP_Mat lives saved'!$A59,'FP data'!$A$2:$A$122,0),MATCH('FP_Mat lives saved'!E$1,'FP data'!$A$2:$M$2,0))</f>
        <v>2.8668663501333427</v>
      </c>
      <c r="F59" s="38">
        <f>INDEX('FP data'!$A$2:$M$122,MATCH('FP_Mat lives saved'!$A59,'FP data'!$A$2:$A$122,0),MATCH('FP_Mat lives saved'!F$1,'FP data'!$A$2:$M$2,0))</f>
        <v>5.9228226071426349</v>
      </c>
      <c r="G59" s="38">
        <f>INDEX('FP data'!$A$2:$M$122,MATCH('FP_Mat lives saved'!$A59,'FP data'!$A$2:$A$122,0),MATCH('FP_Mat lives saved'!G$1,'FP data'!$A$2:$M$2,0))</f>
        <v>9.1990939634823832</v>
      </c>
      <c r="H59" s="38">
        <f>INDEX('FP data'!$A$2:$M$122,MATCH('FP_Mat lives saved'!$A59,'FP data'!$A$2:$A$122,0),MATCH('FP_Mat lives saved'!H$1,'FP data'!$A$2:$M$2,0))</f>
        <v>12.737277474288533</v>
      </c>
      <c r="I59" s="38">
        <f>INDEX('FP data'!$A$2:$M$122,MATCH('FP_Mat lives saved'!$A59,'FP data'!$A$2:$A$122,0),MATCH('FP_Mat lives saved'!I$1,'FP data'!$A$2:$M$2,0))</f>
        <v>16.559442905021434</v>
      </c>
      <c r="J59" s="38">
        <f>INDEX('FP data'!$A$2:$M$122,MATCH('FP_Mat lives saved'!$A59,'FP data'!$A$2:$A$122,0),MATCH('FP_Mat lives saved'!J$1,'FP data'!$A$2:$M$2,0))</f>
        <v>20.716877488756992</v>
      </c>
      <c r="K59" s="38">
        <f>INDEX('FP data'!$A$2:$M$122,MATCH('FP_Mat lives saved'!$A59,'FP data'!$A$2:$A$122,0),MATCH('FP_Mat lives saved'!K$1,'FP data'!$A$2:$M$2,0))</f>
        <v>25.228465594773979</v>
      </c>
      <c r="L59" s="38">
        <f>INDEX('FP data'!$A$2:$M$122,MATCH('FP_Mat lives saved'!$A59,'FP data'!$A$2:$A$122,0),MATCH('FP_Mat lives saved'!L$1,'FP data'!$A$2:$M$2,0))</f>
        <v>30.073837169328996</v>
      </c>
      <c r="M59" s="38">
        <f>INDEX('FP data'!$A$2:$M$122,MATCH('FP_Mat lives saved'!$A59,'FP data'!$A$2:$A$122,0),MATCH('FP_Mat lives saved'!M$1,'FP data'!$A$2:$M$2,0))</f>
        <v>35.225151979042991</v>
      </c>
    </row>
    <row r="60" spans="1:13" x14ac:dyDescent="0.3">
      <c r="A60" t="s">
        <v>118</v>
      </c>
      <c r="B60">
        <f>SUMPRODUCT((FP_MMR!$A$2:$A$233='FP_Mat lives saved'!$A60)*(FP_MMR!B$2:B$233))*SUMPRODUCT(('Unintended pregnancies averted'!$A$2:$A$148='FP_Mat lives saved'!$A60)*('Unintended pregnancies averted'!B$2:B$148))</f>
        <v>0</v>
      </c>
      <c r="C60">
        <f>SUMPRODUCT((FP_MMR!$A$2:$A$233='FP_Mat lives saved'!$A60)*(FP_MMR!C$2:C$233))*SUMPRODUCT(('Unintended pregnancies averted'!$A$2:$A$148='FP_Mat lives saved'!$A60)*('Unintended pregnancies averted'!C$2:C$148))</f>
        <v>0</v>
      </c>
      <c r="D60">
        <f>SUMPRODUCT((FP_MMR!$A$2:$A$233='FP_Mat lives saved'!$A60)*(FP_MMR!D$2:D$233))*SUMPRODUCT(('Unintended pregnancies averted'!$A$2:$A$148='FP_Mat lives saved'!$A60)*('Unintended pregnancies averted'!D$2:D$148))</f>
        <v>0</v>
      </c>
      <c r="E60" s="38">
        <f>INDEX('FP data'!$A$2:$M$122,MATCH('FP_Mat lives saved'!$A60,'FP data'!$A$2:$A$122,0),MATCH('FP_Mat lives saved'!E$1,'FP data'!$A$2:$M$2,0))</f>
        <v>5.1237674507828217</v>
      </c>
      <c r="F60" s="38">
        <f>INDEX('FP data'!$A$2:$M$122,MATCH('FP_Mat lives saved'!$A60,'FP data'!$A$2:$A$122,0),MATCH('FP_Mat lives saved'!F$1,'FP data'!$A$2:$M$2,0))</f>
        <v>10.60558896908438</v>
      </c>
      <c r="G60" s="38">
        <f>INDEX('FP data'!$A$2:$M$122,MATCH('FP_Mat lives saved'!$A60,'FP data'!$A$2:$A$122,0),MATCH('FP_Mat lives saved'!G$1,'FP data'!$A$2:$M$2,0))</f>
        <v>16.456053074990564</v>
      </c>
      <c r="H60" s="38">
        <f>INDEX('FP data'!$A$2:$M$122,MATCH('FP_Mat lives saved'!$A60,'FP data'!$A$2:$A$122,0),MATCH('FP_Mat lives saved'!H$1,'FP data'!$A$2:$M$2,0))</f>
        <v>22.682729616996255</v>
      </c>
      <c r="I60" s="38">
        <f>INDEX('FP data'!$A$2:$M$122,MATCH('FP_Mat lives saved'!$A60,'FP data'!$A$2:$A$122,0),MATCH('FP_Mat lives saved'!I$1,'FP data'!$A$2:$M$2,0))</f>
        <v>29.305712275360293</v>
      </c>
      <c r="J60" s="38">
        <f>INDEX('FP data'!$A$2:$M$122,MATCH('FP_Mat lives saved'!$A60,'FP data'!$A$2:$A$122,0),MATCH('FP_Mat lives saved'!J$1,'FP data'!$A$2:$M$2,0))</f>
        <v>36.323728015132559</v>
      </c>
      <c r="K60" s="38">
        <f>INDEX('FP data'!$A$2:$M$122,MATCH('FP_Mat lives saved'!$A60,'FP data'!$A$2:$A$122,0),MATCH('FP_Mat lives saved'!K$1,'FP data'!$A$2:$M$2,0))</f>
        <v>43.743294379861879</v>
      </c>
      <c r="L60" s="38">
        <f>INDEX('FP data'!$A$2:$M$122,MATCH('FP_Mat lives saved'!$A60,'FP data'!$A$2:$A$122,0),MATCH('FP_Mat lives saved'!L$1,'FP data'!$A$2:$M$2,0))</f>
        <v>51.571368309210442</v>
      </c>
      <c r="M60" s="38">
        <f>INDEX('FP data'!$A$2:$M$122,MATCH('FP_Mat lives saved'!$A60,'FP data'!$A$2:$A$122,0),MATCH('FP_Mat lives saved'!M$1,'FP data'!$A$2:$M$2,0))</f>
        <v>59.81276042936139</v>
      </c>
    </row>
    <row r="61" spans="1:13" x14ac:dyDescent="0.3">
      <c r="A61" t="s">
        <v>120</v>
      </c>
      <c r="B61">
        <f>SUMPRODUCT((FP_MMR!$A$2:$A$233='FP_Mat lives saved'!$A61)*(FP_MMR!B$2:B$233))*SUMPRODUCT(('Unintended pregnancies averted'!$A$2:$A$148='FP_Mat lives saved'!$A61)*('Unintended pregnancies averted'!B$2:B$148))</f>
        <v>0</v>
      </c>
      <c r="C61">
        <f>SUMPRODUCT((FP_MMR!$A$2:$A$233='FP_Mat lives saved'!$A61)*(FP_MMR!C$2:C$233))*SUMPRODUCT(('Unintended pregnancies averted'!$A$2:$A$148='FP_Mat lives saved'!$A61)*('Unintended pregnancies averted'!C$2:C$148))</f>
        <v>0</v>
      </c>
      <c r="D61">
        <f>SUMPRODUCT((FP_MMR!$A$2:$A$233='FP_Mat lives saved'!$A61)*(FP_MMR!D$2:D$233))*SUMPRODUCT(('Unintended pregnancies averted'!$A$2:$A$148='FP_Mat lives saved'!$A61)*('Unintended pregnancies averted'!D$2:D$148))</f>
        <v>0</v>
      </c>
      <c r="E61" s="38">
        <f>INDEX('FP data'!$A$2:$M$122,MATCH('FP_Mat lives saved'!$A61,'FP data'!$A$2:$A$122,0),MATCH('FP_Mat lives saved'!E$1,'FP data'!$A$2:$M$2,0))</f>
        <v>7.2266889742559215</v>
      </c>
      <c r="F61" s="38">
        <f>INDEX('FP data'!$A$2:$M$122,MATCH('FP_Mat lives saved'!$A61,'FP data'!$A$2:$A$122,0),MATCH('FP_Mat lives saved'!F$1,'FP data'!$A$2:$M$2,0))</f>
        <v>14.845403850374055</v>
      </c>
      <c r="G61" s="38">
        <f>INDEX('FP data'!$A$2:$M$122,MATCH('FP_Mat lives saved'!$A61,'FP data'!$A$2:$A$122,0),MATCH('FP_Mat lives saved'!G$1,'FP data'!$A$2:$M$2,0))</f>
        <v>22.880355700544612</v>
      </c>
      <c r="H61" s="38">
        <f>INDEX('FP data'!$A$2:$M$122,MATCH('FP_Mat lives saved'!$A61,'FP data'!$A$2:$A$122,0),MATCH('FP_Mat lives saved'!H$1,'FP data'!$A$2:$M$2,0))</f>
        <v>31.364321548723865</v>
      </c>
      <c r="I61" s="38">
        <f>INDEX('FP data'!$A$2:$M$122,MATCH('FP_Mat lives saved'!$A61,'FP data'!$A$2:$A$122,0),MATCH('FP_Mat lives saved'!I$1,'FP data'!$A$2:$M$2,0))</f>
        <v>40.281547452505094</v>
      </c>
      <c r="J61" s="38">
        <f>INDEX('FP data'!$A$2:$M$122,MATCH('FP_Mat lives saved'!$A61,'FP data'!$A$2:$A$122,0),MATCH('FP_Mat lives saved'!J$1,'FP data'!$A$2:$M$2,0))</f>
        <v>49.684198243379626</v>
      </c>
      <c r="K61" s="38">
        <f>INDEX('FP data'!$A$2:$M$122,MATCH('FP_Mat lives saved'!$A61,'FP data'!$A$2:$A$122,0),MATCH('FP_Mat lives saved'!K$1,'FP data'!$A$2:$M$2,0))</f>
        <v>59.587756069424358</v>
      </c>
      <c r="L61" s="38">
        <f>INDEX('FP data'!$A$2:$M$122,MATCH('FP_Mat lives saved'!$A61,'FP data'!$A$2:$A$122,0),MATCH('FP_Mat lives saved'!L$1,'FP data'!$A$2:$M$2,0))</f>
        <v>69.981190678398661</v>
      </c>
      <c r="M61" s="38">
        <f>INDEX('FP data'!$A$2:$M$122,MATCH('FP_Mat lives saved'!$A61,'FP data'!$A$2:$A$122,0),MATCH('FP_Mat lives saved'!M$1,'FP data'!$A$2:$M$2,0))</f>
        <v>80.850655204157533</v>
      </c>
    </row>
    <row r="62" spans="1:13" x14ac:dyDescent="0.3">
      <c r="A62" t="s">
        <v>122</v>
      </c>
      <c r="B62">
        <f>SUMPRODUCT((FP_MMR!$A$2:$A$233='FP_Mat lives saved'!$A62)*(FP_MMR!B$2:B$233))*SUMPRODUCT(('Unintended pregnancies averted'!$A$2:$A$148='FP_Mat lives saved'!$A62)*('Unintended pregnancies averted'!B$2:B$148))</f>
        <v>0</v>
      </c>
      <c r="C62">
        <f>SUMPRODUCT((FP_MMR!$A$2:$A$233='FP_Mat lives saved'!$A62)*(FP_MMR!C$2:C$233))*SUMPRODUCT(('Unintended pregnancies averted'!$A$2:$A$148='FP_Mat lives saved'!$A62)*('Unintended pregnancies averted'!C$2:C$148))</f>
        <v>0</v>
      </c>
      <c r="D62">
        <f>SUMPRODUCT((FP_MMR!$A$2:$A$233='FP_Mat lives saved'!$A62)*(FP_MMR!D$2:D$233))*SUMPRODUCT(('Unintended pregnancies averted'!$A$2:$A$148='FP_Mat lives saved'!$A62)*('Unintended pregnancies averted'!D$2:D$148))</f>
        <v>0</v>
      </c>
      <c r="E62" s="38">
        <f>INDEX('FP data'!$A$2:$M$122,MATCH('FP_Mat lives saved'!$A62,'FP data'!$A$2:$A$122,0),MATCH('FP_Mat lives saved'!E$1,'FP data'!$A$2:$M$2,0))</f>
        <v>47.584712027096657</v>
      </c>
      <c r="F62" s="38">
        <f>INDEX('FP data'!$A$2:$M$122,MATCH('FP_Mat lives saved'!$A62,'FP data'!$A$2:$A$122,0),MATCH('FP_Mat lives saved'!F$1,'FP data'!$A$2:$M$2,0))</f>
        <v>101.6363620504344</v>
      </c>
      <c r="G62" s="38">
        <f>INDEX('FP data'!$A$2:$M$122,MATCH('FP_Mat lives saved'!$A62,'FP data'!$A$2:$A$122,0),MATCH('FP_Mat lives saved'!G$1,'FP data'!$A$2:$M$2,0))</f>
        <v>162.8174906621706</v>
      </c>
      <c r="H62" s="38">
        <f>INDEX('FP data'!$A$2:$M$122,MATCH('FP_Mat lives saved'!$A62,'FP data'!$A$2:$A$122,0),MATCH('FP_Mat lives saved'!H$1,'FP data'!$A$2:$M$2,0))</f>
        <v>231.83293647065727</v>
      </c>
      <c r="I62" s="38">
        <f>INDEX('FP data'!$A$2:$M$122,MATCH('FP_Mat lives saved'!$A62,'FP data'!$A$2:$A$122,0),MATCH('FP_Mat lives saved'!I$1,'FP data'!$A$2:$M$2,0))</f>
        <v>309.41762736614589</v>
      </c>
      <c r="J62" s="38">
        <f>INDEX('FP data'!$A$2:$M$122,MATCH('FP_Mat lives saved'!$A62,'FP data'!$A$2:$A$122,0),MATCH('FP_Mat lives saved'!J$1,'FP data'!$A$2:$M$2,0))</f>
        <v>396.47544079759541</v>
      </c>
      <c r="K62" s="38">
        <f>INDEX('FP data'!$A$2:$M$122,MATCH('FP_Mat lives saved'!$A62,'FP data'!$A$2:$A$122,0),MATCH('FP_Mat lives saved'!K$1,'FP data'!$A$2:$M$2,0))</f>
        <v>493.94410640410626</v>
      </c>
      <c r="L62" s="38">
        <f>INDEX('FP data'!$A$2:$M$122,MATCH('FP_Mat lives saved'!$A62,'FP data'!$A$2:$A$122,0),MATCH('FP_Mat lives saved'!L$1,'FP data'!$A$2:$M$2,0))</f>
        <v>602.86541355649217</v>
      </c>
      <c r="M62" s="38">
        <f>INDEX('FP data'!$A$2:$M$122,MATCH('FP_Mat lives saved'!$A62,'FP data'!$A$2:$A$122,0),MATCH('FP_Mat lives saved'!M$1,'FP data'!$A$2:$M$2,0))</f>
        <v>724.37519682005245</v>
      </c>
    </row>
    <row r="63" spans="1:13" x14ac:dyDescent="0.3">
      <c r="A63" t="s">
        <v>124</v>
      </c>
      <c r="B63">
        <f>SUMPRODUCT((FP_MMR!$A$2:$A$233='FP_Mat lives saved'!$A63)*(FP_MMR!B$2:B$233))*SUMPRODUCT(('Unintended pregnancies averted'!$A$2:$A$148='FP_Mat lives saved'!$A63)*('Unintended pregnancies averted'!B$2:B$148))</f>
        <v>0</v>
      </c>
      <c r="C63">
        <f>SUMPRODUCT((FP_MMR!$A$2:$A$233='FP_Mat lives saved'!$A63)*(FP_MMR!C$2:C$233))*SUMPRODUCT(('Unintended pregnancies averted'!$A$2:$A$148='FP_Mat lives saved'!$A63)*('Unintended pregnancies averted'!C$2:C$148))</f>
        <v>0</v>
      </c>
      <c r="D63">
        <f>SUMPRODUCT((FP_MMR!$A$2:$A$233='FP_Mat lives saved'!$A63)*(FP_MMR!D$2:D$233))*SUMPRODUCT(('Unintended pregnancies averted'!$A$2:$A$148='FP_Mat lives saved'!$A63)*('Unintended pregnancies averted'!D$2:D$148))</f>
        <v>0</v>
      </c>
      <c r="E63" s="38">
        <f>INDEX('FP data'!$A$2:$M$122,MATCH('FP_Mat lives saved'!$A63,'FP data'!$A$2:$A$122,0),MATCH('FP_Mat lives saved'!E$1,'FP data'!$A$2:$M$2,0))</f>
        <v>106.79178399123475</v>
      </c>
      <c r="F63" s="38">
        <f>INDEX('FP data'!$A$2:$M$122,MATCH('FP_Mat lives saved'!$A63,'FP data'!$A$2:$A$122,0),MATCH('FP_Mat lives saved'!F$1,'FP data'!$A$2:$M$2,0))</f>
        <v>225.79126364685703</v>
      </c>
      <c r="G63" s="38">
        <f>INDEX('FP data'!$A$2:$M$122,MATCH('FP_Mat lives saved'!$A63,'FP data'!$A$2:$A$122,0),MATCH('FP_Mat lives saved'!G$1,'FP data'!$A$2:$M$2,0))</f>
        <v>357.90784889445604</v>
      </c>
      <c r="H63" s="38">
        <f>INDEX('FP data'!$A$2:$M$122,MATCH('FP_Mat lives saved'!$A63,'FP data'!$A$2:$A$122,0),MATCH('FP_Mat lives saved'!H$1,'FP data'!$A$2:$M$2,0))</f>
        <v>504.05223708526455</v>
      </c>
      <c r="I63" s="38">
        <f>INDEX('FP data'!$A$2:$M$122,MATCH('FP_Mat lives saved'!$A63,'FP data'!$A$2:$A$122,0),MATCH('FP_Mat lives saved'!I$1,'FP data'!$A$2:$M$2,0))</f>
        <v>665.33697289340444</v>
      </c>
      <c r="J63" s="38">
        <f>INDEX('FP data'!$A$2:$M$122,MATCH('FP_Mat lives saved'!$A63,'FP data'!$A$2:$A$122,0),MATCH('FP_Mat lives saved'!J$1,'FP data'!$A$2:$M$2,0))</f>
        <v>842.79468421681759</v>
      </c>
      <c r="K63" s="38">
        <f>INDEX('FP data'!$A$2:$M$122,MATCH('FP_Mat lives saved'!$A63,'FP data'!$A$2:$A$122,0),MATCH('FP_Mat lives saved'!K$1,'FP data'!$A$2:$M$2,0))</f>
        <v>1037.7263913385873</v>
      </c>
      <c r="L63" s="38">
        <f>INDEX('FP data'!$A$2:$M$122,MATCH('FP_Mat lives saved'!$A63,'FP data'!$A$2:$A$122,0),MATCH('FP_Mat lives saved'!L$1,'FP data'!$A$2:$M$2,0))</f>
        <v>1251.7721527427202</v>
      </c>
      <c r="M63" s="38">
        <f>INDEX('FP data'!$A$2:$M$122,MATCH('FP_Mat lives saved'!$A63,'FP data'!$A$2:$A$122,0),MATCH('FP_Mat lives saved'!M$1,'FP data'!$A$2:$M$2,0))</f>
        <v>1486.6992975065582</v>
      </c>
    </row>
    <row r="64" spans="1:13" x14ac:dyDescent="0.3">
      <c r="A64" t="s">
        <v>126</v>
      </c>
      <c r="B64">
        <f>SUMPRODUCT((FP_MMR!$A$2:$A$233='FP_Mat lives saved'!$A64)*(FP_MMR!B$2:B$233))*SUMPRODUCT(('Unintended pregnancies averted'!$A$2:$A$148='FP_Mat lives saved'!$A64)*('Unintended pregnancies averted'!B$2:B$148))</f>
        <v>0</v>
      </c>
      <c r="C64">
        <f>SUMPRODUCT((FP_MMR!$A$2:$A$233='FP_Mat lives saved'!$A64)*(FP_MMR!C$2:C$233))*SUMPRODUCT(('Unintended pregnancies averted'!$A$2:$A$148='FP_Mat lives saved'!$A64)*('Unintended pregnancies averted'!C$2:C$148))</f>
        <v>0</v>
      </c>
      <c r="D64">
        <f>SUMPRODUCT((FP_MMR!$A$2:$A$233='FP_Mat lives saved'!$A64)*(FP_MMR!D$2:D$233))*SUMPRODUCT(('Unintended pregnancies averted'!$A$2:$A$148='FP_Mat lives saved'!$A64)*('Unintended pregnancies averted'!D$2:D$148))</f>
        <v>0</v>
      </c>
      <c r="E64" s="38">
        <f>INDEX('FP data'!$A$2:$M$122,MATCH('FP_Mat lives saved'!$A64,'FP data'!$A$2:$A$122,0),MATCH('FP_Mat lives saved'!E$1,'FP data'!$A$2:$M$2,0))</f>
        <v>135.88720560419006</v>
      </c>
      <c r="F64" s="38">
        <f>INDEX('FP data'!$A$2:$M$122,MATCH('FP_Mat lives saved'!$A64,'FP data'!$A$2:$A$122,0),MATCH('FP_Mat lives saved'!F$1,'FP data'!$A$2:$M$2,0))</f>
        <v>285.78702951616287</v>
      </c>
      <c r="G64" s="38">
        <f>INDEX('FP data'!$A$2:$M$122,MATCH('FP_Mat lives saved'!$A64,'FP data'!$A$2:$A$122,0),MATCH('FP_Mat lives saved'!G$1,'FP data'!$A$2:$M$2,0))</f>
        <v>450.3164914096069</v>
      </c>
      <c r="H64" s="38">
        <f>INDEX('FP data'!$A$2:$M$122,MATCH('FP_Mat lives saved'!$A64,'FP data'!$A$2:$A$122,0),MATCH('FP_Mat lives saved'!H$1,'FP data'!$A$2:$M$2,0))</f>
        <v>629.71572395240219</v>
      </c>
      <c r="I64" s="38">
        <f>INDEX('FP data'!$A$2:$M$122,MATCH('FP_Mat lives saved'!$A64,'FP data'!$A$2:$A$122,0),MATCH('FP_Mat lives saved'!I$1,'FP data'!$A$2:$M$2,0))</f>
        <v>824.74487152955498</v>
      </c>
      <c r="J64" s="38">
        <f>INDEX('FP data'!$A$2:$M$122,MATCH('FP_Mat lives saved'!$A64,'FP data'!$A$2:$A$122,0),MATCH('FP_Mat lives saved'!J$1,'FP data'!$A$2:$M$2,0))</f>
        <v>1035.5991847663727</v>
      </c>
      <c r="K64" s="38">
        <f>INDEX('FP data'!$A$2:$M$122,MATCH('FP_Mat lives saved'!$A64,'FP data'!$A$2:$A$122,0),MATCH('FP_Mat lives saved'!K$1,'FP data'!$A$2:$M$2,0))</f>
        <v>1263.0629033539135</v>
      </c>
      <c r="L64" s="38">
        <f>INDEX('FP data'!$A$2:$M$122,MATCH('FP_Mat lives saved'!$A64,'FP data'!$A$2:$A$122,0),MATCH('FP_Mat lives saved'!L$1,'FP data'!$A$2:$M$2,0))</f>
        <v>1508.7269971177075</v>
      </c>
      <c r="M64" s="38">
        <f>INDEX('FP data'!$A$2:$M$122,MATCH('FP_Mat lives saved'!$A64,'FP data'!$A$2:$A$122,0),MATCH('FP_Mat lives saved'!M$1,'FP data'!$A$2:$M$2,0))</f>
        <v>1774.2430322659593</v>
      </c>
    </row>
    <row r="65" spans="1:13" x14ac:dyDescent="0.3">
      <c r="A65" t="s">
        <v>128</v>
      </c>
      <c r="B65">
        <f>SUMPRODUCT((FP_MMR!$A$2:$A$233='FP_Mat lives saved'!$A65)*(FP_MMR!B$2:B$233))*SUMPRODUCT(('Unintended pregnancies averted'!$A$2:$A$148='FP_Mat lives saved'!$A65)*('Unintended pregnancies averted'!B$2:B$148))</f>
        <v>0</v>
      </c>
      <c r="C65">
        <f>SUMPRODUCT((FP_MMR!$A$2:$A$233='FP_Mat lives saved'!$A65)*(FP_MMR!C$2:C$233))*SUMPRODUCT(('Unintended pregnancies averted'!$A$2:$A$148='FP_Mat lives saved'!$A65)*('Unintended pregnancies averted'!C$2:C$148))</f>
        <v>0</v>
      </c>
      <c r="D65">
        <f>SUMPRODUCT((FP_MMR!$A$2:$A$233='FP_Mat lives saved'!$A65)*(FP_MMR!D$2:D$233))*SUMPRODUCT(('Unintended pregnancies averted'!$A$2:$A$148='FP_Mat lives saved'!$A65)*('Unintended pregnancies averted'!D$2:D$148))</f>
        <v>0</v>
      </c>
      <c r="E65" s="38">
        <f>INDEX('FP data'!$A$2:$M$122,MATCH('FP_Mat lives saved'!$A65,'FP data'!$A$2:$A$122,0),MATCH('FP_Mat lives saved'!E$1,'FP data'!$A$2:$M$2,0))</f>
        <v>0.22205843480773746</v>
      </c>
      <c r="F65" s="38">
        <f>INDEX('FP data'!$A$2:$M$122,MATCH('FP_Mat lives saved'!$A65,'FP data'!$A$2:$A$122,0),MATCH('FP_Mat lives saved'!F$1,'FP data'!$A$2:$M$2,0))</f>
        <v>0.46333095672844671</v>
      </c>
      <c r="G65" s="38">
        <f>INDEX('FP data'!$A$2:$M$122,MATCH('FP_Mat lives saved'!$A65,'FP data'!$A$2:$A$122,0),MATCH('FP_Mat lives saved'!G$1,'FP data'!$A$2:$M$2,0))</f>
        <v>0.72572910877128116</v>
      </c>
      <c r="H65" s="38">
        <f>INDEX('FP data'!$A$2:$M$122,MATCH('FP_Mat lives saved'!$A65,'FP data'!$A$2:$A$122,0),MATCH('FP_Mat lives saved'!H$1,'FP data'!$A$2:$M$2,0))</f>
        <v>1.0114085279777734</v>
      </c>
      <c r="I65" s="38">
        <f>INDEX('FP data'!$A$2:$M$122,MATCH('FP_Mat lives saved'!$A65,'FP data'!$A$2:$A$122,0),MATCH('FP_Mat lives saved'!I$1,'FP data'!$A$2:$M$2,0))</f>
        <v>1.3227303309707255</v>
      </c>
      <c r="J65" s="38">
        <f>INDEX('FP data'!$A$2:$M$122,MATCH('FP_Mat lives saved'!$A65,'FP data'!$A$2:$A$122,0),MATCH('FP_Mat lives saved'!J$1,'FP data'!$A$2:$M$2,0))</f>
        <v>1.6618494586945824</v>
      </c>
      <c r="K65" s="38">
        <f>INDEX('FP data'!$A$2:$M$122,MATCH('FP_Mat lives saved'!$A65,'FP data'!$A$2:$A$122,0),MATCH('FP_Mat lives saved'!K$1,'FP data'!$A$2:$M$2,0))</f>
        <v>2.0301872859541086</v>
      </c>
      <c r="L65" s="38">
        <f>INDEX('FP data'!$A$2:$M$122,MATCH('FP_Mat lives saved'!$A65,'FP data'!$A$2:$A$122,0),MATCH('FP_Mat lives saved'!L$1,'FP data'!$A$2:$M$2,0))</f>
        <v>2.4264778296322658</v>
      </c>
      <c r="M65" s="38">
        <f>INDEX('FP data'!$A$2:$M$122,MATCH('FP_Mat lives saved'!$A65,'FP data'!$A$2:$A$122,0),MATCH('FP_Mat lives saved'!M$1,'FP data'!$A$2:$M$2,0))</f>
        <v>2.8490475125127186</v>
      </c>
    </row>
    <row r="66" spans="1:13" x14ac:dyDescent="0.3">
      <c r="A66" t="s">
        <v>130</v>
      </c>
      <c r="B66">
        <f>SUMPRODUCT((FP_MMR!$A$2:$A$233='FP_Mat lives saved'!$A66)*(FP_MMR!B$2:B$233))*SUMPRODUCT(('Unintended pregnancies averted'!$A$2:$A$148='FP_Mat lives saved'!$A66)*('Unintended pregnancies averted'!B$2:B$148))</f>
        <v>0</v>
      </c>
      <c r="C66">
        <f>SUMPRODUCT((FP_MMR!$A$2:$A$233='FP_Mat lives saved'!$A66)*(FP_MMR!C$2:C$233))*SUMPRODUCT(('Unintended pregnancies averted'!$A$2:$A$148='FP_Mat lives saved'!$A66)*('Unintended pregnancies averted'!C$2:C$148))</f>
        <v>0</v>
      </c>
      <c r="D66">
        <f>SUMPRODUCT((FP_MMR!$A$2:$A$233='FP_Mat lives saved'!$A66)*(FP_MMR!D$2:D$233))*SUMPRODUCT(('Unintended pregnancies averted'!$A$2:$A$148='FP_Mat lives saved'!$A66)*('Unintended pregnancies averted'!D$2:D$148))</f>
        <v>0</v>
      </c>
      <c r="E66" s="38">
        <f>INDEX('FP data'!$A$2:$M$122,MATCH('FP_Mat lives saved'!$A66,'FP data'!$A$2:$A$122,0),MATCH('FP_Mat lives saved'!E$1,'FP data'!$A$2:$M$2,0))</f>
        <v>117.95927248079636</v>
      </c>
      <c r="F66" s="38">
        <f>INDEX('FP data'!$A$2:$M$122,MATCH('FP_Mat lives saved'!$A66,'FP data'!$A$2:$A$122,0),MATCH('FP_Mat lives saved'!F$1,'FP data'!$A$2:$M$2,0))</f>
        <v>258.64715349281187</v>
      </c>
      <c r="G66" s="38">
        <f>INDEX('FP data'!$A$2:$M$122,MATCH('FP_Mat lives saved'!$A66,'FP data'!$A$2:$A$122,0),MATCH('FP_Mat lives saved'!G$1,'FP data'!$A$2:$M$2,0))</f>
        <v>425.75460113976374</v>
      </c>
      <c r="H66" s="38">
        <f>INDEX('FP data'!$A$2:$M$122,MATCH('FP_Mat lives saved'!$A66,'FP data'!$A$2:$A$122,0),MATCH('FP_Mat lives saved'!H$1,'FP data'!$A$2:$M$2,0))</f>
        <v>623.40275196660855</v>
      </c>
      <c r="I66" s="38">
        <f>INDEX('FP data'!$A$2:$M$122,MATCH('FP_Mat lives saved'!$A66,'FP data'!$A$2:$A$122,0),MATCH('FP_Mat lives saved'!I$1,'FP data'!$A$2:$M$2,0))</f>
        <v>855.47891126195896</v>
      </c>
      <c r="J66" s="38">
        <f>INDEX('FP data'!$A$2:$M$122,MATCH('FP_Mat lives saved'!$A66,'FP data'!$A$2:$A$122,0),MATCH('FP_Mat lives saved'!J$1,'FP data'!$A$2:$M$2,0))</f>
        <v>1128.0190263728678</v>
      </c>
      <c r="K66" s="38">
        <f>INDEX('FP data'!$A$2:$M$122,MATCH('FP_Mat lives saved'!$A66,'FP data'!$A$2:$A$122,0),MATCH('FP_Mat lives saved'!K$1,'FP data'!$A$2:$M$2,0))</f>
        <v>1447.2479189487274</v>
      </c>
      <c r="L66" s="38">
        <f>INDEX('FP data'!$A$2:$M$122,MATCH('FP_Mat lives saved'!$A66,'FP data'!$A$2:$A$122,0),MATCH('FP_Mat lives saved'!L$1,'FP data'!$A$2:$M$2,0))</f>
        <v>1820.3060658754591</v>
      </c>
      <c r="M66" s="38">
        <f>INDEX('FP data'!$A$2:$M$122,MATCH('FP_Mat lives saved'!$A66,'FP data'!$A$2:$A$122,0),MATCH('FP_Mat lives saved'!M$1,'FP data'!$A$2:$M$2,0))</f>
        <v>2255.391636418497</v>
      </c>
    </row>
    <row r="67" spans="1:13" x14ac:dyDescent="0.3">
      <c r="A67" t="s">
        <v>132</v>
      </c>
      <c r="B67">
        <f>SUMPRODUCT((FP_MMR!$A$2:$A$233='FP_Mat lives saved'!$A67)*(FP_MMR!B$2:B$233))*SUMPRODUCT(('Unintended pregnancies averted'!$A$2:$A$148='FP_Mat lives saved'!$A67)*('Unintended pregnancies averted'!B$2:B$148))</f>
        <v>0</v>
      </c>
      <c r="C67">
        <f>SUMPRODUCT((FP_MMR!$A$2:$A$233='FP_Mat lives saved'!$A67)*(FP_MMR!C$2:C$233))*SUMPRODUCT(('Unintended pregnancies averted'!$A$2:$A$148='FP_Mat lives saved'!$A67)*('Unintended pregnancies averted'!C$2:C$148))</f>
        <v>0</v>
      </c>
      <c r="D67">
        <f>SUMPRODUCT((FP_MMR!$A$2:$A$233='FP_Mat lives saved'!$A67)*(FP_MMR!D$2:D$233))*SUMPRODUCT(('Unintended pregnancies averted'!$A$2:$A$148='FP_Mat lives saved'!$A67)*('Unintended pregnancies averted'!D$2:D$148))</f>
        <v>0</v>
      </c>
      <c r="E67" s="38">
        <f>INDEX('FP data'!$A$2:$M$122,MATCH('FP_Mat lives saved'!$A67,'FP data'!$A$2:$A$122,0),MATCH('FP_Mat lives saved'!E$1,'FP data'!$A$2:$M$2,0))</f>
        <v>18.86717916907935</v>
      </c>
      <c r="F67" s="38">
        <f>INDEX('FP data'!$A$2:$M$122,MATCH('FP_Mat lives saved'!$A67,'FP data'!$A$2:$A$122,0),MATCH('FP_Mat lives saved'!F$1,'FP data'!$A$2:$M$2,0))</f>
        <v>41.415482291291426</v>
      </c>
      <c r="G67" s="38">
        <f>INDEX('FP data'!$A$2:$M$122,MATCH('FP_Mat lives saved'!$A67,'FP data'!$A$2:$A$122,0),MATCH('FP_Mat lives saved'!G$1,'FP data'!$A$2:$M$2,0))</f>
        <v>68.274703679130255</v>
      </c>
      <c r="H67" s="38">
        <f>INDEX('FP data'!$A$2:$M$122,MATCH('FP_Mat lives saved'!$A67,'FP data'!$A$2:$A$122,0),MATCH('FP_Mat lives saved'!H$1,'FP data'!$A$2:$M$2,0))</f>
        <v>100.18555341930849</v>
      </c>
      <c r="I67" s="38">
        <f>INDEX('FP data'!$A$2:$M$122,MATCH('FP_Mat lives saved'!$A67,'FP data'!$A$2:$A$122,0),MATCH('FP_Mat lives saved'!I$1,'FP data'!$A$2:$M$2,0))</f>
        <v>137.93231646841068</v>
      </c>
      <c r="J67" s="38">
        <f>INDEX('FP data'!$A$2:$M$122,MATCH('FP_Mat lives saved'!$A67,'FP data'!$A$2:$A$122,0),MATCH('FP_Mat lives saved'!J$1,'FP data'!$A$2:$M$2,0))</f>
        <v>182.56419701157137</v>
      </c>
      <c r="K67" s="38">
        <f>INDEX('FP data'!$A$2:$M$122,MATCH('FP_Mat lives saved'!$A67,'FP data'!$A$2:$A$122,0),MATCH('FP_Mat lives saved'!K$1,'FP data'!$A$2:$M$2,0))</f>
        <v>235.22053604672416</v>
      </c>
      <c r="L67" s="38">
        <f>INDEX('FP data'!$A$2:$M$122,MATCH('FP_Mat lives saved'!$A67,'FP data'!$A$2:$A$122,0),MATCH('FP_Mat lives saved'!L$1,'FP data'!$A$2:$M$2,0))</f>
        <v>297.18087658681623</v>
      </c>
      <c r="M67" s="38">
        <f>INDEX('FP data'!$A$2:$M$122,MATCH('FP_Mat lives saved'!$A67,'FP data'!$A$2:$A$122,0),MATCH('FP_Mat lives saved'!M$1,'FP data'!$A$2:$M$2,0))</f>
        <v>369.91707185754763</v>
      </c>
    </row>
    <row r="68" spans="1:13" x14ac:dyDescent="0.3">
      <c r="A68" t="s">
        <v>134</v>
      </c>
      <c r="B68">
        <f>SUMPRODUCT((FP_MMR!$A$2:$A$233='FP_Mat lives saved'!$A68)*(FP_MMR!B$2:B$233))*SUMPRODUCT(('Unintended pregnancies averted'!$A$2:$A$148='FP_Mat lives saved'!$A68)*('Unintended pregnancies averted'!B$2:B$148))</f>
        <v>0</v>
      </c>
      <c r="C68">
        <f>SUMPRODUCT((FP_MMR!$A$2:$A$233='FP_Mat lives saved'!$A68)*(FP_MMR!C$2:C$233))*SUMPRODUCT(('Unintended pregnancies averted'!$A$2:$A$148='FP_Mat lives saved'!$A68)*('Unintended pregnancies averted'!C$2:C$148))</f>
        <v>0</v>
      </c>
      <c r="D68">
        <f>SUMPRODUCT((FP_MMR!$A$2:$A$233='FP_Mat lives saved'!$A68)*(FP_MMR!D$2:D$233))*SUMPRODUCT(('Unintended pregnancies averted'!$A$2:$A$148='FP_Mat lives saved'!$A68)*('Unintended pregnancies averted'!D$2:D$148))</f>
        <v>0</v>
      </c>
      <c r="E68" s="38">
        <f>INDEX('FP data'!$A$2:$M$122,MATCH('FP_Mat lives saved'!$A68,'FP data'!$A$2:$A$122,0),MATCH('FP_Mat lives saved'!E$1,'FP data'!$A$2:$M$2,0))</f>
        <v>30.441653783233505</v>
      </c>
      <c r="F68" s="38">
        <f>INDEX('FP data'!$A$2:$M$122,MATCH('FP_Mat lives saved'!$A68,'FP data'!$A$2:$A$122,0),MATCH('FP_Mat lives saved'!F$1,'FP data'!$A$2:$M$2,0))</f>
        <v>61.822253308086374</v>
      </c>
      <c r="G68" s="38">
        <f>INDEX('FP data'!$A$2:$M$122,MATCH('FP_Mat lives saved'!$A68,'FP data'!$A$2:$A$122,0),MATCH('FP_Mat lives saved'!G$1,'FP data'!$A$2:$M$2,0))</f>
        <v>94.139926415038417</v>
      </c>
      <c r="H68" s="38">
        <f>INDEX('FP data'!$A$2:$M$122,MATCH('FP_Mat lives saved'!$A68,'FP data'!$A$2:$A$122,0),MATCH('FP_Mat lives saved'!H$1,'FP data'!$A$2:$M$2,0))</f>
        <v>127.45638447255237</v>
      </c>
      <c r="I68" s="38">
        <f>INDEX('FP data'!$A$2:$M$122,MATCH('FP_Mat lives saved'!$A68,'FP data'!$A$2:$A$122,0),MATCH('FP_Mat lives saved'!I$1,'FP data'!$A$2:$M$2,0))</f>
        <v>161.86842917113449</v>
      </c>
      <c r="J68" s="38">
        <f>INDEX('FP data'!$A$2:$M$122,MATCH('FP_Mat lives saved'!$A68,'FP data'!$A$2:$A$122,0),MATCH('FP_Mat lives saved'!J$1,'FP data'!$A$2:$M$2,0))</f>
        <v>197.39849256753769</v>
      </c>
      <c r="K68" s="38">
        <f>INDEX('FP data'!$A$2:$M$122,MATCH('FP_Mat lives saved'!$A68,'FP data'!$A$2:$A$122,0),MATCH('FP_Mat lives saved'!K$1,'FP data'!$A$2:$M$2,0))</f>
        <v>234.06363748111289</v>
      </c>
      <c r="L68" s="38">
        <f>INDEX('FP data'!$A$2:$M$122,MATCH('FP_Mat lives saved'!$A68,'FP data'!$A$2:$A$122,0),MATCH('FP_Mat lives saved'!L$1,'FP data'!$A$2:$M$2,0))</f>
        <v>271.81100995755924</v>
      </c>
      <c r="M68" s="38">
        <f>INDEX('FP data'!$A$2:$M$122,MATCH('FP_Mat lives saved'!$A68,'FP data'!$A$2:$A$122,0),MATCH('FP_Mat lives saved'!M$1,'FP data'!$A$2:$M$2,0))</f>
        <v>310.57322043143108</v>
      </c>
    </row>
    <row r="69" spans="1:13" x14ac:dyDescent="0.3">
      <c r="A69" t="s">
        <v>136</v>
      </c>
      <c r="B69">
        <f>SUMPRODUCT((FP_MMR!$A$2:$A$233='FP_Mat lives saved'!$A69)*(FP_MMR!B$2:B$233))*SUMPRODUCT(('Unintended pregnancies averted'!$A$2:$A$148='FP_Mat lives saved'!$A69)*('Unintended pregnancies averted'!B$2:B$148))</f>
        <v>0</v>
      </c>
      <c r="C69">
        <f>SUMPRODUCT((FP_MMR!$A$2:$A$233='FP_Mat lives saved'!$A69)*(FP_MMR!C$2:C$233))*SUMPRODUCT(('Unintended pregnancies averted'!$A$2:$A$148='FP_Mat lives saved'!$A69)*('Unintended pregnancies averted'!C$2:C$148))</f>
        <v>0</v>
      </c>
      <c r="D69">
        <f>SUMPRODUCT((FP_MMR!$A$2:$A$233='FP_Mat lives saved'!$A69)*(FP_MMR!D$2:D$233))*SUMPRODUCT(('Unintended pregnancies averted'!$A$2:$A$148='FP_Mat lives saved'!$A69)*('Unintended pregnancies averted'!D$2:D$148))</f>
        <v>0</v>
      </c>
      <c r="E69" s="38">
        <f>INDEX('FP data'!$A$2:$M$122,MATCH('FP_Mat lives saved'!$A69,'FP data'!$A$2:$A$122,0),MATCH('FP_Mat lives saved'!E$1,'FP data'!$A$2:$M$2,0))</f>
        <v>0.32733538154040787</v>
      </c>
      <c r="F69" s="38">
        <f>INDEX('FP data'!$A$2:$M$122,MATCH('FP_Mat lives saved'!$A69,'FP data'!$A$2:$A$122,0),MATCH('FP_Mat lives saved'!F$1,'FP data'!$A$2:$M$2,0))</f>
        <v>0.66994649028653619</v>
      </c>
      <c r="G69" s="38">
        <f>INDEX('FP data'!$A$2:$M$122,MATCH('FP_Mat lives saved'!$A69,'FP data'!$A$2:$A$122,0),MATCH('FP_Mat lives saved'!G$1,'FP data'!$A$2:$M$2,0))</f>
        <v>1.0306816422360363</v>
      </c>
      <c r="H69" s="38">
        <f>INDEX('FP data'!$A$2:$M$122,MATCH('FP_Mat lives saved'!$A69,'FP data'!$A$2:$A$122,0),MATCH('FP_Mat lives saved'!H$1,'FP data'!$A$2:$M$2,0))</f>
        <v>1.4137332333541881</v>
      </c>
      <c r="I69" s="38">
        <f>INDEX('FP data'!$A$2:$M$122,MATCH('FP_Mat lives saved'!$A69,'FP data'!$A$2:$A$122,0),MATCH('FP_Mat lives saved'!I$1,'FP data'!$A$2:$M$2,0))</f>
        <v>1.8202127869737073</v>
      </c>
      <c r="J69" s="38">
        <f>INDEX('FP data'!$A$2:$M$122,MATCH('FP_Mat lives saved'!$A69,'FP data'!$A$2:$A$122,0),MATCH('FP_Mat lives saved'!J$1,'FP data'!$A$2:$M$2,0))</f>
        <v>2.2558744863940667</v>
      </c>
      <c r="K69" s="38">
        <f>INDEX('FP data'!$A$2:$M$122,MATCH('FP_Mat lives saved'!$A69,'FP data'!$A$2:$A$122,0),MATCH('FP_Mat lives saved'!K$1,'FP data'!$A$2:$M$2,0))</f>
        <v>2.7222176468077297</v>
      </c>
      <c r="L69" s="38">
        <f>INDEX('FP data'!$A$2:$M$122,MATCH('FP_Mat lives saved'!$A69,'FP data'!$A$2:$A$122,0),MATCH('FP_Mat lives saved'!L$1,'FP data'!$A$2:$M$2,0))</f>
        <v>3.2163349731323496</v>
      </c>
      <c r="M69" s="38">
        <f>INDEX('FP data'!$A$2:$M$122,MATCH('FP_Mat lives saved'!$A69,'FP data'!$A$2:$A$122,0),MATCH('FP_Mat lives saved'!M$1,'FP data'!$A$2:$M$2,0))</f>
        <v>3.7345832992803523</v>
      </c>
    </row>
    <row r="70" spans="1:13" x14ac:dyDescent="0.3">
      <c r="A70" t="s">
        <v>138</v>
      </c>
      <c r="B70">
        <f>SUMPRODUCT((FP_MMR!$A$2:$A$233='FP_Mat lives saved'!$A70)*(FP_MMR!B$2:B$233))*SUMPRODUCT(('Unintended pregnancies averted'!$A$2:$A$148='FP_Mat lives saved'!$A70)*('Unintended pregnancies averted'!B$2:B$148))</f>
        <v>0</v>
      </c>
      <c r="C70">
        <f>SUMPRODUCT((FP_MMR!$A$2:$A$233='FP_Mat lives saved'!$A70)*(FP_MMR!C$2:C$233))*SUMPRODUCT(('Unintended pregnancies averted'!$A$2:$A$148='FP_Mat lives saved'!$A70)*('Unintended pregnancies averted'!C$2:C$148))</f>
        <v>0</v>
      </c>
      <c r="D70">
        <f>SUMPRODUCT((FP_MMR!$A$2:$A$233='FP_Mat lives saved'!$A70)*(FP_MMR!D$2:D$233))*SUMPRODUCT(('Unintended pregnancies averted'!$A$2:$A$148='FP_Mat lives saved'!$A70)*('Unintended pregnancies averted'!D$2:D$148))</f>
        <v>0</v>
      </c>
      <c r="E70" s="38">
        <f>INDEX('FP data'!$A$2:$M$122,MATCH('FP_Mat lives saved'!$A70,'FP data'!$A$2:$A$122,0),MATCH('FP_Mat lives saved'!E$1,'FP data'!$A$2:$M$2,0))</f>
        <v>3.2007133746746241E-2</v>
      </c>
      <c r="F70" s="38">
        <f>INDEX('FP data'!$A$2:$M$122,MATCH('FP_Mat lives saved'!$A70,'FP data'!$A$2:$A$122,0),MATCH('FP_Mat lives saved'!F$1,'FP data'!$A$2:$M$2,0))</f>
        <v>6.6518450444563282E-2</v>
      </c>
      <c r="G70" s="38">
        <f>INDEX('FP data'!$A$2:$M$122,MATCH('FP_Mat lives saved'!$A70,'FP data'!$A$2:$A$122,0),MATCH('FP_Mat lives saved'!G$1,'FP data'!$A$2:$M$2,0))</f>
        <v>0.10370094650992073</v>
      </c>
      <c r="H70" s="38">
        <f>INDEX('FP data'!$A$2:$M$122,MATCH('FP_Mat lives saved'!$A70,'FP data'!$A$2:$A$122,0),MATCH('FP_Mat lives saved'!H$1,'FP data'!$A$2:$M$2,0))</f>
        <v>0.1437485028795133</v>
      </c>
      <c r="I70" s="38">
        <f>INDEX('FP data'!$A$2:$M$122,MATCH('FP_Mat lives saved'!$A70,'FP data'!$A$2:$A$122,0),MATCH('FP_Mat lives saved'!I$1,'FP data'!$A$2:$M$2,0))</f>
        <v>0.18686896003340181</v>
      </c>
      <c r="J70" s="38">
        <f>INDEX('FP data'!$A$2:$M$122,MATCH('FP_Mat lives saved'!$A70,'FP data'!$A$2:$A$122,0),MATCH('FP_Mat lives saved'!J$1,'FP data'!$A$2:$M$2,0))</f>
        <v>0.23330027873779813</v>
      </c>
      <c r="K70" s="38">
        <f>INDEX('FP data'!$A$2:$M$122,MATCH('FP_Mat lives saved'!$A70,'FP data'!$A$2:$A$122,0),MATCH('FP_Mat lives saved'!K$1,'FP data'!$A$2:$M$2,0))</f>
        <v>0.28321151296032704</v>
      </c>
      <c r="L70" s="38">
        <f>INDEX('FP data'!$A$2:$M$122,MATCH('FP_Mat lives saved'!$A70,'FP data'!$A$2:$A$122,0),MATCH('FP_Mat lives saved'!L$1,'FP data'!$A$2:$M$2,0))</f>
        <v>0.33673516149904298</v>
      </c>
      <c r="M70" s="38">
        <f>INDEX('FP data'!$A$2:$M$122,MATCH('FP_Mat lives saved'!$A70,'FP data'!$A$2:$A$122,0),MATCH('FP_Mat lives saved'!M$1,'FP data'!$A$2:$M$2,0))</f>
        <v>0.39395832031246475</v>
      </c>
    </row>
    <row r="71" spans="1:13" x14ac:dyDescent="0.3">
      <c r="A71" t="s">
        <v>140</v>
      </c>
      <c r="B71">
        <f>SUMPRODUCT((FP_MMR!$A$2:$A$233='FP_Mat lives saved'!$A71)*(FP_MMR!B$2:B$233))*SUMPRODUCT(('Unintended pregnancies averted'!$A$2:$A$148='FP_Mat lives saved'!$A71)*('Unintended pregnancies averted'!B$2:B$148))</f>
        <v>0</v>
      </c>
      <c r="C71">
        <f>SUMPRODUCT((FP_MMR!$A$2:$A$233='FP_Mat lives saved'!$A71)*(FP_MMR!C$2:C$233))*SUMPRODUCT(('Unintended pregnancies averted'!$A$2:$A$148='FP_Mat lives saved'!$A71)*('Unintended pregnancies averted'!C$2:C$148))</f>
        <v>0</v>
      </c>
      <c r="D71">
        <f>SUMPRODUCT((FP_MMR!$A$2:$A$233='FP_Mat lives saved'!$A71)*(FP_MMR!D$2:D$233))*SUMPRODUCT(('Unintended pregnancies averted'!$A$2:$A$148='FP_Mat lives saved'!$A71)*('Unintended pregnancies averted'!D$2:D$148))</f>
        <v>0</v>
      </c>
      <c r="E71" s="38">
        <f>INDEX('FP data'!$A$2:$M$122,MATCH('FP_Mat lives saved'!$A71,'FP data'!$A$2:$A$122,0),MATCH('FP_Mat lives saved'!E$1,'FP data'!$A$2:$M$2,0))</f>
        <v>34.463075978721577</v>
      </c>
      <c r="F71" s="38">
        <f>INDEX('FP data'!$A$2:$M$122,MATCH('FP_Mat lives saved'!$A71,'FP data'!$A$2:$A$122,0),MATCH('FP_Mat lives saved'!F$1,'FP data'!$A$2:$M$2,0))</f>
        <v>70.44824573458925</v>
      </c>
      <c r="G71" s="38">
        <f>INDEX('FP data'!$A$2:$M$122,MATCH('FP_Mat lives saved'!$A71,'FP data'!$A$2:$A$122,0),MATCH('FP_Mat lives saved'!G$1,'FP data'!$A$2:$M$2,0))</f>
        <v>108.03574853096825</v>
      </c>
      <c r="H71" s="38">
        <f>INDEX('FP data'!$A$2:$M$122,MATCH('FP_Mat lives saved'!$A71,'FP data'!$A$2:$A$122,0),MATCH('FP_Mat lives saved'!H$1,'FP data'!$A$2:$M$2,0))</f>
        <v>147.36310667445468</v>
      </c>
      <c r="I71" s="38">
        <f>INDEX('FP data'!$A$2:$M$122,MATCH('FP_Mat lives saved'!$A71,'FP data'!$A$2:$A$122,0),MATCH('FP_Mat lives saved'!I$1,'FP data'!$A$2:$M$2,0))</f>
        <v>188.52756966161928</v>
      </c>
      <c r="J71" s="38">
        <f>INDEX('FP data'!$A$2:$M$122,MATCH('FP_Mat lives saved'!$A71,'FP data'!$A$2:$A$122,0),MATCH('FP_Mat lives saved'!J$1,'FP data'!$A$2:$M$2,0))</f>
        <v>231.66671384448136</v>
      </c>
      <c r="K71" s="38">
        <f>INDEX('FP data'!$A$2:$M$122,MATCH('FP_Mat lives saved'!$A71,'FP data'!$A$2:$A$122,0),MATCH('FP_Mat lives saved'!K$1,'FP data'!$A$2:$M$2,0))</f>
        <v>276.77385583243517</v>
      </c>
      <c r="L71" s="38">
        <f>INDEX('FP data'!$A$2:$M$122,MATCH('FP_Mat lives saved'!$A71,'FP data'!$A$2:$A$122,0),MATCH('FP_Mat lives saved'!L$1,'FP data'!$A$2:$M$2,0))</f>
        <v>323.62440906531765</v>
      </c>
      <c r="M71" s="38">
        <f>INDEX('FP data'!$A$2:$M$122,MATCH('FP_Mat lives saved'!$A71,'FP data'!$A$2:$A$122,0),MATCH('FP_Mat lives saved'!M$1,'FP data'!$A$2:$M$2,0))</f>
        <v>371.96945471232061</v>
      </c>
    </row>
    <row r="72" spans="1:13" x14ac:dyDescent="0.3">
      <c r="A72" t="s">
        <v>142</v>
      </c>
      <c r="B72">
        <f>SUMPRODUCT((FP_MMR!$A$2:$A$233='FP_Mat lives saved'!$A72)*(FP_MMR!B$2:B$233))*SUMPRODUCT(('Unintended pregnancies averted'!$A$2:$A$148='FP_Mat lives saved'!$A72)*('Unintended pregnancies averted'!B$2:B$148))</f>
        <v>0</v>
      </c>
      <c r="C72">
        <f>SUMPRODUCT((FP_MMR!$A$2:$A$233='FP_Mat lives saved'!$A72)*(FP_MMR!C$2:C$233))*SUMPRODUCT(('Unintended pregnancies averted'!$A$2:$A$148='FP_Mat lives saved'!$A72)*('Unintended pregnancies averted'!C$2:C$148))</f>
        <v>0</v>
      </c>
      <c r="D72">
        <f>SUMPRODUCT((FP_MMR!$A$2:$A$233='FP_Mat lives saved'!$A72)*(FP_MMR!D$2:D$233))*SUMPRODUCT(('Unintended pregnancies averted'!$A$2:$A$148='FP_Mat lives saved'!$A72)*('Unintended pregnancies averted'!D$2:D$148))</f>
        <v>0</v>
      </c>
      <c r="E72" s="38">
        <f>INDEX('FP data'!$A$2:$M$122,MATCH('FP_Mat lives saved'!$A72,'FP data'!$A$2:$A$122,0),MATCH('FP_Mat lives saved'!E$1,'FP data'!$A$2:$M$2,0))</f>
        <v>141.843173245662</v>
      </c>
      <c r="F72" s="38">
        <f>INDEX('FP data'!$A$2:$M$122,MATCH('FP_Mat lives saved'!$A72,'FP data'!$A$2:$A$122,0),MATCH('FP_Mat lives saved'!F$1,'FP data'!$A$2:$M$2,0))</f>
        <v>303.61400009270164</v>
      </c>
      <c r="G72" s="38">
        <f>INDEX('FP data'!$A$2:$M$122,MATCH('FP_Mat lives saved'!$A72,'FP data'!$A$2:$A$122,0),MATCH('FP_Mat lives saved'!G$1,'FP data'!$A$2:$M$2,0))</f>
        <v>487.62157028216416</v>
      </c>
      <c r="H72" s="38">
        <f>INDEX('FP data'!$A$2:$M$122,MATCH('FP_Mat lives saved'!$A72,'FP data'!$A$2:$A$122,0),MATCH('FP_Mat lives saved'!H$1,'FP data'!$A$2:$M$2,0))</f>
        <v>696.4307760907941</v>
      </c>
      <c r="I72" s="38">
        <f>INDEX('FP data'!$A$2:$M$122,MATCH('FP_Mat lives saved'!$A72,'FP data'!$A$2:$A$122,0),MATCH('FP_Mat lives saved'!I$1,'FP data'!$A$2:$M$2,0))</f>
        <v>931.90460895556862</v>
      </c>
      <c r="J72" s="38">
        <f>INDEX('FP data'!$A$2:$M$122,MATCH('FP_Mat lives saved'!$A72,'FP data'!$A$2:$A$122,0),MATCH('FP_Mat lives saved'!J$1,'FP data'!$A$2:$M$2,0))</f>
        <v>1197.824772247247</v>
      </c>
      <c r="K72" s="38">
        <f>INDEX('FP data'!$A$2:$M$122,MATCH('FP_Mat lives saved'!$A72,'FP data'!$A$2:$A$122,0),MATCH('FP_Mat lives saved'!K$1,'FP data'!$A$2:$M$2,0))</f>
        <v>1497.4269931143426</v>
      </c>
      <c r="L72" s="38">
        <f>INDEX('FP data'!$A$2:$M$122,MATCH('FP_Mat lives saved'!$A72,'FP data'!$A$2:$A$122,0),MATCH('FP_Mat lives saved'!L$1,'FP data'!$A$2:$M$2,0))</f>
        <v>1834.0044030060876</v>
      </c>
      <c r="M72" s="38">
        <f>INDEX('FP data'!$A$2:$M$122,MATCH('FP_Mat lives saved'!$A72,'FP data'!$A$2:$A$122,0),MATCH('FP_Mat lives saved'!M$1,'FP data'!$A$2:$M$2,0))</f>
        <v>2211.1632376544753</v>
      </c>
    </row>
    <row r="73" spans="1:13" x14ac:dyDescent="0.3">
      <c r="A73" t="s">
        <v>144</v>
      </c>
      <c r="B73">
        <f>SUMPRODUCT((FP_MMR!$A$2:$A$233='FP_Mat lives saved'!$A73)*(FP_MMR!B$2:B$233))*SUMPRODUCT(('Unintended pregnancies averted'!$A$2:$A$148='FP_Mat lives saved'!$A73)*('Unintended pregnancies averted'!B$2:B$148))</f>
        <v>0</v>
      </c>
      <c r="C73">
        <f>SUMPRODUCT((FP_MMR!$A$2:$A$233='FP_Mat lives saved'!$A73)*(FP_MMR!C$2:C$233))*SUMPRODUCT(('Unintended pregnancies averted'!$A$2:$A$148='FP_Mat lives saved'!$A73)*('Unintended pregnancies averted'!C$2:C$148))</f>
        <v>0</v>
      </c>
      <c r="D73">
        <f>SUMPRODUCT((FP_MMR!$A$2:$A$233='FP_Mat lives saved'!$A73)*(FP_MMR!D$2:D$233))*SUMPRODUCT(('Unintended pregnancies averted'!$A$2:$A$148='FP_Mat lives saved'!$A73)*('Unintended pregnancies averted'!D$2:D$148))</f>
        <v>0</v>
      </c>
      <c r="E73" s="38">
        <f>INDEX('FP data'!$A$2:$M$122,MATCH('FP_Mat lives saved'!$A73,'FP data'!$A$2:$A$122,0),MATCH('FP_Mat lives saved'!E$1,'FP data'!$A$2:$M$2,0))</f>
        <v>35.486420849066917</v>
      </c>
      <c r="F73" s="38">
        <f>INDEX('FP data'!$A$2:$M$122,MATCH('FP_Mat lives saved'!$A73,'FP data'!$A$2:$A$122,0),MATCH('FP_Mat lives saved'!F$1,'FP data'!$A$2:$M$2,0))</f>
        <v>72.437324751173946</v>
      </c>
      <c r="G73" s="38">
        <f>INDEX('FP data'!$A$2:$M$122,MATCH('FP_Mat lives saved'!$A73,'FP data'!$A$2:$A$122,0),MATCH('FP_Mat lives saved'!G$1,'FP data'!$A$2:$M$2,0))</f>
        <v>110.7974340445553</v>
      </c>
      <c r="H73" s="38">
        <f>INDEX('FP data'!$A$2:$M$122,MATCH('FP_Mat lives saved'!$A73,'FP data'!$A$2:$A$122,0),MATCH('FP_Mat lives saved'!H$1,'FP data'!$A$2:$M$2,0))</f>
        <v>150.51438094493187</v>
      </c>
      <c r="I73" s="38">
        <f>INDEX('FP data'!$A$2:$M$122,MATCH('FP_Mat lives saved'!$A73,'FP data'!$A$2:$A$122,0),MATCH('FP_Mat lives saved'!I$1,'FP data'!$A$2:$M$2,0))</f>
        <v>191.6222248321435</v>
      </c>
      <c r="J73" s="38">
        <f>INDEX('FP data'!$A$2:$M$122,MATCH('FP_Mat lives saved'!$A73,'FP data'!$A$2:$A$122,0),MATCH('FP_Mat lives saved'!J$1,'FP data'!$A$2:$M$2,0))</f>
        <v>234.00429431619477</v>
      </c>
      <c r="K73" s="38">
        <f>INDEX('FP data'!$A$2:$M$122,MATCH('FP_Mat lives saved'!$A73,'FP data'!$A$2:$A$122,0),MATCH('FP_Mat lives saved'!K$1,'FP data'!$A$2:$M$2,0))</f>
        <v>277.64465398509196</v>
      </c>
      <c r="L73" s="38">
        <f>INDEX('FP data'!$A$2:$M$122,MATCH('FP_Mat lives saved'!$A73,'FP data'!$A$2:$A$122,0),MATCH('FP_Mat lives saved'!L$1,'FP data'!$A$2:$M$2,0))</f>
        <v>322.59905152402166</v>
      </c>
      <c r="M73" s="38">
        <f>INDEX('FP data'!$A$2:$M$122,MATCH('FP_Mat lives saved'!$A73,'FP data'!$A$2:$A$122,0),MATCH('FP_Mat lives saved'!M$1,'FP data'!$A$2:$M$2,0))</f>
        <v>368.93285138741453</v>
      </c>
    </row>
    <row r="74" spans="1:13" x14ac:dyDescent="0.3">
      <c r="A74" t="s">
        <v>146</v>
      </c>
      <c r="B74">
        <f>SUMPRODUCT((FP_MMR!$A$2:$A$233='FP_Mat lives saved'!$A74)*(FP_MMR!B$2:B$233))*SUMPRODUCT(('Unintended pregnancies averted'!$A$2:$A$148='FP_Mat lives saved'!$A74)*('Unintended pregnancies averted'!B$2:B$148))</f>
        <v>0</v>
      </c>
      <c r="C74">
        <f>SUMPRODUCT((FP_MMR!$A$2:$A$233='FP_Mat lives saved'!$A74)*(FP_MMR!C$2:C$233))*SUMPRODUCT(('Unintended pregnancies averted'!$A$2:$A$148='FP_Mat lives saved'!$A74)*('Unintended pregnancies averted'!C$2:C$148))</f>
        <v>0</v>
      </c>
      <c r="D74">
        <f>SUMPRODUCT((FP_MMR!$A$2:$A$233='FP_Mat lives saved'!$A74)*(FP_MMR!D$2:D$233))*SUMPRODUCT(('Unintended pregnancies averted'!$A$2:$A$148='FP_Mat lives saved'!$A74)*('Unintended pregnancies averted'!D$2:D$148))</f>
        <v>0</v>
      </c>
      <c r="E74" s="38">
        <f>INDEX('FP data'!$A$2:$M$122,MATCH('FP_Mat lives saved'!$A74,'FP data'!$A$2:$A$122,0),MATCH('FP_Mat lives saved'!E$1,'FP data'!$A$2:$M$2,0))</f>
        <v>3.9909081178638814</v>
      </c>
      <c r="F74" s="38">
        <f>INDEX('FP data'!$A$2:$M$122,MATCH('FP_Mat lives saved'!$A74,'FP data'!$A$2:$A$122,0),MATCH('FP_Mat lives saved'!F$1,'FP data'!$A$2:$M$2,0))</f>
        <v>8.2121543283820699</v>
      </c>
      <c r="G74" s="38">
        <f>INDEX('FP data'!$A$2:$M$122,MATCH('FP_Mat lives saved'!$A74,'FP data'!$A$2:$A$122,0),MATCH('FP_Mat lives saved'!G$1,'FP data'!$A$2:$M$2,0))</f>
        <v>12.67935044923621</v>
      </c>
      <c r="H74" s="38">
        <f>INDEX('FP data'!$A$2:$M$122,MATCH('FP_Mat lives saved'!$A74,'FP data'!$A$2:$A$122,0),MATCH('FP_Mat lives saved'!H$1,'FP data'!$A$2:$M$2,0))</f>
        <v>17.4176002157852</v>
      </c>
      <c r="I74" s="38">
        <f>INDEX('FP data'!$A$2:$M$122,MATCH('FP_Mat lives saved'!$A74,'FP data'!$A$2:$A$122,0),MATCH('FP_Mat lives saved'!I$1,'FP data'!$A$2:$M$2,0))</f>
        <v>22.432722665816385</v>
      </c>
      <c r="J74" s="38">
        <f>INDEX('FP data'!$A$2:$M$122,MATCH('FP_Mat lives saved'!$A74,'FP data'!$A$2:$A$122,0),MATCH('FP_Mat lives saved'!J$1,'FP data'!$A$2:$M$2,0))</f>
        <v>27.756215788742281</v>
      </c>
      <c r="K74" s="38">
        <f>INDEX('FP data'!$A$2:$M$122,MATCH('FP_Mat lives saved'!$A74,'FP data'!$A$2:$A$122,0),MATCH('FP_Mat lives saved'!K$1,'FP data'!$A$2:$M$2,0))</f>
        <v>33.401507363518618</v>
      </c>
      <c r="L74" s="38">
        <f>INDEX('FP data'!$A$2:$M$122,MATCH('FP_Mat lives saved'!$A74,'FP data'!$A$2:$A$122,0),MATCH('FP_Mat lives saved'!L$1,'FP data'!$A$2:$M$2,0))</f>
        <v>39.365284391958909</v>
      </c>
      <c r="M74" s="38">
        <f>INDEX('FP data'!$A$2:$M$122,MATCH('FP_Mat lives saved'!$A74,'FP data'!$A$2:$A$122,0),MATCH('FP_Mat lives saved'!M$1,'FP data'!$A$2:$M$2,0))</f>
        <v>45.641963936235413</v>
      </c>
    </row>
    <row r="75" spans="1:13" x14ac:dyDescent="0.3">
      <c r="A75" t="s">
        <v>148</v>
      </c>
      <c r="B75">
        <f>SUMPRODUCT((FP_MMR!$A$2:$A$233='FP_Mat lives saved'!$A75)*(FP_MMR!B$2:B$233))*SUMPRODUCT(('Unintended pregnancies averted'!$A$2:$A$148='FP_Mat lives saved'!$A75)*('Unintended pregnancies averted'!B$2:B$148))</f>
        <v>0</v>
      </c>
      <c r="C75">
        <f>SUMPRODUCT((FP_MMR!$A$2:$A$233='FP_Mat lives saved'!$A75)*(FP_MMR!C$2:C$233))*SUMPRODUCT(('Unintended pregnancies averted'!$A$2:$A$148='FP_Mat lives saved'!$A75)*('Unintended pregnancies averted'!C$2:C$148))</f>
        <v>0</v>
      </c>
      <c r="D75">
        <f>SUMPRODUCT((FP_MMR!$A$2:$A$233='FP_Mat lives saved'!$A75)*(FP_MMR!D$2:D$233))*SUMPRODUCT(('Unintended pregnancies averted'!$A$2:$A$148='FP_Mat lives saved'!$A75)*('Unintended pregnancies averted'!D$2:D$148))</f>
        <v>0</v>
      </c>
      <c r="E75" s="38">
        <f>INDEX('FP data'!$A$2:$M$122,MATCH('FP_Mat lives saved'!$A75,'FP data'!$A$2:$A$122,0),MATCH('FP_Mat lives saved'!E$1,'FP data'!$A$2:$M$2,0))</f>
        <v>68.586685098705402</v>
      </c>
      <c r="F75" s="38">
        <f>INDEX('FP data'!$A$2:$M$122,MATCH('FP_Mat lives saved'!$A75,'FP data'!$A$2:$A$122,0),MATCH('FP_Mat lives saved'!F$1,'FP data'!$A$2:$M$2,0))</f>
        <v>142.75751176707672</v>
      </c>
      <c r="G75" s="38">
        <f>INDEX('FP data'!$A$2:$M$122,MATCH('FP_Mat lives saved'!$A75,'FP data'!$A$2:$A$122,0),MATCH('FP_Mat lives saved'!G$1,'FP data'!$A$2:$M$2,0))</f>
        <v>222.45627678243363</v>
      </c>
      <c r="H75" s="38">
        <f>INDEX('FP data'!$A$2:$M$122,MATCH('FP_Mat lives saved'!$A75,'FP data'!$A$2:$A$122,0),MATCH('FP_Mat lives saved'!H$1,'FP data'!$A$2:$M$2,0))</f>
        <v>307.46277490162015</v>
      </c>
      <c r="I75" s="38">
        <f>INDEX('FP data'!$A$2:$M$122,MATCH('FP_Mat lives saved'!$A75,'FP data'!$A$2:$A$122,0),MATCH('FP_Mat lives saved'!I$1,'FP data'!$A$2:$M$2,0))</f>
        <v>398.2703310432646</v>
      </c>
      <c r="J75" s="38">
        <f>INDEX('FP data'!$A$2:$M$122,MATCH('FP_Mat lives saved'!$A75,'FP data'!$A$2:$A$122,0),MATCH('FP_Mat lives saved'!J$1,'FP data'!$A$2:$M$2,0))</f>
        <v>494.22735780912853</v>
      </c>
      <c r="K75" s="38">
        <f>INDEX('FP data'!$A$2:$M$122,MATCH('FP_Mat lives saved'!$A75,'FP data'!$A$2:$A$122,0),MATCH('FP_Mat lives saved'!K$1,'FP data'!$A$2:$M$2,0))</f>
        <v>595.30714127593797</v>
      </c>
      <c r="L75" s="38">
        <f>INDEX('FP data'!$A$2:$M$122,MATCH('FP_Mat lives saved'!$A75,'FP data'!$A$2:$A$122,0),MATCH('FP_Mat lives saved'!L$1,'FP data'!$A$2:$M$2,0))</f>
        <v>701.92884114447202</v>
      </c>
      <c r="M75" s="38">
        <f>INDEX('FP data'!$A$2:$M$122,MATCH('FP_Mat lives saved'!$A75,'FP data'!$A$2:$A$122,0),MATCH('FP_Mat lives saved'!M$1,'FP data'!$A$2:$M$2,0))</f>
        <v>814.60267790860189</v>
      </c>
    </row>
    <row r="76" spans="1:13" x14ac:dyDescent="0.3">
      <c r="A76" t="s">
        <v>150</v>
      </c>
      <c r="B76">
        <f>SUMPRODUCT((FP_MMR!$A$2:$A$233='FP_Mat lives saved'!$A76)*(FP_MMR!B$2:B$233))*SUMPRODUCT(('Unintended pregnancies averted'!$A$2:$A$148='FP_Mat lives saved'!$A76)*('Unintended pregnancies averted'!B$2:B$148))</f>
        <v>0</v>
      </c>
      <c r="C76">
        <f>SUMPRODUCT((FP_MMR!$A$2:$A$233='FP_Mat lives saved'!$A76)*(FP_MMR!C$2:C$233))*SUMPRODUCT(('Unintended pregnancies averted'!$A$2:$A$148='FP_Mat lives saved'!$A76)*('Unintended pregnancies averted'!C$2:C$148))</f>
        <v>0</v>
      </c>
      <c r="D76">
        <f>SUMPRODUCT((FP_MMR!$A$2:$A$233='FP_Mat lives saved'!$A76)*(FP_MMR!D$2:D$233))*SUMPRODUCT(('Unintended pregnancies averted'!$A$2:$A$148='FP_Mat lives saved'!$A76)*('Unintended pregnancies averted'!D$2:D$148))</f>
        <v>0</v>
      </c>
      <c r="E76" s="38">
        <f>INDEX('FP data'!$A$2:$M$122,MATCH('FP_Mat lives saved'!$A76,'FP data'!$A$2:$A$122,0),MATCH('FP_Mat lives saved'!E$1,'FP data'!$A$2:$M$2,0))</f>
        <v>2.8546306904195546</v>
      </c>
      <c r="F76" s="38">
        <f>INDEX('FP data'!$A$2:$M$122,MATCH('FP_Mat lives saved'!$A76,'FP data'!$A$2:$A$122,0),MATCH('FP_Mat lives saved'!F$1,'FP data'!$A$2:$M$2,0))</f>
        <v>5.7855230601989547</v>
      </c>
      <c r="G76" s="38">
        <f>INDEX('FP data'!$A$2:$M$122,MATCH('FP_Mat lives saved'!$A76,'FP data'!$A$2:$A$122,0),MATCH('FP_Mat lives saved'!G$1,'FP data'!$A$2:$M$2,0))</f>
        <v>8.7871340765299237</v>
      </c>
      <c r="H76" s="38">
        <f>INDEX('FP data'!$A$2:$M$122,MATCH('FP_Mat lives saved'!$A76,'FP data'!$A$2:$A$122,0),MATCH('FP_Mat lives saved'!H$1,'FP data'!$A$2:$M$2,0))</f>
        <v>11.852804660905861</v>
      </c>
      <c r="I76" s="38">
        <f>INDEX('FP data'!$A$2:$M$122,MATCH('FP_Mat lives saved'!$A76,'FP data'!$A$2:$A$122,0),MATCH('FP_Mat lives saved'!I$1,'FP data'!$A$2:$M$2,0))</f>
        <v>14.993877371784095</v>
      </c>
      <c r="J76" s="38">
        <f>INDEX('FP data'!$A$2:$M$122,MATCH('FP_Mat lives saved'!$A76,'FP data'!$A$2:$A$122,0),MATCH('FP_Mat lives saved'!J$1,'FP data'!$A$2:$M$2,0))</f>
        <v>18.195474157422439</v>
      </c>
      <c r="K76" s="38">
        <f>INDEX('FP data'!$A$2:$M$122,MATCH('FP_Mat lives saved'!$A76,'FP data'!$A$2:$A$122,0),MATCH('FP_Mat lives saved'!K$1,'FP data'!$A$2:$M$2,0))</f>
        <v>21.449258613574671</v>
      </c>
      <c r="L76" s="38">
        <f>INDEX('FP data'!$A$2:$M$122,MATCH('FP_Mat lives saved'!$A76,'FP data'!$A$2:$A$122,0),MATCH('FP_Mat lives saved'!L$1,'FP data'!$A$2:$M$2,0))</f>
        <v>24.744748549913481</v>
      </c>
      <c r="M76" s="38">
        <f>INDEX('FP data'!$A$2:$M$122,MATCH('FP_Mat lives saved'!$A76,'FP data'!$A$2:$A$122,0),MATCH('FP_Mat lives saved'!M$1,'FP data'!$A$2:$M$2,0))</f>
        <v>28.070824394484987</v>
      </c>
    </row>
    <row r="77" spans="1:13" x14ac:dyDescent="0.3">
      <c r="A77" t="s">
        <v>152</v>
      </c>
      <c r="B77">
        <f>SUMPRODUCT((FP_MMR!$A$2:$A$233='FP_Mat lives saved'!$A77)*(FP_MMR!B$2:B$233))*SUMPRODUCT(('Unintended pregnancies averted'!$A$2:$A$148='FP_Mat lives saved'!$A77)*('Unintended pregnancies averted'!B$2:B$148))</f>
        <v>0</v>
      </c>
      <c r="C77">
        <f>SUMPRODUCT((FP_MMR!$A$2:$A$233='FP_Mat lives saved'!$A77)*(FP_MMR!C$2:C$233))*SUMPRODUCT(('Unintended pregnancies averted'!$A$2:$A$148='FP_Mat lives saved'!$A77)*('Unintended pregnancies averted'!C$2:C$148))</f>
        <v>0</v>
      </c>
      <c r="D77">
        <f>SUMPRODUCT((FP_MMR!$A$2:$A$233='FP_Mat lives saved'!$A77)*(FP_MMR!D$2:D$233))*SUMPRODUCT(('Unintended pregnancies averted'!$A$2:$A$148='FP_Mat lives saved'!$A77)*('Unintended pregnancies averted'!D$2:D$148))</f>
        <v>0</v>
      </c>
      <c r="E77" s="38">
        <f>INDEX('FP data'!$A$2:$M$122,MATCH('FP_Mat lives saved'!$A77,'FP data'!$A$2:$A$122,0),MATCH('FP_Mat lives saved'!E$1,'FP data'!$A$2:$M$2,0))</f>
        <v>82.275588463933104</v>
      </c>
      <c r="F77" s="38">
        <f>INDEX('FP data'!$A$2:$M$122,MATCH('FP_Mat lives saved'!$A77,'FP data'!$A$2:$A$122,0),MATCH('FP_Mat lives saved'!F$1,'FP data'!$A$2:$M$2,0))</f>
        <v>179.1689526676804</v>
      </c>
      <c r="G77" s="38">
        <f>INDEX('FP data'!$A$2:$M$122,MATCH('FP_Mat lives saved'!$A77,'FP data'!$A$2:$A$122,0),MATCH('FP_Mat lives saved'!G$1,'FP data'!$A$2:$M$2,0))</f>
        <v>292.87593855985085</v>
      </c>
      <c r="H77" s="38">
        <f>INDEX('FP data'!$A$2:$M$122,MATCH('FP_Mat lives saved'!$A77,'FP data'!$A$2:$A$122,0),MATCH('FP_Mat lives saved'!H$1,'FP data'!$A$2:$M$2,0))</f>
        <v>425.85586451294034</v>
      </c>
      <c r="I77" s="38">
        <f>INDEX('FP data'!$A$2:$M$122,MATCH('FP_Mat lives saved'!$A77,'FP data'!$A$2:$A$122,0),MATCH('FP_Mat lives saved'!I$1,'FP data'!$A$2:$M$2,0))</f>
        <v>580.25221979932576</v>
      </c>
      <c r="J77" s="38">
        <f>INDEX('FP data'!$A$2:$M$122,MATCH('FP_Mat lives saved'!$A77,'FP data'!$A$2:$A$122,0),MATCH('FP_Mat lives saved'!J$1,'FP data'!$A$2:$M$2,0))</f>
        <v>759.7293527007771</v>
      </c>
      <c r="K77" s="38">
        <f>INDEX('FP data'!$A$2:$M$122,MATCH('FP_Mat lives saved'!$A77,'FP data'!$A$2:$A$122,0),MATCH('FP_Mat lives saved'!K$1,'FP data'!$A$2:$M$2,0))</f>
        <v>967.85734807681774</v>
      </c>
      <c r="L77" s="38">
        <f>INDEX('FP data'!$A$2:$M$122,MATCH('FP_Mat lives saved'!$A77,'FP data'!$A$2:$A$122,0),MATCH('FP_Mat lives saved'!L$1,'FP data'!$A$2:$M$2,0))</f>
        <v>1208.6417737366364</v>
      </c>
      <c r="M77" s="38">
        <f>INDEX('FP data'!$A$2:$M$122,MATCH('FP_Mat lives saved'!$A77,'FP data'!$A$2:$A$122,0),MATCH('FP_Mat lives saved'!M$1,'FP data'!$A$2:$M$2,0))</f>
        <v>1486.6416786138223</v>
      </c>
    </row>
    <row r="78" spans="1:13" x14ac:dyDescent="0.3">
      <c r="A78" t="s">
        <v>154</v>
      </c>
      <c r="B78">
        <f>SUMPRODUCT((FP_MMR!$A$2:$A$233='FP_Mat lives saved'!$A78)*(FP_MMR!B$2:B$233))*SUMPRODUCT(('Unintended pregnancies averted'!$A$2:$A$148='FP_Mat lives saved'!$A78)*('Unintended pregnancies averted'!B$2:B$148))</f>
        <v>0</v>
      </c>
      <c r="C78">
        <f>SUMPRODUCT((FP_MMR!$A$2:$A$233='FP_Mat lives saved'!$A78)*(FP_MMR!C$2:C$233))*SUMPRODUCT(('Unintended pregnancies averted'!$A$2:$A$148='FP_Mat lives saved'!$A78)*('Unintended pregnancies averted'!C$2:C$148))</f>
        <v>0</v>
      </c>
      <c r="D78">
        <f>SUMPRODUCT((FP_MMR!$A$2:$A$233='FP_Mat lives saved'!$A78)*(FP_MMR!D$2:D$233))*SUMPRODUCT(('Unintended pregnancies averted'!$A$2:$A$148='FP_Mat lives saved'!$A78)*('Unintended pregnancies averted'!D$2:D$148))</f>
        <v>0</v>
      </c>
      <c r="E78" s="38">
        <f>INDEX('FP data'!$A$2:$M$122,MATCH('FP_Mat lives saved'!$A78,'FP data'!$A$2:$A$122,0),MATCH('FP_Mat lives saved'!E$1,'FP data'!$A$2:$M$2,0))</f>
        <v>1517.1180728347135</v>
      </c>
      <c r="F78" s="38">
        <f>INDEX('FP data'!$A$2:$M$122,MATCH('FP_Mat lives saved'!$A78,'FP data'!$A$2:$A$122,0),MATCH('FP_Mat lives saved'!F$1,'FP data'!$A$2:$M$2,0))</f>
        <v>3262.9785599355891</v>
      </c>
      <c r="G78" s="38">
        <f>INDEX('FP data'!$A$2:$M$122,MATCH('FP_Mat lives saved'!$A78,'FP data'!$A$2:$A$122,0),MATCH('FP_Mat lives saved'!G$1,'FP data'!$A$2:$M$2,0))</f>
        <v>5267.8229175624438</v>
      </c>
      <c r="H78" s="38">
        <f>INDEX('FP data'!$A$2:$M$122,MATCH('FP_Mat lives saved'!$A78,'FP data'!$A$2:$A$122,0),MATCH('FP_Mat lives saved'!H$1,'FP data'!$A$2:$M$2,0))</f>
        <v>7565.5499621602685</v>
      </c>
      <c r="I78" s="38">
        <f>INDEX('FP data'!$A$2:$M$122,MATCH('FP_Mat lives saved'!$A78,'FP data'!$A$2:$A$122,0),MATCH('FP_Mat lives saved'!I$1,'FP data'!$A$2:$M$2,0))</f>
        <v>10183.939052391026</v>
      </c>
      <c r="J78" s="38">
        <f>INDEX('FP data'!$A$2:$M$122,MATCH('FP_Mat lives saved'!$A78,'FP data'!$A$2:$A$122,0),MATCH('FP_Mat lives saved'!J$1,'FP data'!$A$2:$M$2,0))</f>
        <v>13171.64009049629</v>
      </c>
      <c r="K78" s="38">
        <f>INDEX('FP data'!$A$2:$M$122,MATCH('FP_Mat lives saved'!$A78,'FP data'!$A$2:$A$122,0),MATCH('FP_Mat lives saved'!K$1,'FP data'!$A$2:$M$2,0))</f>
        <v>16574.430283013036</v>
      </c>
      <c r="L78" s="38">
        <f>INDEX('FP data'!$A$2:$M$122,MATCH('FP_Mat lives saved'!$A78,'FP data'!$A$2:$A$122,0),MATCH('FP_Mat lives saved'!L$1,'FP data'!$A$2:$M$2,0))</f>
        <v>20440.586666435393</v>
      </c>
      <c r="M78" s="38">
        <f>INDEX('FP data'!$A$2:$M$122,MATCH('FP_Mat lives saved'!$A78,'FP data'!$A$2:$A$122,0),MATCH('FP_Mat lives saved'!M$1,'FP data'!$A$2:$M$2,0))</f>
        <v>24823.142037850448</v>
      </c>
    </row>
    <row r="79" spans="1:13" x14ac:dyDescent="0.3">
      <c r="A79" t="s">
        <v>156</v>
      </c>
      <c r="B79">
        <f>SUMPRODUCT((FP_MMR!$A$2:$A$233='FP_Mat lives saved'!$A79)*(FP_MMR!B$2:B$233))*SUMPRODUCT(('Unintended pregnancies averted'!$A$2:$A$148='FP_Mat lives saved'!$A79)*('Unintended pregnancies averted'!B$2:B$148))</f>
        <v>0</v>
      </c>
      <c r="C79">
        <f>SUMPRODUCT((FP_MMR!$A$2:$A$233='FP_Mat lives saved'!$A79)*(FP_MMR!C$2:C$233))*SUMPRODUCT(('Unintended pregnancies averted'!$A$2:$A$148='FP_Mat lives saved'!$A79)*('Unintended pregnancies averted'!C$2:C$148))</f>
        <v>0</v>
      </c>
      <c r="D79">
        <f>SUMPRODUCT((FP_MMR!$A$2:$A$233='FP_Mat lives saved'!$A79)*(FP_MMR!D$2:D$233))*SUMPRODUCT(('Unintended pregnancies averted'!$A$2:$A$148='FP_Mat lives saved'!$A79)*('Unintended pregnancies averted'!D$2:D$148))</f>
        <v>0</v>
      </c>
      <c r="E79" s="38">
        <f>INDEX('FP data'!$A$2:$M$122,MATCH('FP_Mat lives saved'!$A79,'FP data'!$A$2:$A$122,0),MATCH('FP_Mat lives saved'!E$1,'FP data'!$A$2:$M$2,0))</f>
        <v>1.5740503416251208</v>
      </c>
      <c r="F79" s="38">
        <f>INDEX('FP data'!$A$2:$M$122,MATCH('FP_Mat lives saved'!$A79,'FP data'!$A$2:$A$122,0),MATCH('FP_Mat lives saved'!F$1,'FP data'!$A$2:$M$2,0))</f>
        <v>3.3150392154857506</v>
      </c>
      <c r="G79" s="38">
        <f>INDEX('FP data'!$A$2:$M$122,MATCH('FP_Mat lives saved'!$A79,'FP data'!$A$2:$A$122,0),MATCH('FP_Mat lives saved'!G$1,'FP data'!$A$2:$M$2,0))</f>
        <v>5.2357034304348602</v>
      </c>
      <c r="H79" s="38">
        <f>INDEX('FP data'!$A$2:$M$122,MATCH('FP_Mat lives saved'!$A79,'FP data'!$A$2:$A$122,0),MATCH('FP_Mat lives saved'!H$1,'FP data'!$A$2:$M$2,0))</f>
        <v>7.3489332195644721</v>
      </c>
      <c r="I79" s="38">
        <f>INDEX('FP data'!$A$2:$M$122,MATCH('FP_Mat lives saved'!$A79,'FP data'!$A$2:$A$122,0),MATCH('FP_Mat lives saved'!I$1,'FP data'!$A$2:$M$2,0))</f>
        <v>9.6712934885205328</v>
      </c>
      <c r="J79" s="38">
        <f>INDEX('FP data'!$A$2:$M$122,MATCH('FP_Mat lives saved'!$A79,'FP data'!$A$2:$A$122,0),MATCH('FP_Mat lives saved'!J$1,'FP data'!$A$2:$M$2,0))</f>
        <v>12.21560984821042</v>
      </c>
      <c r="K79" s="38">
        <f>INDEX('FP data'!$A$2:$M$122,MATCH('FP_Mat lives saved'!$A79,'FP data'!$A$2:$A$122,0),MATCH('FP_Mat lives saved'!K$1,'FP data'!$A$2:$M$2,0))</f>
        <v>14.9983708819572</v>
      </c>
      <c r="L79" s="38">
        <f>INDEX('FP data'!$A$2:$M$122,MATCH('FP_Mat lives saved'!$A79,'FP data'!$A$2:$A$122,0),MATCH('FP_Mat lives saved'!L$1,'FP data'!$A$2:$M$2,0))</f>
        <v>18.037980839047719</v>
      </c>
      <c r="M79" s="38">
        <f>INDEX('FP data'!$A$2:$M$122,MATCH('FP_Mat lives saved'!$A79,'FP data'!$A$2:$A$122,0),MATCH('FP_Mat lives saved'!M$1,'FP data'!$A$2:$M$2,0))</f>
        <v>21.35349696746988</v>
      </c>
    </row>
    <row r="80" spans="1:13" x14ac:dyDescent="0.3">
      <c r="A80" t="s">
        <v>158</v>
      </c>
      <c r="B80">
        <f>SUMPRODUCT((FP_MMR!$A$2:$A$233='FP_Mat lives saved'!$A80)*(FP_MMR!B$2:B$233))*SUMPRODUCT(('Unintended pregnancies averted'!$A$2:$A$148='FP_Mat lives saved'!$A80)*('Unintended pregnancies averted'!B$2:B$148))</f>
        <v>0</v>
      </c>
      <c r="C80">
        <f>SUMPRODUCT((FP_MMR!$A$2:$A$233='FP_Mat lives saved'!$A80)*(FP_MMR!C$2:C$233))*SUMPRODUCT(('Unintended pregnancies averted'!$A$2:$A$148='FP_Mat lives saved'!$A80)*('Unintended pregnancies averted'!C$2:C$148))</f>
        <v>0</v>
      </c>
      <c r="D80">
        <f>SUMPRODUCT((FP_MMR!$A$2:$A$233='FP_Mat lives saved'!$A80)*(FP_MMR!D$2:D$233))*SUMPRODUCT(('Unintended pregnancies averted'!$A$2:$A$148='FP_Mat lives saved'!$A80)*('Unintended pregnancies averted'!D$2:D$148))</f>
        <v>0</v>
      </c>
      <c r="E80" s="38">
        <f>INDEX('FP data'!$A$2:$M$122,MATCH('FP_Mat lives saved'!$A80,'FP data'!$A$2:$A$122,0),MATCH('FP_Mat lives saved'!E$1,'FP data'!$A$2:$M$2,0))</f>
        <v>235.6685373999203</v>
      </c>
      <c r="F80" s="38">
        <f>INDEX('FP data'!$A$2:$M$122,MATCH('FP_Mat lives saved'!$A80,'FP data'!$A$2:$A$122,0),MATCH('FP_Mat lives saved'!F$1,'FP data'!$A$2:$M$2,0))</f>
        <v>499.51398082093829</v>
      </c>
      <c r="G80" s="38">
        <f>INDEX('FP data'!$A$2:$M$122,MATCH('FP_Mat lives saved'!$A80,'FP data'!$A$2:$A$122,0),MATCH('FP_Mat lives saved'!G$1,'FP data'!$A$2:$M$2,0))</f>
        <v>794.5064112404948</v>
      </c>
      <c r="H80" s="38">
        <f>INDEX('FP data'!$A$2:$M$122,MATCH('FP_Mat lives saved'!$A80,'FP data'!$A$2:$A$122,0),MATCH('FP_Mat lives saved'!H$1,'FP data'!$A$2:$M$2,0))</f>
        <v>1123.750419759036</v>
      </c>
      <c r="I80" s="38">
        <f>INDEX('FP data'!$A$2:$M$122,MATCH('FP_Mat lives saved'!$A80,'FP data'!$A$2:$A$122,0),MATCH('FP_Mat lives saved'!I$1,'FP data'!$A$2:$M$2,0))</f>
        <v>1490.4025900138849</v>
      </c>
      <c r="J80" s="38">
        <f>INDEX('FP data'!$A$2:$M$122,MATCH('FP_Mat lives saved'!$A80,'FP data'!$A$2:$A$122,0),MATCH('FP_Mat lives saved'!J$1,'FP data'!$A$2:$M$2,0))</f>
        <v>1898.3730681861725</v>
      </c>
      <c r="K80" s="38">
        <f>INDEX('FP data'!$A$2:$M$122,MATCH('FP_Mat lives saved'!$A80,'FP data'!$A$2:$A$122,0),MATCH('FP_Mat lives saved'!K$1,'FP data'!$A$2:$M$2,0))</f>
        <v>2351.2839688681743</v>
      </c>
      <c r="L80" s="38">
        <f>INDEX('FP data'!$A$2:$M$122,MATCH('FP_Mat lives saved'!$A80,'FP data'!$A$2:$A$122,0),MATCH('FP_Mat lives saved'!L$1,'FP data'!$A$2:$M$2,0))</f>
        <v>2852.4302768192479</v>
      </c>
      <c r="M80" s="38">
        <f>INDEX('FP data'!$A$2:$M$122,MATCH('FP_Mat lives saved'!$A80,'FP data'!$A$2:$A$122,0),MATCH('FP_Mat lives saved'!M$1,'FP data'!$A$2:$M$2,0))</f>
        <v>3405.1420003738795</v>
      </c>
    </row>
    <row r="81" spans="1:13" x14ac:dyDescent="0.3">
      <c r="A81" t="s">
        <v>160</v>
      </c>
      <c r="B81">
        <f>SUMPRODUCT((FP_MMR!$A$2:$A$233='FP_Mat lives saved'!$A81)*(FP_MMR!B$2:B$233))*SUMPRODUCT(('Unintended pregnancies averted'!$A$2:$A$148='FP_Mat lives saved'!$A81)*('Unintended pregnancies averted'!B$2:B$148))</f>
        <v>0</v>
      </c>
      <c r="C81">
        <f>SUMPRODUCT((FP_MMR!$A$2:$A$233='FP_Mat lives saved'!$A81)*(FP_MMR!C$2:C$233))*SUMPRODUCT(('Unintended pregnancies averted'!$A$2:$A$148='FP_Mat lives saved'!$A81)*('Unintended pregnancies averted'!C$2:C$148))</f>
        <v>0</v>
      </c>
      <c r="D81">
        <f>SUMPRODUCT((FP_MMR!$A$2:$A$233='FP_Mat lives saved'!$A81)*(FP_MMR!D$2:D$233))*SUMPRODUCT(('Unintended pregnancies averted'!$A$2:$A$148='FP_Mat lives saved'!$A81)*('Unintended pregnancies averted'!D$2:D$148))</f>
        <v>0</v>
      </c>
      <c r="E81" s="38">
        <f>INDEX('FP data'!$A$2:$M$122,MATCH('FP_Mat lives saved'!$A81,'FP data'!$A$2:$A$122,0),MATCH('FP_Mat lives saved'!E$1,'FP data'!$A$2:$M$2,0))</f>
        <v>2.8721984418403679</v>
      </c>
      <c r="F81" s="38">
        <f>INDEX('FP data'!$A$2:$M$122,MATCH('FP_Mat lives saved'!$A81,'FP data'!$A$2:$A$122,0),MATCH('FP_Mat lives saved'!F$1,'FP data'!$A$2:$M$2,0))</f>
        <v>5.8918246430762622</v>
      </c>
      <c r="G81" s="38">
        <f>INDEX('FP data'!$A$2:$M$122,MATCH('FP_Mat lives saved'!$A81,'FP data'!$A$2:$A$122,0),MATCH('FP_Mat lives saved'!G$1,'FP data'!$A$2:$M$2,0))</f>
        <v>9.0639754193625492</v>
      </c>
      <c r="H81" s="38">
        <f>INDEX('FP data'!$A$2:$M$122,MATCH('FP_Mat lives saved'!$A81,'FP data'!$A$2:$A$122,0),MATCH('FP_Mat lives saved'!H$1,'FP data'!$A$2:$M$2,0))</f>
        <v>12.3949860681319</v>
      </c>
      <c r="I81" s="38">
        <f>INDEX('FP data'!$A$2:$M$122,MATCH('FP_Mat lives saved'!$A81,'FP data'!$A$2:$A$122,0),MATCH('FP_Mat lives saved'!I$1,'FP data'!$A$2:$M$2,0))</f>
        <v>15.888523109580376</v>
      </c>
      <c r="J81" s="38">
        <f>INDEX('FP data'!$A$2:$M$122,MATCH('FP_Mat lives saved'!$A81,'FP data'!$A$2:$A$122,0),MATCH('FP_Mat lives saved'!J$1,'FP data'!$A$2:$M$2,0))</f>
        <v>19.554711700600791</v>
      </c>
      <c r="K81" s="38">
        <f>INDEX('FP data'!$A$2:$M$122,MATCH('FP_Mat lives saved'!$A81,'FP data'!$A$2:$A$122,0),MATCH('FP_Mat lives saved'!K$1,'FP data'!$A$2:$M$2,0))</f>
        <v>23.397913998514966</v>
      </c>
      <c r="L81" s="38">
        <f>INDEX('FP data'!$A$2:$M$122,MATCH('FP_Mat lives saved'!$A81,'FP data'!$A$2:$A$122,0),MATCH('FP_Mat lives saved'!L$1,'FP data'!$A$2:$M$2,0))</f>
        <v>27.416664524719835</v>
      </c>
      <c r="M81" s="38">
        <f>INDEX('FP data'!$A$2:$M$122,MATCH('FP_Mat lives saved'!$A81,'FP data'!$A$2:$A$122,0),MATCH('FP_Mat lives saved'!M$1,'FP data'!$A$2:$M$2,0))</f>
        <v>31.608909617062679</v>
      </c>
    </row>
    <row r="82" spans="1:13" x14ac:dyDescent="0.3">
      <c r="A82" t="s">
        <v>162</v>
      </c>
      <c r="B82">
        <f>SUMPRODUCT((FP_MMR!$A$2:$A$233='FP_Mat lives saved'!$A82)*(FP_MMR!B$2:B$233))*SUMPRODUCT(('Unintended pregnancies averted'!$A$2:$A$148='FP_Mat lives saved'!$A82)*('Unintended pregnancies averted'!B$2:B$148))</f>
        <v>0</v>
      </c>
      <c r="C82">
        <f>SUMPRODUCT((FP_MMR!$A$2:$A$233='FP_Mat lives saved'!$A82)*(FP_MMR!C$2:C$233))*SUMPRODUCT(('Unintended pregnancies averted'!$A$2:$A$148='FP_Mat lives saved'!$A82)*('Unintended pregnancies averted'!C$2:C$148))</f>
        <v>0</v>
      </c>
      <c r="D82">
        <f>SUMPRODUCT((FP_MMR!$A$2:$A$233='FP_Mat lives saved'!$A82)*(FP_MMR!D$2:D$233))*SUMPRODUCT(('Unintended pregnancies averted'!$A$2:$A$148='FP_Mat lives saved'!$A82)*('Unintended pregnancies averted'!D$2:D$148))</f>
        <v>0</v>
      </c>
      <c r="E82" s="38">
        <f>INDEX('FP data'!$A$2:$M$122,MATCH('FP_Mat lives saved'!$A82,'FP data'!$A$2:$A$122,0),MATCH('FP_Mat lives saved'!E$1,'FP data'!$A$2:$M$2,0))</f>
        <v>21.63821380593123</v>
      </c>
      <c r="F82" s="38">
        <f>INDEX('FP data'!$A$2:$M$122,MATCH('FP_Mat lives saved'!$A82,'FP data'!$A$2:$A$122,0),MATCH('FP_Mat lives saved'!F$1,'FP data'!$A$2:$M$2,0))</f>
        <v>46.0056792087654</v>
      </c>
      <c r="G82" s="38">
        <f>INDEX('FP data'!$A$2:$M$122,MATCH('FP_Mat lives saved'!$A82,'FP data'!$A$2:$A$122,0),MATCH('FP_Mat lives saved'!G$1,'FP data'!$A$2:$M$2,0))</f>
        <v>73.352752021771778</v>
      </c>
      <c r="H82" s="38">
        <f>INDEX('FP data'!$A$2:$M$122,MATCH('FP_Mat lives saved'!$A82,'FP data'!$A$2:$A$122,0),MATCH('FP_Mat lives saved'!H$1,'FP data'!$A$2:$M$2,0))</f>
        <v>103.93928210647192</v>
      </c>
      <c r="I82" s="38">
        <f>INDEX('FP data'!$A$2:$M$122,MATCH('FP_Mat lives saved'!$A82,'FP data'!$A$2:$A$122,0),MATCH('FP_Mat lives saved'!I$1,'FP data'!$A$2:$M$2,0))</f>
        <v>138.04680461009337</v>
      </c>
      <c r="J82" s="38">
        <f>INDEX('FP data'!$A$2:$M$122,MATCH('FP_Mat lives saved'!$A82,'FP data'!$A$2:$A$122,0),MATCH('FP_Mat lives saved'!J$1,'FP data'!$A$2:$M$2,0))</f>
        <v>176.00720913773574</v>
      </c>
      <c r="K82" s="38">
        <f>INDEX('FP data'!$A$2:$M$122,MATCH('FP_Mat lives saved'!$A82,'FP data'!$A$2:$A$122,0),MATCH('FP_Mat lives saved'!K$1,'FP data'!$A$2:$M$2,0))</f>
        <v>218.17067277544294</v>
      </c>
      <c r="L82" s="38">
        <f>INDEX('FP data'!$A$2:$M$122,MATCH('FP_Mat lives saved'!$A82,'FP data'!$A$2:$A$122,0),MATCH('FP_Mat lives saved'!L$1,'FP data'!$A$2:$M$2,0))</f>
        <v>264.93865133708175</v>
      </c>
      <c r="M82" s="38">
        <f>INDEX('FP data'!$A$2:$M$122,MATCH('FP_Mat lives saved'!$A82,'FP data'!$A$2:$A$122,0),MATCH('FP_Mat lives saved'!M$1,'FP data'!$A$2:$M$2,0))</f>
        <v>316.74975073348611</v>
      </c>
    </row>
    <row r="83" spans="1:13" x14ac:dyDescent="0.3">
      <c r="A83" t="s">
        <v>164</v>
      </c>
      <c r="B83">
        <f>SUMPRODUCT((FP_MMR!$A$2:$A$233='FP_Mat lives saved'!$A83)*(FP_MMR!B$2:B$233))*SUMPRODUCT(('Unintended pregnancies averted'!$A$2:$A$148='FP_Mat lives saved'!$A83)*('Unintended pregnancies averted'!B$2:B$148))</f>
        <v>0</v>
      </c>
      <c r="C83">
        <f>SUMPRODUCT((FP_MMR!$A$2:$A$233='FP_Mat lives saved'!$A83)*(FP_MMR!C$2:C$233))*SUMPRODUCT(('Unintended pregnancies averted'!$A$2:$A$148='FP_Mat lives saved'!$A83)*('Unintended pregnancies averted'!C$2:C$148))</f>
        <v>0</v>
      </c>
      <c r="D83">
        <f>SUMPRODUCT((FP_MMR!$A$2:$A$233='FP_Mat lives saved'!$A83)*(FP_MMR!D$2:D$233))*SUMPRODUCT(('Unintended pregnancies averted'!$A$2:$A$148='FP_Mat lives saved'!$A83)*('Unintended pregnancies averted'!D$2:D$148))</f>
        <v>0</v>
      </c>
      <c r="E83" s="38">
        <f>INDEX('FP data'!$A$2:$M$122,MATCH('FP_Mat lives saved'!$A83,'FP data'!$A$2:$A$122,0),MATCH('FP_Mat lives saved'!E$1,'FP data'!$A$2:$M$2,0))</f>
        <v>4.9759082806262995</v>
      </c>
      <c r="F83" s="38">
        <f>INDEX('FP data'!$A$2:$M$122,MATCH('FP_Mat lives saved'!$A83,'FP data'!$A$2:$A$122,0),MATCH('FP_Mat lives saved'!F$1,'FP data'!$A$2:$M$2,0))</f>
        <v>10.199339631916587</v>
      </c>
      <c r="G83" s="38">
        <f>INDEX('FP data'!$A$2:$M$122,MATCH('FP_Mat lives saved'!$A83,'FP data'!$A$2:$A$122,0),MATCH('FP_Mat lives saved'!G$1,'FP data'!$A$2:$M$2,0))</f>
        <v>15.667841079169506</v>
      </c>
      <c r="H83" s="38">
        <f>INDEX('FP data'!$A$2:$M$122,MATCH('FP_Mat lives saved'!$A83,'FP data'!$A$2:$A$122,0),MATCH('FP_Mat lives saved'!H$1,'FP data'!$A$2:$M$2,0))</f>
        <v>21.36973318988808</v>
      </c>
      <c r="I83" s="38">
        <f>INDEX('FP data'!$A$2:$M$122,MATCH('FP_Mat lives saved'!$A83,'FP data'!$A$2:$A$122,0),MATCH('FP_Mat lives saved'!I$1,'FP data'!$A$2:$M$2,0))</f>
        <v>27.31232468307104</v>
      </c>
      <c r="J83" s="38">
        <f>INDEX('FP data'!$A$2:$M$122,MATCH('FP_Mat lives saved'!$A83,'FP data'!$A$2:$A$122,0),MATCH('FP_Mat lives saved'!J$1,'FP data'!$A$2:$M$2,0))</f>
        <v>33.474982136082247</v>
      </c>
      <c r="K83" s="38">
        <f>INDEX('FP data'!$A$2:$M$122,MATCH('FP_Mat lives saved'!$A83,'FP data'!$A$2:$A$122,0),MATCH('FP_Mat lives saved'!K$1,'FP data'!$A$2:$M$2,0))</f>
        <v>39.850000387091768</v>
      </c>
      <c r="L83" s="38">
        <f>INDEX('FP data'!$A$2:$M$122,MATCH('FP_Mat lives saved'!$A83,'FP data'!$A$2:$A$122,0),MATCH('FP_Mat lives saved'!L$1,'FP data'!$A$2:$M$2,0))</f>
        <v>46.43518576362905</v>
      </c>
      <c r="M83" s="38">
        <f>INDEX('FP data'!$A$2:$M$122,MATCH('FP_Mat lives saved'!$A83,'FP data'!$A$2:$A$122,0),MATCH('FP_Mat lives saved'!M$1,'FP data'!$A$2:$M$2,0))</f>
        <v>53.226883458121506</v>
      </c>
    </row>
    <row r="84" spans="1:13" x14ac:dyDescent="0.3">
      <c r="A84" t="s">
        <v>166</v>
      </c>
      <c r="B84">
        <f>SUMPRODUCT((FP_MMR!$A$2:$A$233='FP_Mat lives saved'!$A84)*(FP_MMR!B$2:B$233))*SUMPRODUCT(('Unintended pregnancies averted'!$A$2:$A$148='FP_Mat lives saved'!$A84)*('Unintended pregnancies averted'!B$2:B$148))</f>
        <v>0</v>
      </c>
      <c r="C84">
        <f>SUMPRODUCT((FP_MMR!$A$2:$A$233='FP_Mat lives saved'!$A84)*(FP_MMR!C$2:C$233))*SUMPRODUCT(('Unintended pregnancies averted'!$A$2:$A$148='FP_Mat lives saved'!$A84)*('Unintended pregnancies averted'!C$2:C$148))</f>
        <v>0</v>
      </c>
      <c r="D84">
        <f>SUMPRODUCT((FP_MMR!$A$2:$A$233='FP_Mat lives saved'!$A84)*(FP_MMR!D$2:D$233))*SUMPRODUCT(('Unintended pregnancies averted'!$A$2:$A$148='FP_Mat lives saved'!$A84)*('Unintended pregnancies averted'!D$2:D$148))</f>
        <v>0</v>
      </c>
      <c r="E84" s="38">
        <f>INDEX('FP data'!$A$2:$M$122,MATCH('FP_Mat lives saved'!$A84,'FP data'!$A$2:$A$122,0),MATCH('FP_Mat lives saved'!E$1,'FP data'!$A$2:$M$2,0))</f>
        <v>13.013569690681607</v>
      </c>
      <c r="F84" s="38">
        <f>INDEX('FP data'!$A$2:$M$122,MATCH('FP_Mat lives saved'!$A84,'FP data'!$A$2:$A$122,0),MATCH('FP_Mat lives saved'!F$1,'FP data'!$A$2:$M$2,0))</f>
        <v>26.804499287796318</v>
      </c>
      <c r="G84" s="38">
        <f>INDEX('FP data'!$A$2:$M$122,MATCH('FP_Mat lives saved'!$A84,'FP data'!$A$2:$A$122,0),MATCH('FP_Mat lives saved'!G$1,'FP data'!$A$2:$M$2,0))</f>
        <v>41.402202146159539</v>
      </c>
      <c r="H84" s="38">
        <f>INDEX('FP data'!$A$2:$M$122,MATCH('FP_Mat lives saved'!$A84,'FP data'!$A$2:$A$122,0),MATCH('FP_Mat lives saved'!H$1,'FP data'!$A$2:$M$2,0))</f>
        <v>56.834864877961536</v>
      </c>
      <c r="I84" s="38">
        <f>INDEX('FP data'!$A$2:$M$122,MATCH('FP_Mat lives saved'!$A84,'FP data'!$A$2:$A$122,0),MATCH('FP_Mat lives saved'!I$1,'FP data'!$A$2:$M$2,0))</f>
        <v>73.151777054899469</v>
      </c>
      <c r="J84" s="38">
        <f>INDEX('FP data'!$A$2:$M$122,MATCH('FP_Mat lives saved'!$A84,'FP data'!$A$2:$A$122,0),MATCH('FP_Mat lives saved'!J$1,'FP data'!$A$2:$M$2,0))</f>
        <v>90.373240680693186</v>
      </c>
      <c r="K84" s="38">
        <f>INDEX('FP data'!$A$2:$M$122,MATCH('FP_Mat lives saved'!$A84,'FP data'!$A$2:$A$122,0),MATCH('FP_Mat lives saved'!K$1,'FP data'!$A$2:$M$2,0))</f>
        <v>108.52402208603786</v>
      </c>
      <c r="L84" s="38">
        <f>INDEX('FP data'!$A$2:$M$122,MATCH('FP_Mat lives saved'!$A84,'FP data'!$A$2:$A$122,0),MATCH('FP_Mat lives saved'!L$1,'FP data'!$A$2:$M$2,0))</f>
        <v>127.62191764752504</v>
      </c>
      <c r="M84" s="38">
        <f>INDEX('FP data'!$A$2:$M$122,MATCH('FP_Mat lives saved'!$A84,'FP data'!$A$2:$A$122,0),MATCH('FP_Mat lives saved'!M$1,'FP data'!$A$2:$M$2,0))</f>
        <v>147.68400375930526</v>
      </c>
    </row>
    <row r="85" spans="1:13" x14ac:dyDescent="0.3">
      <c r="A85" t="s">
        <v>168</v>
      </c>
      <c r="B85">
        <f>SUMPRODUCT((FP_MMR!$A$2:$A$233='FP_Mat lives saved'!$A85)*(FP_MMR!B$2:B$233))*SUMPRODUCT(('Unintended pregnancies averted'!$A$2:$A$148='FP_Mat lives saved'!$A85)*('Unintended pregnancies averted'!B$2:B$148))</f>
        <v>0</v>
      </c>
      <c r="C85">
        <f>SUMPRODUCT((FP_MMR!$A$2:$A$233='FP_Mat lives saved'!$A85)*(FP_MMR!C$2:C$233))*SUMPRODUCT(('Unintended pregnancies averted'!$A$2:$A$148='FP_Mat lives saved'!$A85)*('Unintended pregnancies averted'!C$2:C$148))</f>
        <v>0</v>
      </c>
      <c r="D85">
        <f>SUMPRODUCT((FP_MMR!$A$2:$A$233='FP_Mat lives saved'!$A85)*(FP_MMR!D$2:D$233))*SUMPRODUCT(('Unintended pregnancies averted'!$A$2:$A$148='FP_Mat lives saved'!$A85)*('Unintended pregnancies averted'!D$2:D$148))</f>
        <v>0</v>
      </c>
      <c r="E85" s="38">
        <f>INDEX('FP data'!$A$2:$M$122,MATCH('FP_Mat lives saved'!$A85,'FP data'!$A$2:$A$122,0),MATCH('FP_Mat lives saved'!E$1,'FP data'!$A$2:$M$2,0))</f>
        <v>84.228549354958886</v>
      </c>
      <c r="F85" s="38">
        <f>INDEX('FP data'!$A$2:$M$122,MATCH('FP_Mat lives saved'!$A85,'FP data'!$A$2:$A$122,0),MATCH('FP_Mat lives saved'!F$1,'FP data'!$A$2:$M$2,0))</f>
        <v>176.86570934311248</v>
      </c>
      <c r="G85" s="38">
        <f>INDEX('FP data'!$A$2:$M$122,MATCH('FP_Mat lives saved'!$A85,'FP data'!$A$2:$A$122,0),MATCH('FP_Mat lives saved'!G$1,'FP data'!$A$2:$M$2,0))</f>
        <v>278.56403301969181</v>
      </c>
      <c r="H85" s="38">
        <f>INDEX('FP data'!$A$2:$M$122,MATCH('FP_Mat lives saved'!$A85,'FP data'!$A$2:$A$122,0),MATCH('FP_Mat lives saved'!H$1,'FP data'!$A$2:$M$2,0))</f>
        <v>389.96446830223772</v>
      </c>
      <c r="I85" s="38">
        <f>INDEX('FP data'!$A$2:$M$122,MATCH('FP_Mat lives saved'!$A85,'FP data'!$A$2:$A$122,0),MATCH('FP_Mat lives saved'!I$1,'FP data'!$A$2:$M$2,0))</f>
        <v>511.94897888007335</v>
      </c>
      <c r="J85" s="38">
        <f>INDEX('FP data'!$A$2:$M$122,MATCH('FP_Mat lives saved'!$A85,'FP data'!$A$2:$A$122,0),MATCH('FP_Mat lives saved'!J$1,'FP data'!$A$2:$M$2,0))</f>
        <v>645.18673342357056</v>
      </c>
      <c r="K85" s="38">
        <f>INDEX('FP data'!$A$2:$M$122,MATCH('FP_Mat lives saved'!$A85,'FP data'!$A$2:$A$122,0),MATCH('FP_Mat lives saved'!K$1,'FP data'!$A$2:$M$2,0))</f>
        <v>790.52243472586383</v>
      </c>
      <c r="L85" s="38">
        <f>INDEX('FP data'!$A$2:$M$122,MATCH('FP_Mat lives saved'!$A85,'FP data'!$A$2:$A$122,0),MATCH('FP_Mat lives saved'!L$1,'FP data'!$A$2:$M$2,0))</f>
        <v>948.91402725582134</v>
      </c>
      <c r="M85" s="38">
        <f>INDEX('FP data'!$A$2:$M$122,MATCH('FP_Mat lives saved'!$A85,'FP data'!$A$2:$A$122,0),MATCH('FP_Mat lives saved'!M$1,'FP data'!$A$2:$M$2,0))</f>
        <v>1121.3760333589444</v>
      </c>
    </row>
    <row r="86" spans="1:13" x14ac:dyDescent="0.3">
      <c r="A86" t="s">
        <v>170</v>
      </c>
      <c r="B86">
        <f>SUMPRODUCT((FP_MMR!$A$2:$A$233='FP_Mat lives saved'!$A86)*(FP_MMR!B$2:B$233))*SUMPRODUCT(('Unintended pregnancies averted'!$A$2:$A$148='FP_Mat lives saved'!$A86)*('Unintended pregnancies averted'!B$2:B$148))</f>
        <v>0</v>
      </c>
      <c r="C86">
        <f>SUMPRODUCT((FP_MMR!$A$2:$A$233='FP_Mat lives saved'!$A86)*(FP_MMR!C$2:C$233))*SUMPRODUCT(('Unintended pregnancies averted'!$A$2:$A$148='FP_Mat lives saved'!$A86)*('Unintended pregnancies averted'!C$2:C$148))</f>
        <v>0</v>
      </c>
      <c r="D86">
        <f>SUMPRODUCT((FP_MMR!$A$2:$A$233='FP_Mat lives saved'!$A86)*(FP_MMR!D$2:D$233))*SUMPRODUCT(('Unintended pregnancies averted'!$A$2:$A$148='FP_Mat lives saved'!$A86)*('Unintended pregnancies averted'!D$2:D$148))</f>
        <v>0</v>
      </c>
      <c r="E86" s="38">
        <f>INDEX('FP data'!$A$2:$M$122,MATCH('FP_Mat lives saved'!$A86,'FP data'!$A$2:$A$122,0),MATCH('FP_Mat lives saved'!E$1,'FP data'!$A$2:$M$2,0))</f>
        <v>0.13838535628647541</v>
      </c>
      <c r="F86" s="38">
        <f>INDEX('FP data'!$A$2:$M$122,MATCH('FP_Mat lives saved'!$A86,'FP data'!$A$2:$A$122,0),MATCH('FP_Mat lives saved'!F$1,'FP data'!$A$2:$M$2,0))</f>
        <v>0.29026596321042009</v>
      </c>
      <c r="G86" s="38">
        <f>INDEX('FP data'!$A$2:$M$122,MATCH('FP_Mat lives saved'!$A86,'FP data'!$A$2:$A$122,0),MATCH('FP_Mat lives saved'!G$1,'FP data'!$A$2:$M$2,0))</f>
        <v>0.45684865193203672</v>
      </c>
      <c r="H86" s="38">
        <f>INDEX('FP data'!$A$2:$M$122,MATCH('FP_Mat lives saved'!$A86,'FP data'!$A$2:$A$122,0),MATCH('FP_Mat lives saved'!H$1,'FP data'!$A$2:$M$2,0))</f>
        <v>0.63946100957036567</v>
      </c>
      <c r="I86" s="38">
        <f>INDEX('FP data'!$A$2:$M$122,MATCH('FP_Mat lives saved'!$A86,'FP data'!$A$2:$A$122,0),MATCH('FP_Mat lives saved'!I$1,'FP data'!$A$2:$M$2,0))</f>
        <v>0.83691630766403824</v>
      </c>
      <c r="J86" s="38">
        <f>INDEX('FP data'!$A$2:$M$122,MATCH('FP_Mat lives saved'!$A86,'FP data'!$A$2:$A$122,0),MATCH('FP_Mat lives saved'!J$1,'FP data'!$A$2:$M$2,0))</f>
        <v>1.0517435479090587</v>
      </c>
      <c r="K86" s="38">
        <f>INDEX('FP data'!$A$2:$M$122,MATCH('FP_Mat lives saved'!$A86,'FP data'!$A$2:$A$122,0),MATCH('FP_Mat lives saved'!K$1,'FP data'!$A$2:$M$2,0))</f>
        <v>1.2839634270629561</v>
      </c>
      <c r="L86" s="38">
        <f>INDEX('FP data'!$A$2:$M$122,MATCH('FP_Mat lives saved'!$A86,'FP data'!$A$2:$A$122,0),MATCH('FP_Mat lives saved'!L$1,'FP data'!$A$2:$M$2,0))</f>
        <v>1.532470040761384</v>
      </c>
      <c r="M86" s="38">
        <f>INDEX('FP data'!$A$2:$M$122,MATCH('FP_Mat lives saved'!$A86,'FP data'!$A$2:$A$122,0),MATCH('FP_Mat lives saved'!M$1,'FP data'!$A$2:$M$2,0))</f>
        <v>1.7961878961371678</v>
      </c>
    </row>
    <row r="87" spans="1:13" x14ac:dyDescent="0.3">
      <c r="A87" t="s">
        <v>172</v>
      </c>
      <c r="B87">
        <f>SUMPRODUCT((FP_MMR!$A$2:$A$233='FP_Mat lives saved'!$A87)*(FP_MMR!B$2:B$233))*SUMPRODUCT(('Unintended pregnancies averted'!$A$2:$A$148='FP_Mat lives saved'!$A87)*('Unintended pregnancies averted'!B$2:B$148))</f>
        <v>0</v>
      </c>
      <c r="C87">
        <f>SUMPRODUCT((FP_MMR!$A$2:$A$233='FP_Mat lives saved'!$A87)*(FP_MMR!C$2:C$233))*SUMPRODUCT(('Unintended pregnancies averted'!$A$2:$A$148='FP_Mat lives saved'!$A87)*('Unintended pregnancies averted'!C$2:C$148))</f>
        <v>0</v>
      </c>
      <c r="D87">
        <f>SUMPRODUCT((FP_MMR!$A$2:$A$233='FP_Mat lives saved'!$A87)*(FP_MMR!D$2:D$233))*SUMPRODUCT(('Unintended pregnancies averted'!$A$2:$A$148='FP_Mat lives saved'!$A87)*('Unintended pregnancies averted'!D$2:D$148))</f>
        <v>0</v>
      </c>
      <c r="E87" s="38">
        <f>INDEX('FP data'!$A$2:$M$122,MATCH('FP_Mat lives saved'!$A87,'FP data'!$A$2:$A$122,0),MATCH('FP_Mat lives saved'!E$1,'FP data'!$A$2:$M$2,0))</f>
        <v>28.368223812884594</v>
      </c>
      <c r="F87" s="38">
        <f>INDEX('FP data'!$A$2:$M$122,MATCH('FP_Mat lives saved'!$A87,'FP data'!$A$2:$A$122,0),MATCH('FP_Mat lives saved'!F$1,'FP data'!$A$2:$M$2,0))</f>
        <v>59.681695945348565</v>
      </c>
      <c r="G87" s="38">
        <f>INDEX('FP data'!$A$2:$M$122,MATCH('FP_Mat lives saved'!$A87,'FP data'!$A$2:$A$122,0),MATCH('FP_Mat lives saved'!G$1,'FP data'!$A$2:$M$2,0))</f>
        <v>94.113955387780152</v>
      </c>
      <c r="H87" s="38">
        <f>INDEX('FP data'!$A$2:$M$122,MATCH('FP_Mat lives saved'!$A87,'FP data'!$A$2:$A$122,0),MATCH('FP_Mat lives saved'!H$1,'FP data'!$A$2:$M$2,0))</f>
        <v>131.82536100146376</v>
      </c>
      <c r="I87" s="38">
        <f>INDEX('FP data'!$A$2:$M$122,MATCH('FP_Mat lives saved'!$A87,'FP data'!$A$2:$A$122,0),MATCH('FP_Mat lives saved'!I$1,'FP data'!$A$2:$M$2,0))</f>
        <v>172.99955115139949</v>
      </c>
      <c r="J87" s="38">
        <f>INDEX('FP data'!$A$2:$M$122,MATCH('FP_Mat lives saved'!$A87,'FP data'!$A$2:$A$122,0),MATCH('FP_Mat lives saved'!J$1,'FP data'!$A$2:$M$2,0))</f>
        <v>217.78267784941124</v>
      </c>
      <c r="K87" s="38">
        <f>INDEX('FP data'!$A$2:$M$122,MATCH('FP_Mat lives saved'!$A87,'FP data'!$A$2:$A$122,0),MATCH('FP_Mat lives saved'!K$1,'FP data'!$A$2:$M$2,0))</f>
        <v>266.26597312940896</v>
      </c>
      <c r="L87" s="38">
        <f>INDEX('FP data'!$A$2:$M$122,MATCH('FP_Mat lives saved'!$A87,'FP data'!$A$2:$A$122,0),MATCH('FP_Mat lives saved'!L$1,'FP data'!$A$2:$M$2,0))</f>
        <v>318.45533152996518</v>
      </c>
      <c r="M87" s="38">
        <f>INDEX('FP data'!$A$2:$M$122,MATCH('FP_Mat lives saved'!$A87,'FP data'!$A$2:$A$122,0),MATCH('FP_Mat lives saved'!M$1,'FP data'!$A$2:$M$2,0))</f>
        <v>374.33212034739086</v>
      </c>
    </row>
    <row r="88" spans="1:13" x14ac:dyDescent="0.3">
      <c r="A88" t="s">
        <v>174</v>
      </c>
      <c r="B88">
        <f>SUMPRODUCT((FP_MMR!$A$2:$A$233='FP_Mat lives saved'!$A88)*(FP_MMR!B$2:B$233))*SUMPRODUCT(('Unintended pregnancies averted'!$A$2:$A$148='FP_Mat lives saved'!$A88)*('Unintended pregnancies averted'!B$2:B$148))</f>
        <v>0</v>
      </c>
      <c r="C88">
        <f>SUMPRODUCT((FP_MMR!$A$2:$A$233='FP_Mat lives saved'!$A88)*(FP_MMR!C$2:C$233))*SUMPRODUCT(('Unintended pregnancies averted'!$A$2:$A$148='FP_Mat lives saved'!$A88)*('Unintended pregnancies averted'!C$2:C$148))</f>
        <v>0</v>
      </c>
      <c r="D88">
        <f>SUMPRODUCT((FP_MMR!$A$2:$A$233='FP_Mat lives saved'!$A88)*(FP_MMR!D$2:D$233))*SUMPRODUCT(('Unintended pregnancies averted'!$A$2:$A$148='FP_Mat lives saved'!$A88)*('Unintended pregnancies averted'!D$2:D$148))</f>
        <v>0</v>
      </c>
      <c r="E88" s="38">
        <f>INDEX('FP data'!$A$2:$M$122,MATCH('FP_Mat lives saved'!$A88,'FP data'!$A$2:$A$122,0),MATCH('FP_Mat lives saved'!E$1,'FP data'!$A$2:$M$2,0))</f>
        <v>5.2250777370276058E-2</v>
      </c>
      <c r="F88" s="38">
        <f>INDEX('FP data'!$A$2:$M$122,MATCH('FP_Mat lives saved'!$A88,'FP data'!$A$2:$A$122,0),MATCH('FP_Mat lives saved'!F$1,'FP data'!$A$2:$M$2,0))</f>
        <v>0.10545304407533806</v>
      </c>
      <c r="G88" s="38">
        <f>INDEX('FP data'!$A$2:$M$122,MATCH('FP_Mat lives saved'!$A88,'FP data'!$A$2:$A$122,0),MATCH('FP_Mat lives saved'!G$1,'FP data'!$A$2:$M$2,0))</f>
        <v>0.15965494145615855</v>
      </c>
      <c r="H88" s="38">
        <f>INDEX('FP data'!$A$2:$M$122,MATCH('FP_Mat lives saved'!$A88,'FP data'!$A$2:$A$122,0),MATCH('FP_Mat lives saved'!H$1,'FP data'!$A$2:$M$2,0))</f>
        <v>0.2149023074256653</v>
      </c>
      <c r="I88" s="38">
        <f>INDEX('FP data'!$A$2:$M$122,MATCH('FP_Mat lives saved'!$A88,'FP data'!$A$2:$A$122,0),MATCH('FP_Mat lives saved'!I$1,'FP data'!$A$2:$M$2,0))</f>
        <v>0.27119887440762347</v>
      </c>
      <c r="J88" s="38">
        <f>INDEX('FP data'!$A$2:$M$122,MATCH('FP_Mat lives saved'!$A88,'FP data'!$A$2:$A$122,0),MATCH('FP_Mat lives saved'!J$1,'FP data'!$A$2:$M$2,0))</f>
        <v>0.32862787213672551</v>
      </c>
      <c r="K88" s="38">
        <f>INDEX('FP data'!$A$2:$M$122,MATCH('FP_Mat lives saved'!$A88,'FP data'!$A$2:$A$122,0),MATCH('FP_Mat lives saved'!K$1,'FP data'!$A$2:$M$2,0))</f>
        <v>0.38725358319260006</v>
      </c>
      <c r="L88" s="38">
        <f>INDEX('FP data'!$A$2:$M$122,MATCH('FP_Mat lives saved'!$A88,'FP data'!$A$2:$A$122,0),MATCH('FP_Mat lives saved'!L$1,'FP data'!$A$2:$M$2,0))</f>
        <v>0.44676828935459367</v>
      </c>
      <c r="M88" s="38">
        <f>INDEX('FP data'!$A$2:$M$122,MATCH('FP_Mat lives saved'!$A88,'FP data'!$A$2:$A$122,0),MATCH('FP_Mat lives saved'!M$1,'FP data'!$A$2:$M$2,0))</f>
        <v>0.50691466868079083</v>
      </c>
    </row>
    <row r="89" spans="1:13" x14ac:dyDescent="0.3">
      <c r="A89" t="s">
        <v>176</v>
      </c>
      <c r="B89">
        <f>SUMPRODUCT((FP_MMR!$A$2:$A$233='FP_Mat lives saved'!$A89)*(FP_MMR!B$2:B$233))*SUMPRODUCT(('Unintended pregnancies averted'!$A$2:$A$148='FP_Mat lives saved'!$A89)*('Unintended pregnancies averted'!B$2:B$148))</f>
        <v>0</v>
      </c>
      <c r="C89">
        <f>SUMPRODUCT((FP_MMR!$A$2:$A$233='FP_Mat lives saved'!$A89)*(FP_MMR!C$2:C$233))*SUMPRODUCT(('Unintended pregnancies averted'!$A$2:$A$148='FP_Mat lives saved'!$A89)*('Unintended pregnancies averted'!C$2:C$148))</f>
        <v>0</v>
      </c>
      <c r="D89">
        <f>SUMPRODUCT((FP_MMR!$A$2:$A$233='FP_Mat lives saved'!$A89)*(FP_MMR!D$2:D$233))*SUMPRODUCT(('Unintended pregnancies averted'!$A$2:$A$148='FP_Mat lives saved'!$A89)*('Unintended pregnancies averted'!D$2:D$148))</f>
        <v>0</v>
      </c>
      <c r="E89" s="38">
        <f>INDEX('FP data'!$A$2:$M$122,MATCH('FP_Mat lives saved'!$A89,'FP data'!$A$2:$A$122,0),MATCH('FP_Mat lives saved'!E$1,'FP data'!$A$2:$M$2,0))</f>
        <v>8.4669086943669591E-2</v>
      </c>
      <c r="F89" s="38">
        <f>INDEX('FP data'!$A$2:$M$122,MATCH('FP_Mat lives saved'!$A89,'FP data'!$A$2:$A$122,0),MATCH('FP_Mat lives saved'!F$1,'FP data'!$A$2:$M$2,0))</f>
        <v>0.18060595586758532</v>
      </c>
      <c r="G89" s="38">
        <f>INDEX('FP data'!$A$2:$M$122,MATCH('FP_Mat lives saved'!$A89,'FP data'!$A$2:$A$122,0),MATCH('FP_Mat lives saved'!G$1,'FP data'!$A$2:$M$2,0))</f>
        <v>0.28897207114465795</v>
      </c>
      <c r="H89" s="38">
        <f>INDEX('FP data'!$A$2:$M$122,MATCH('FP_Mat lives saved'!$A89,'FP data'!$A$2:$A$122,0),MATCH('FP_Mat lives saved'!H$1,'FP data'!$A$2:$M$2,0))</f>
        <v>0.41083455867514307</v>
      </c>
      <c r="I89" s="38">
        <f>INDEX('FP data'!$A$2:$M$122,MATCH('FP_Mat lives saved'!$A89,'FP data'!$A$2:$A$122,0),MATCH('FP_Mat lives saved'!I$1,'FP data'!$A$2:$M$2,0))</f>
        <v>0.54819020803973217</v>
      </c>
      <c r="J89" s="38">
        <f>INDEX('FP data'!$A$2:$M$122,MATCH('FP_Mat lives saved'!$A89,'FP data'!$A$2:$A$122,0),MATCH('FP_Mat lives saved'!J$1,'FP data'!$A$2:$M$2,0))</f>
        <v>0.70198743065248193</v>
      </c>
      <c r="K89" s="38">
        <f>INDEX('FP data'!$A$2:$M$122,MATCH('FP_Mat lives saved'!$A89,'FP data'!$A$2:$A$122,0),MATCH('FP_Mat lives saved'!K$1,'FP data'!$A$2:$M$2,0))</f>
        <v>0.87394376664762452</v>
      </c>
      <c r="L89" s="38">
        <f>INDEX('FP data'!$A$2:$M$122,MATCH('FP_Mat lives saved'!$A89,'FP data'!$A$2:$A$122,0),MATCH('FP_Mat lives saved'!L$1,'FP data'!$A$2:$M$2,0))</f>
        <v>1.0660737122559723</v>
      </c>
      <c r="M89" s="38">
        <f>INDEX('FP data'!$A$2:$M$122,MATCH('FP_Mat lives saved'!$A89,'FP data'!$A$2:$A$122,0),MATCH('FP_Mat lives saved'!M$1,'FP data'!$A$2:$M$2,0))</f>
        <v>1.2812070507586766</v>
      </c>
    </row>
    <row r="90" spans="1:13" x14ac:dyDescent="0.3">
      <c r="A90" t="s">
        <v>178</v>
      </c>
      <c r="B90">
        <f>SUMPRODUCT((FP_MMR!$A$2:$A$233='FP_Mat lives saved'!$A90)*(FP_MMR!B$2:B$233))*SUMPRODUCT(('Unintended pregnancies averted'!$A$2:$A$148='FP_Mat lives saved'!$A90)*('Unintended pregnancies averted'!B$2:B$148))</f>
        <v>0</v>
      </c>
      <c r="C90">
        <f>SUMPRODUCT((FP_MMR!$A$2:$A$233='FP_Mat lives saved'!$A90)*(FP_MMR!C$2:C$233))*SUMPRODUCT(('Unintended pregnancies averted'!$A$2:$A$148='FP_Mat lives saved'!$A90)*('Unintended pregnancies averted'!C$2:C$148))</f>
        <v>0</v>
      </c>
      <c r="D90">
        <f>SUMPRODUCT((FP_MMR!$A$2:$A$233='FP_Mat lives saved'!$A90)*(FP_MMR!D$2:D$233))*SUMPRODUCT(('Unintended pregnancies averted'!$A$2:$A$148='FP_Mat lives saved'!$A90)*('Unintended pregnancies averted'!D$2:D$148))</f>
        <v>0</v>
      </c>
      <c r="E90" s="38">
        <f>INDEX('FP data'!$A$2:$M$122,MATCH('FP_Mat lives saved'!$A90,'FP data'!$A$2:$A$122,0),MATCH('FP_Mat lives saved'!E$1,'FP data'!$A$2:$M$2,0))</f>
        <v>0.45541790863333631</v>
      </c>
      <c r="F90" s="38">
        <f>INDEX('FP data'!$A$2:$M$122,MATCH('FP_Mat lives saved'!$A90,'FP data'!$A$2:$A$122,0),MATCH('FP_Mat lives saved'!F$1,'FP data'!$A$2:$M$2,0))</f>
        <v>0.96485530791594787</v>
      </c>
      <c r="G90" s="38">
        <f>INDEX('FP data'!$A$2:$M$122,MATCH('FP_Mat lives saved'!$A90,'FP data'!$A$2:$A$122,0),MATCH('FP_Mat lives saved'!G$1,'FP data'!$A$2:$M$2,0))</f>
        <v>1.5316147806571161</v>
      </c>
      <c r="H90" s="38">
        <f>INDEX('FP data'!$A$2:$M$122,MATCH('FP_Mat lives saved'!$A90,'FP data'!$A$2:$A$122,0),MATCH('FP_Mat lives saved'!H$1,'FP data'!$A$2:$M$2,0))</f>
        <v>2.1579872439294672</v>
      </c>
      <c r="I90" s="38">
        <f>INDEX('FP data'!$A$2:$M$122,MATCH('FP_Mat lives saved'!$A90,'FP data'!$A$2:$A$122,0),MATCH('FP_Mat lives saved'!I$1,'FP data'!$A$2:$M$2,0))</f>
        <v>2.8464949459605915</v>
      </c>
      <c r="J90" s="38">
        <f>INDEX('FP data'!$A$2:$M$122,MATCH('FP_Mat lives saved'!$A90,'FP data'!$A$2:$A$122,0),MATCH('FP_Mat lives saved'!J$1,'FP data'!$A$2:$M$2,0))</f>
        <v>3.5996207973098446</v>
      </c>
      <c r="K90" s="38">
        <f>INDEX('FP data'!$A$2:$M$122,MATCH('FP_Mat lives saved'!$A90,'FP data'!$A$2:$A$122,0),MATCH('FP_Mat lives saved'!K$1,'FP data'!$A$2:$M$2,0))</f>
        <v>4.4230771590795204</v>
      </c>
      <c r="L90" s="38">
        <f>INDEX('FP data'!$A$2:$M$122,MATCH('FP_Mat lives saved'!$A90,'FP data'!$A$2:$A$122,0),MATCH('FP_Mat lives saved'!L$1,'FP data'!$A$2:$M$2,0))</f>
        <v>5.3271280558093359</v>
      </c>
      <c r="M90" s="38">
        <f>INDEX('FP data'!$A$2:$M$122,MATCH('FP_Mat lives saved'!$A90,'FP data'!$A$2:$A$122,0),MATCH('FP_Mat lives saved'!M$1,'FP data'!$A$2:$M$2,0))</f>
        <v>6.3234978817328305</v>
      </c>
    </row>
    <row r="91" spans="1:13" x14ac:dyDescent="0.3">
      <c r="A91" t="s">
        <v>180</v>
      </c>
      <c r="B91">
        <f>SUMPRODUCT((FP_MMR!$A$2:$A$233='FP_Mat lives saved'!$A91)*(FP_MMR!B$2:B$233))*SUMPRODUCT(('Unintended pregnancies averted'!$A$2:$A$148='FP_Mat lives saved'!$A91)*('Unintended pregnancies averted'!B$2:B$148))</f>
        <v>0</v>
      </c>
      <c r="C91">
        <f>SUMPRODUCT((FP_MMR!$A$2:$A$233='FP_Mat lives saved'!$A91)*(FP_MMR!C$2:C$233))*SUMPRODUCT(('Unintended pregnancies averted'!$A$2:$A$148='FP_Mat lives saved'!$A91)*('Unintended pregnancies averted'!C$2:C$148))</f>
        <v>0</v>
      </c>
      <c r="D91">
        <f>SUMPRODUCT((FP_MMR!$A$2:$A$233='FP_Mat lives saved'!$A91)*(FP_MMR!D$2:D$233))*SUMPRODUCT(('Unintended pregnancies averted'!$A$2:$A$148='FP_Mat lives saved'!$A91)*('Unintended pregnancies averted'!D$2:D$148))</f>
        <v>0</v>
      </c>
      <c r="E91" s="38">
        <f>INDEX('FP data'!$A$2:$M$122,MATCH('FP_Mat lives saved'!$A91,'FP data'!$A$2:$A$122,0),MATCH('FP_Mat lives saved'!E$1,'FP data'!$A$2:$M$2,0))</f>
        <v>47.388488723602791</v>
      </c>
      <c r="F91" s="38">
        <f>INDEX('FP data'!$A$2:$M$122,MATCH('FP_Mat lives saved'!$A91,'FP data'!$A$2:$A$122,0),MATCH('FP_Mat lives saved'!F$1,'FP data'!$A$2:$M$2,0))</f>
        <v>101.25236189330178</v>
      </c>
      <c r="G91" s="38">
        <f>INDEX('FP data'!$A$2:$M$122,MATCH('FP_Mat lives saved'!$A91,'FP data'!$A$2:$A$122,0),MATCH('FP_Mat lives saved'!G$1,'FP data'!$A$2:$M$2,0))</f>
        <v>162.36062049035593</v>
      </c>
      <c r="H91" s="38">
        <f>INDEX('FP data'!$A$2:$M$122,MATCH('FP_Mat lives saved'!$A91,'FP data'!$A$2:$A$122,0),MATCH('FP_Mat lives saved'!H$1,'FP data'!$A$2:$M$2,0))</f>
        <v>231.5839751178429</v>
      </c>
      <c r="I91" s="38">
        <f>INDEX('FP data'!$A$2:$M$122,MATCH('FP_Mat lives saved'!$A91,'FP data'!$A$2:$A$122,0),MATCH('FP_Mat lives saved'!I$1,'FP data'!$A$2:$M$2,0))</f>
        <v>309.73266431510876</v>
      </c>
      <c r="J91" s="38">
        <f>INDEX('FP data'!$A$2:$M$122,MATCH('FP_Mat lives saved'!$A91,'FP data'!$A$2:$A$122,0),MATCH('FP_Mat lives saved'!J$1,'FP data'!$A$2:$M$2,0))</f>
        <v>397.93064322139799</v>
      </c>
      <c r="K91" s="38">
        <f>INDEX('FP data'!$A$2:$M$122,MATCH('FP_Mat lives saved'!$A91,'FP data'!$A$2:$A$122,0),MATCH('FP_Mat lives saved'!K$1,'FP data'!$A$2:$M$2,0))</f>
        <v>497.1839880453291</v>
      </c>
      <c r="L91" s="38">
        <f>INDEX('FP data'!$A$2:$M$122,MATCH('FP_Mat lives saved'!$A91,'FP data'!$A$2:$A$122,0),MATCH('FP_Mat lives saved'!L$1,'FP data'!$A$2:$M$2,0))</f>
        <v>608.37576205394043</v>
      </c>
      <c r="M91" s="38">
        <f>INDEX('FP data'!$A$2:$M$122,MATCH('FP_Mat lives saved'!$A91,'FP data'!$A$2:$A$122,0),MATCH('FP_Mat lives saved'!M$1,'FP data'!$A$2:$M$2,0))</f>
        <v>732.43677584747991</v>
      </c>
    </row>
    <row r="92" spans="1:13" x14ac:dyDescent="0.3">
      <c r="A92" t="s">
        <v>182</v>
      </c>
      <c r="B92">
        <f>SUMPRODUCT((FP_MMR!$A$2:$A$233='FP_Mat lives saved'!$A92)*(FP_MMR!B$2:B$233))*SUMPRODUCT(('Unintended pregnancies averted'!$A$2:$A$148='FP_Mat lives saved'!$A92)*('Unintended pregnancies averted'!B$2:B$148))</f>
        <v>0</v>
      </c>
      <c r="C92">
        <f>SUMPRODUCT((FP_MMR!$A$2:$A$233='FP_Mat lives saved'!$A92)*(FP_MMR!C$2:C$233))*SUMPRODUCT(('Unintended pregnancies averted'!$A$2:$A$148='FP_Mat lives saved'!$A92)*('Unintended pregnancies averted'!C$2:C$148))</f>
        <v>0</v>
      </c>
      <c r="D92">
        <f>SUMPRODUCT((FP_MMR!$A$2:$A$233='FP_Mat lives saved'!$A92)*(FP_MMR!D$2:D$233))*SUMPRODUCT(('Unintended pregnancies averted'!$A$2:$A$148='FP_Mat lives saved'!$A92)*('Unintended pregnancies averted'!D$2:D$148))</f>
        <v>0</v>
      </c>
      <c r="E92" s="38">
        <f>INDEX('FP data'!$A$2:$M$122,MATCH('FP_Mat lives saved'!$A92,'FP data'!$A$2:$A$122,0),MATCH('FP_Mat lives saved'!E$1,'FP data'!$A$2:$M$2,0))</f>
        <v>1.2966281571275999</v>
      </c>
      <c r="F92" s="38">
        <f>INDEX('FP data'!$A$2:$M$122,MATCH('FP_Mat lives saved'!$A92,'FP data'!$A$2:$A$122,0),MATCH('FP_Mat lives saved'!F$1,'FP data'!$A$2:$M$2,0))</f>
        <v>2.660459593949156</v>
      </c>
      <c r="G92" s="38">
        <f>INDEX('FP data'!$A$2:$M$122,MATCH('FP_Mat lives saved'!$A92,'FP data'!$A$2:$A$122,0),MATCH('FP_Mat lives saved'!G$1,'FP data'!$A$2:$M$2,0))</f>
        <v>4.0937097346076285</v>
      </c>
      <c r="H92" s="38">
        <f>INDEX('FP data'!$A$2:$M$122,MATCH('FP_Mat lives saved'!$A92,'FP data'!$A$2:$A$122,0),MATCH('FP_Mat lives saved'!H$1,'FP data'!$A$2:$M$2,0))</f>
        <v>5.599904185176019</v>
      </c>
      <c r="I92" s="38">
        <f>INDEX('FP data'!$A$2:$M$122,MATCH('FP_Mat lives saved'!$A92,'FP data'!$A$2:$A$122,0),MATCH('FP_Mat lives saved'!I$1,'FP data'!$A$2:$M$2,0))</f>
        <v>7.1822802930038527</v>
      </c>
      <c r="J92" s="38">
        <f>INDEX('FP data'!$A$2:$M$122,MATCH('FP_Mat lives saved'!$A92,'FP data'!$A$2:$A$122,0),MATCH('FP_Mat lives saved'!J$1,'FP data'!$A$2:$M$2,0))</f>
        <v>8.8436447694868683</v>
      </c>
      <c r="K92" s="38">
        <f>INDEX('FP data'!$A$2:$M$122,MATCH('FP_Mat lives saved'!$A92,'FP data'!$A$2:$A$122,0),MATCH('FP_Mat lives saved'!K$1,'FP data'!$A$2:$M$2,0))</f>
        <v>10.589618771060586</v>
      </c>
      <c r="L92" s="38">
        <f>INDEX('FP data'!$A$2:$M$122,MATCH('FP_Mat lives saved'!$A92,'FP data'!$A$2:$A$122,0),MATCH('FP_Mat lives saved'!L$1,'FP data'!$A$2:$M$2,0))</f>
        <v>12.428424707232971</v>
      </c>
      <c r="M92" s="38">
        <f>INDEX('FP data'!$A$2:$M$122,MATCH('FP_Mat lives saved'!$A92,'FP data'!$A$2:$A$122,0),MATCH('FP_Mat lives saved'!M$1,'FP data'!$A$2:$M$2,0))</f>
        <v>14.369173085843371</v>
      </c>
    </row>
    <row r="93" spans="1:13" x14ac:dyDescent="0.3">
      <c r="A93" t="s">
        <v>184</v>
      </c>
      <c r="B93">
        <f>SUMPRODUCT((FP_MMR!$A$2:$A$233='FP_Mat lives saved'!$A93)*(FP_MMR!B$2:B$233))*SUMPRODUCT(('Unintended pregnancies averted'!$A$2:$A$148='FP_Mat lives saved'!$A93)*('Unintended pregnancies averted'!B$2:B$148))</f>
        <v>0</v>
      </c>
      <c r="C93">
        <f>SUMPRODUCT((FP_MMR!$A$2:$A$233='FP_Mat lives saved'!$A93)*(FP_MMR!C$2:C$233))*SUMPRODUCT(('Unintended pregnancies averted'!$A$2:$A$148='FP_Mat lives saved'!$A93)*('Unintended pregnancies averted'!C$2:C$148))</f>
        <v>0</v>
      </c>
      <c r="D93">
        <f>SUMPRODUCT((FP_MMR!$A$2:$A$233='FP_Mat lives saved'!$A93)*(FP_MMR!D$2:D$233))*SUMPRODUCT(('Unintended pregnancies averted'!$A$2:$A$148='FP_Mat lives saved'!$A93)*('Unintended pregnancies averted'!D$2:D$148))</f>
        <v>0</v>
      </c>
      <c r="E93" s="38">
        <f>INDEX('FP data'!$A$2:$M$122,MATCH('FP_Mat lives saved'!$A93,'FP data'!$A$2:$A$122,0),MATCH('FP_Mat lives saved'!E$1,'FP data'!$A$2:$M$2,0))</f>
        <v>117.83310449548526</v>
      </c>
      <c r="F93" s="38">
        <f>INDEX('FP data'!$A$2:$M$122,MATCH('FP_Mat lives saved'!$A93,'FP data'!$A$2:$A$122,0),MATCH('FP_Mat lives saved'!F$1,'FP data'!$A$2:$M$2,0))</f>
        <v>250.73969087825503</v>
      </c>
      <c r="G93" s="38">
        <f>INDEX('FP data'!$A$2:$M$122,MATCH('FP_Mat lives saved'!$A93,'FP data'!$A$2:$A$122,0),MATCH('FP_Mat lives saved'!G$1,'FP data'!$A$2:$M$2,0))</f>
        <v>400.15340986115416</v>
      </c>
      <c r="H93" s="38">
        <f>INDEX('FP data'!$A$2:$M$122,MATCH('FP_Mat lives saved'!$A93,'FP data'!$A$2:$A$122,0),MATCH('FP_Mat lives saved'!H$1,'FP data'!$A$2:$M$2,0))</f>
        <v>567.47229329671495</v>
      </c>
      <c r="I93" s="38">
        <f>INDEX('FP data'!$A$2:$M$122,MATCH('FP_Mat lives saved'!$A93,'FP data'!$A$2:$A$122,0),MATCH('FP_Mat lives saved'!I$1,'FP data'!$A$2:$M$2,0))</f>
        <v>753.65964382868151</v>
      </c>
      <c r="J93" s="38">
        <f>INDEX('FP data'!$A$2:$M$122,MATCH('FP_Mat lives saved'!$A93,'FP data'!$A$2:$A$122,0),MATCH('FP_Mat lives saved'!J$1,'FP data'!$A$2:$M$2,0))</f>
        <v>960.79924186401058</v>
      </c>
      <c r="K93" s="38">
        <f>INDEX('FP data'!$A$2:$M$122,MATCH('FP_Mat lives saved'!$A93,'FP data'!$A$2:$A$122,0),MATCH('FP_Mat lives saved'!K$1,'FP data'!$A$2:$M$2,0))</f>
        <v>1190.7607099191491</v>
      </c>
      <c r="L93" s="38">
        <f>INDEX('FP data'!$A$2:$M$122,MATCH('FP_Mat lives saved'!$A93,'FP data'!$A$2:$A$122,0),MATCH('FP_Mat lives saved'!L$1,'FP data'!$A$2:$M$2,0))</f>
        <v>1445.7013758739895</v>
      </c>
      <c r="M93" s="38">
        <f>INDEX('FP data'!$A$2:$M$122,MATCH('FP_Mat lives saved'!$A93,'FP data'!$A$2:$A$122,0),MATCH('FP_Mat lives saved'!M$1,'FP data'!$A$2:$M$2,0))</f>
        <v>1727.8977620392839</v>
      </c>
    </row>
    <row r="94" spans="1:13" x14ac:dyDescent="0.3">
      <c r="A94" t="s">
        <v>186</v>
      </c>
      <c r="B94">
        <f>SUMPRODUCT((FP_MMR!$A$2:$A$233='FP_Mat lives saved'!$A94)*(FP_MMR!B$2:B$233))*SUMPRODUCT(('Unintended pregnancies averted'!$A$2:$A$148='FP_Mat lives saved'!$A94)*('Unintended pregnancies averted'!B$2:B$148))</f>
        <v>0</v>
      </c>
      <c r="C94">
        <f>SUMPRODUCT((FP_MMR!$A$2:$A$233='FP_Mat lives saved'!$A94)*(FP_MMR!C$2:C$233))*SUMPRODUCT(('Unintended pregnancies averted'!$A$2:$A$148='FP_Mat lives saved'!$A94)*('Unintended pregnancies averted'!C$2:C$148))</f>
        <v>0</v>
      </c>
      <c r="D94">
        <f>SUMPRODUCT((FP_MMR!$A$2:$A$233='FP_Mat lives saved'!$A94)*(FP_MMR!D$2:D$233))*SUMPRODUCT(('Unintended pregnancies averted'!$A$2:$A$148='FP_Mat lives saved'!$A94)*('Unintended pregnancies averted'!D$2:D$148))</f>
        <v>0</v>
      </c>
      <c r="E94" s="38">
        <f>INDEX('FP data'!$A$2:$M$122,MATCH('FP_Mat lives saved'!$A94,'FP data'!$A$2:$A$122,0),MATCH('FP_Mat lives saved'!E$1,'FP data'!$A$2:$M$2,0))</f>
        <v>0.72827034207552721</v>
      </c>
      <c r="F94" s="38">
        <f>INDEX('FP data'!$A$2:$M$122,MATCH('FP_Mat lives saved'!$A94,'FP data'!$A$2:$A$122,0),MATCH('FP_Mat lives saved'!F$1,'FP data'!$A$2:$M$2,0))</f>
        <v>1.5491831483200507</v>
      </c>
      <c r="G94" s="38">
        <f>INDEX('FP data'!$A$2:$M$122,MATCH('FP_Mat lives saved'!$A94,'FP data'!$A$2:$A$122,0),MATCH('FP_Mat lives saved'!G$1,'FP data'!$A$2:$M$2,0))</f>
        <v>2.4715922768702896</v>
      </c>
      <c r="H94" s="38">
        <f>INDEX('FP data'!$A$2:$M$122,MATCH('FP_Mat lives saved'!$A94,'FP data'!$A$2:$A$122,0),MATCH('FP_Mat lives saved'!H$1,'FP data'!$A$2:$M$2,0))</f>
        <v>3.5054817519583601</v>
      </c>
      <c r="I94" s="38">
        <f>INDEX('FP data'!$A$2:$M$122,MATCH('FP_Mat lives saved'!$A94,'FP data'!$A$2:$A$122,0),MATCH('FP_Mat lives saved'!I$1,'FP data'!$A$2:$M$2,0))</f>
        <v>4.65998052905789</v>
      </c>
      <c r="J94" s="38">
        <f>INDEX('FP data'!$A$2:$M$122,MATCH('FP_Mat lives saved'!$A94,'FP data'!$A$2:$A$122,0),MATCH('FP_Mat lives saved'!J$1,'FP data'!$A$2:$M$2,0))</f>
        <v>5.9473780451393825</v>
      </c>
      <c r="K94" s="38">
        <f>INDEX('FP data'!$A$2:$M$122,MATCH('FP_Mat lives saved'!$A94,'FP data'!$A$2:$A$122,0),MATCH('FP_Mat lives saved'!K$1,'FP data'!$A$2:$M$2,0))</f>
        <v>7.3811223880712369</v>
      </c>
      <c r="L94" s="38">
        <f>INDEX('FP data'!$A$2:$M$122,MATCH('FP_Mat lives saved'!$A94,'FP data'!$A$2:$A$122,0),MATCH('FP_Mat lives saved'!L$1,'FP data'!$A$2:$M$2,0))</f>
        <v>8.9755030110576488</v>
      </c>
      <c r="M94" s="38">
        <f>INDEX('FP data'!$A$2:$M$122,MATCH('FP_Mat lives saved'!$A94,'FP data'!$A$2:$A$122,0),MATCH('FP_Mat lives saved'!M$1,'FP data'!$A$2:$M$2,0))</f>
        <v>10.746568848801239</v>
      </c>
    </row>
    <row r="95" spans="1:13" x14ac:dyDescent="0.3">
      <c r="A95" t="s">
        <v>188</v>
      </c>
      <c r="B95">
        <f>SUMPRODUCT((FP_MMR!$A$2:$A$233='FP_Mat lives saved'!$A95)*(FP_MMR!B$2:B$233))*SUMPRODUCT(('Unintended pregnancies averted'!$A$2:$A$148='FP_Mat lives saved'!$A95)*('Unintended pregnancies averted'!B$2:B$148))</f>
        <v>0</v>
      </c>
      <c r="C95">
        <f>SUMPRODUCT((FP_MMR!$A$2:$A$233='FP_Mat lives saved'!$A95)*(FP_MMR!C$2:C$233))*SUMPRODUCT(('Unintended pregnancies averted'!$A$2:$A$148='FP_Mat lives saved'!$A95)*('Unintended pregnancies averted'!C$2:C$148))</f>
        <v>0</v>
      </c>
      <c r="D95">
        <f>SUMPRODUCT((FP_MMR!$A$2:$A$233='FP_Mat lives saved'!$A95)*(FP_MMR!D$2:D$233))*SUMPRODUCT(('Unintended pregnancies averted'!$A$2:$A$148='FP_Mat lives saved'!$A95)*('Unintended pregnancies averted'!D$2:D$148))</f>
        <v>0</v>
      </c>
      <c r="E95" s="38">
        <f>INDEX('FP data'!$A$2:$M$122,MATCH('FP_Mat lives saved'!$A95,'FP data'!$A$2:$A$122,0),MATCH('FP_Mat lives saved'!E$1,'FP data'!$A$2:$M$2,0))</f>
        <v>76.700446535687263</v>
      </c>
      <c r="F95" s="38">
        <f>INDEX('FP data'!$A$2:$M$122,MATCH('FP_Mat lives saved'!$A95,'FP data'!$A$2:$A$122,0),MATCH('FP_Mat lives saved'!F$1,'FP data'!$A$2:$M$2,0))</f>
        <v>175.30423760054606</v>
      </c>
      <c r="G95" s="38">
        <f>INDEX('FP data'!$A$2:$M$122,MATCH('FP_Mat lives saved'!$A95,'FP data'!$A$2:$A$122,0),MATCH('FP_Mat lives saved'!G$1,'FP data'!$A$2:$M$2,0))</f>
        <v>301.4275516913217</v>
      </c>
      <c r="H95" s="38">
        <f>INDEX('FP data'!$A$2:$M$122,MATCH('FP_Mat lives saved'!$A95,'FP data'!$A$2:$A$122,0),MATCH('FP_Mat lives saved'!H$1,'FP data'!$A$2:$M$2,0))</f>
        <v>461.97563289397931</v>
      </c>
      <c r="I95" s="38">
        <f>INDEX('FP data'!$A$2:$M$122,MATCH('FP_Mat lives saved'!$A95,'FP data'!$A$2:$A$122,0),MATCH('FP_Mat lives saved'!I$1,'FP data'!$A$2:$M$2,0))</f>
        <v>665.25639249465939</v>
      </c>
      <c r="J95" s="38">
        <f>INDEX('FP data'!$A$2:$M$122,MATCH('FP_Mat lives saved'!$A95,'FP data'!$A$2:$A$122,0),MATCH('FP_Mat lives saved'!J$1,'FP data'!$A$2:$M$2,0))</f>
        <v>922.28441273606416</v>
      </c>
      <c r="K95" s="38">
        <f>INDEX('FP data'!$A$2:$M$122,MATCH('FP_Mat lives saved'!$A95,'FP data'!$A$2:$A$122,0),MATCH('FP_Mat lives saved'!K$1,'FP data'!$A$2:$M$2,0))</f>
        <v>1246.6672962292994</v>
      </c>
      <c r="L95" s="38">
        <f>INDEX('FP data'!$A$2:$M$122,MATCH('FP_Mat lives saved'!$A95,'FP data'!$A$2:$A$122,0),MATCH('FP_Mat lives saved'!L$1,'FP data'!$A$2:$M$2,0))</f>
        <v>1655.7144449197297</v>
      </c>
      <c r="M95" s="38">
        <f>INDEX('FP data'!$A$2:$M$122,MATCH('FP_Mat lives saved'!$A95,'FP data'!$A$2:$A$122,0),MATCH('FP_Mat lives saved'!M$1,'FP data'!$A$2:$M$2,0))</f>
        <v>2171.0813436865442</v>
      </c>
    </row>
    <row r="96" spans="1:13" x14ac:dyDescent="0.3">
      <c r="A96" t="s">
        <v>190</v>
      </c>
      <c r="B96">
        <f>SUMPRODUCT((FP_MMR!$A$2:$A$233='FP_Mat lives saved'!$A96)*(FP_MMR!B$2:B$233))*SUMPRODUCT(('Unintended pregnancies averted'!$A$2:$A$148='FP_Mat lives saved'!$A96)*('Unintended pregnancies averted'!B$2:B$148))</f>
        <v>0</v>
      </c>
      <c r="C96">
        <f>SUMPRODUCT((FP_MMR!$A$2:$A$233='FP_Mat lives saved'!$A96)*(FP_MMR!C$2:C$233))*SUMPRODUCT(('Unintended pregnancies averted'!$A$2:$A$148='FP_Mat lives saved'!$A96)*('Unintended pregnancies averted'!C$2:C$148))</f>
        <v>0</v>
      </c>
      <c r="D96">
        <f>SUMPRODUCT((FP_MMR!$A$2:$A$233='FP_Mat lives saved'!$A96)*(FP_MMR!D$2:D$233))*SUMPRODUCT(('Unintended pregnancies averted'!$A$2:$A$148='FP_Mat lives saved'!$A96)*('Unintended pregnancies averted'!D$2:D$148))</f>
        <v>0</v>
      </c>
      <c r="E96" s="38">
        <f>INDEX('FP data'!$A$2:$M$122,MATCH('FP_Mat lives saved'!$A96,'FP data'!$A$2:$A$122,0),MATCH('FP_Mat lives saved'!E$1,'FP data'!$A$2:$M$2,0))</f>
        <v>53.122367413633128</v>
      </c>
      <c r="F96" s="38">
        <f>INDEX('FP data'!$A$2:$M$122,MATCH('FP_Mat lives saved'!$A96,'FP data'!$A$2:$A$122,0),MATCH('FP_Mat lives saved'!F$1,'FP data'!$A$2:$M$2,0))</f>
        <v>108.48614579646846</v>
      </c>
      <c r="G96" s="38">
        <f>INDEX('FP data'!$A$2:$M$122,MATCH('FP_Mat lives saved'!$A96,'FP data'!$A$2:$A$122,0),MATCH('FP_Mat lives saved'!G$1,'FP data'!$A$2:$M$2,0))</f>
        <v>166.17099012649578</v>
      </c>
      <c r="H96" s="38">
        <f>INDEX('FP data'!$A$2:$M$122,MATCH('FP_Mat lives saved'!$A96,'FP data'!$A$2:$A$122,0),MATCH('FP_Mat lives saved'!H$1,'FP data'!$A$2:$M$2,0))</f>
        <v>226.28687792945948</v>
      </c>
      <c r="I96" s="38">
        <f>INDEX('FP data'!$A$2:$M$122,MATCH('FP_Mat lives saved'!$A96,'FP data'!$A$2:$A$122,0),MATCH('FP_Mat lives saved'!I$1,'FP data'!$A$2:$M$2,0))</f>
        <v>288.77065374391668</v>
      </c>
      <c r="J96" s="38">
        <f>INDEX('FP data'!$A$2:$M$122,MATCH('FP_Mat lives saved'!$A96,'FP data'!$A$2:$A$122,0),MATCH('FP_Mat lives saved'!J$1,'FP data'!$A$2:$M$2,0))</f>
        <v>353.83624924435662</v>
      </c>
      <c r="K96" s="38">
        <f>INDEX('FP data'!$A$2:$M$122,MATCH('FP_Mat lives saved'!$A96,'FP data'!$A$2:$A$122,0),MATCH('FP_Mat lives saved'!K$1,'FP data'!$A$2:$M$2,0))</f>
        <v>421.48044608588953</v>
      </c>
      <c r="L96" s="38">
        <f>INDEX('FP data'!$A$2:$M$122,MATCH('FP_Mat lives saved'!$A96,'FP data'!$A$2:$A$122,0),MATCH('FP_Mat lives saved'!L$1,'FP data'!$A$2:$M$2,0))</f>
        <v>491.52774903216186</v>
      </c>
      <c r="M96" s="38">
        <f>INDEX('FP data'!$A$2:$M$122,MATCH('FP_Mat lives saved'!$A96,'FP data'!$A$2:$A$122,0),MATCH('FP_Mat lives saved'!M$1,'FP data'!$A$2:$M$2,0))</f>
        <v>563.7737952962907</v>
      </c>
    </row>
    <row r="97" spans="1:13" x14ac:dyDescent="0.3">
      <c r="A97" t="s">
        <v>192</v>
      </c>
      <c r="B97">
        <f>SUMPRODUCT((FP_MMR!$A$2:$A$233='FP_Mat lives saved'!$A97)*(FP_MMR!B$2:B$233))*SUMPRODUCT(('Unintended pregnancies averted'!$A$2:$A$148='FP_Mat lives saved'!$A97)*('Unintended pregnancies averted'!B$2:B$148))</f>
        <v>0</v>
      </c>
      <c r="C97">
        <f>SUMPRODUCT((FP_MMR!$A$2:$A$233='FP_Mat lives saved'!$A97)*(FP_MMR!C$2:C$233))*SUMPRODUCT(('Unintended pregnancies averted'!$A$2:$A$148='FP_Mat lives saved'!$A97)*('Unintended pregnancies averted'!C$2:C$148))</f>
        <v>0</v>
      </c>
      <c r="D97">
        <f>SUMPRODUCT((FP_MMR!$A$2:$A$233='FP_Mat lives saved'!$A97)*(FP_MMR!D$2:D$233))*SUMPRODUCT(('Unintended pregnancies averted'!$A$2:$A$148='FP_Mat lives saved'!$A97)*('Unintended pregnancies averted'!D$2:D$148))</f>
        <v>0</v>
      </c>
      <c r="E97" s="38">
        <f>INDEX('FP data'!$A$2:$M$122,MATCH('FP_Mat lives saved'!$A97,'FP data'!$A$2:$A$122,0),MATCH('FP_Mat lives saved'!E$1,'FP data'!$A$2:$M$2,0))</f>
        <v>48.903559233054352</v>
      </c>
      <c r="F97" s="38">
        <f>INDEX('FP data'!$A$2:$M$122,MATCH('FP_Mat lives saved'!$A97,'FP data'!$A$2:$A$122,0),MATCH('FP_Mat lives saved'!F$1,'FP data'!$A$2:$M$2,0))</f>
        <v>111.13912924845022</v>
      </c>
      <c r="G97" s="38">
        <f>INDEX('FP data'!$A$2:$M$122,MATCH('FP_Mat lives saved'!$A97,'FP data'!$A$2:$A$122,0),MATCH('FP_Mat lives saved'!G$1,'FP data'!$A$2:$M$2,0))</f>
        <v>189.95485456534263</v>
      </c>
      <c r="H97" s="38">
        <f>INDEX('FP data'!$A$2:$M$122,MATCH('FP_Mat lives saved'!$A97,'FP data'!$A$2:$A$122,0),MATCH('FP_Mat lives saved'!H$1,'FP data'!$A$2:$M$2,0))</f>
        <v>289.34652935437816</v>
      </c>
      <c r="I97" s="38">
        <f>INDEX('FP data'!$A$2:$M$122,MATCH('FP_Mat lives saved'!$A97,'FP data'!$A$2:$A$122,0),MATCH('FP_Mat lives saved'!I$1,'FP data'!$A$2:$M$2,0))</f>
        <v>413.93879802202798</v>
      </c>
      <c r="J97" s="38">
        <f>INDEX('FP data'!$A$2:$M$122,MATCH('FP_Mat lives saved'!$A97,'FP data'!$A$2:$A$122,0),MATCH('FP_Mat lives saved'!J$1,'FP data'!$A$2:$M$2,0))</f>
        <v>570.03722062006273</v>
      </c>
      <c r="K97" s="38">
        <f>INDEX('FP data'!$A$2:$M$122,MATCH('FP_Mat lives saved'!$A97,'FP data'!$A$2:$A$122,0),MATCH('FP_Mat lives saved'!K$1,'FP data'!$A$2:$M$2,0))</f>
        <v>765.2360672537319</v>
      </c>
      <c r="L97" s="38">
        <f>INDEX('FP data'!$A$2:$M$122,MATCH('FP_Mat lives saved'!$A97,'FP data'!$A$2:$A$122,0),MATCH('FP_Mat lives saved'!L$1,'FP data'!$A$2:$M$2,0))</f>
        <v>1009.0063525191556</v>
      </c>
      <c r="M97" s="38">
        <f>INDEX('FP data'!$A$2:$M$122,MATCH('FP_Mat lives saved'!$A97,'FP data'!$A$2:$A$122,0),MATCH('FP_Mat lives saved'!M$1,'FP data'!$A$2:$M$2,0))</f>
        <v>1313.0747368355355</v>
      </c>
    </row>
    <row r="98" spans="1:13" x14ac:dyDescent="0.3">
      <c r="A98" t="s">
        <v>194</v>
      </c>
      <c r="B98">
        <f>SUMPRODUCT((FP_MMR!$A$2:$A$233='FP_Mat lives saved'!$A98)*(FP_MMR!B$2:B$233))*SUMPRODUCT(('Unintended pregnancies averted'!$A$2:$A$148='FP_Mat lives saved'!$A98)*('Unintended pregnancies averted'!B$2:B$148))</f>
        <v>0</v>
      </c>
      <c r="C98">
        <f>SUMPRODUCT((FP_MMR!$A$2:$A$233='FP_Mat lives saved'!$A98)*(FP_MMR!C$2:C$233))*SUMPRODUCT(('Unintended pregnancies averted'!$A$2:$A$148='FP_Mat lives saved'!$A98)*('Unintended pregnancies averted'!C$2:C$148))</f>
        <v>0</v>
      </c>
      <c r="D98">
        <f>SUMPRODUCT((FP_MMR!$A$2:$A$233='FP_Mat lives saved'!$A98)*(FP_MMR!D$2:D$233))*SUMPRODUCT(('Unintended pregnancies averted'!$A$2:$A$148='FP_Mat lives saved'!$A98)*('Unintended pregnancies averted'!D$2:D$148))</f>
        <v>0</v>
      </c>
      <c r="E98" s="38">
        <f>INDEX('FP data'!$A$2:$M$122,MATCH('FP_Mat lives saved'!$A98,'FP data'!$A$2:$A$122,0),MATCH('FP_Mat lives saved'!E$1,'FP data'!$A$2:$M$2,0))</f>
        <v>4.2533674229841552</v>
      </c>
      <c r="F98" s="38">
        <f>INDEX('FP data'!$A$2:$M$122,MATCH('FP_Mat lives saved'!$A98,'FP data'!$A$2:$A$122,0),MATCH('FP_Mat lives saved'!F$1,'FP data'!$A$2:$M$2,0))</f>
        <v>8.6809365505312144</v>
      </c>
      <c r="G98" s="38">
        <f>INDEX('FP data'!$A$2:$M$122,MATCH('FP_Mat lives saved'!$A98,'FP data'!$A$2:$A$122,0),MATCH('FP_Mat lives saved'!G$1,'FP data'!$A$2:$M$2,0))</f>
        <v>13.271538329335414</v>
      </c>
      <c r="H98" s="38">
        <f>INDEX('FP data'!$A$2:$M$122,MATCH('FP_Mat lives saved'!$A98,'FP data'!$A$2:$A$122,0),MATCH('FP_Mat lives saved'!H$1,'FP data'!$A$2:$M$2,0))</f>
        <v>17.999725274472297</v>
      </c>
      <c r="I98" s="38">
        <f>INDEX('FP data'!$A$2:$M$122,MATCH('FP_Mat lives saved'!$A98,'FP data'!$A$2:$A$122,0),MATCH('FP_Mat lives saved'!I$1,'FP data'!$A$2:$M$2,0))</f>
        <v>22.869976062993345</v>
      </c>
      <c r="J98" s="38">
        <f>INDEX('FP data'!$A$2:$M$122,MATCH('FP_Mat lives saved'!$A98,'FP data'!$A$2:$A$122,0),MATCH('FP_Mat lives saved'!J$1,'FP data'!$A$2:$M$2,0))</f>
        <v>27.841143907523772</v>
      </c>
      <c r="K98" s="38">
        <f>INDEX('FP data'!$A$2:$M$122,MATCH('FP_Mat lives saved'!$A98,'FP data'!$A$2:$A$122,0),MATCH('FP_Mat lives saved'!K$1,'FP data'!$A$2:$M$2,0))</f>
        <v>32.902070929004424</v>
      </c>
      <c r="L98" s="38">
        <f>INDEX('FP data'!$A$2:$M$122,MATCH('FP_Mat lives saved'!$A98,'FP data'!$A$2:$A$122,0),MATCH('FP_Mat lives saved'!L$1,'FP data'!$A$2:$M$2,0))</f>
        <v>38.063088817277944</v>
      </c>
      <c r="M98" s="38">
        <f>INDEX('FP data'!$A$2:$M$122,MATCH('FP_Mat lives saved'!$A98,'FP data'!$A$2:$A$122,0),MATCH('FP_Mat lives saved'!M$1,'FP data'!$A$2:$M$2,0))</f>
        <v>43.337112356662089</v>
      </c>
    </row>
    <row r="99" spans="1:13" x14ac:dyDescent="0.3">
      <c r="A99" t="s">
        <v>196</v>
      </c>
      <c r="B99">
        <f>SUMPRODUCT((FP_MMR!$A$2:$A$233='FP_Mat lives saved'!$A99)*(FP_MMR!B$2:B$233))*SUMPRODUCT(('Unintended pregnancies averted'!$A$2:$A$148='FP_Mat lives saved'!$A99)*('Unintended pregnancies averted'!B$2:B$148))</f>
        <v>0</v>
      </c>
      <c r="C99">
        <f>SUMPRODUCT((FP_MMR!$A$2:$A$233='FP_Mat lives saved'!$A99)*(FP_MMR!C$2:C$233))*SUMPRODUCT(('Unintended pregnancies averted'!$A$2:$A$148='FP_Mat lives saved'!$A99)*('Unintended pregnancies averted'!C$2:C$148))</f>
        <v>0</v>
      </c>
      <c r="D99">
        <f>SUMPRODUCT((FP_MMR!$A$2:$A$233='FP_Mat lives saved'!$A99)*(FP_MMR!D$2:D$233))*SUMPRODUCT(('Unintended pregnancies averted'!$A$2:$A$148='FP_Mat lives saved'!$A99)*('Unintended pregnancies averted'!D$2:D$148))</f>
        <v>0</v>
      </c>
      <c r="E99" s="38">
        <f>INDEX('FP data'!$A$2:$M$122,MATCH('FP_Mat lives saved'!$A99,'FP data'!$A$2:$A$122,0),MATCH('FP_Mat lives saved'!E$1,'FP data'!$A$2:$M$2,0))</f>
        <v>86.201720596309428</v>
      </c>
      <c r="F99" s="38">
        <f>INDEX('FP data'!$A$2:$M$122,MATCH('FP_Mat lives saved'!$A99,'FP data'!$A$2:$A$122,0),MATCH('FP_Mat lives saved'!F$1,'FP data'!$A$2:$M$2,0))</f>
        <v>189.03046620213843</v>
      </c>
      <c r="G99" s="38">
        <f>INDEX('FP data'!$A$2:$M$122,MATCH('FP_Mat lives saved'!$A99,'FP data'!$A$2:$A$122,0),MATCH('FP_Mat lives saved'!G$1,'FP data'!$A$2:$M$2,0))</f>
        <v>311.14666716845954</v>
      </c>
      <c r="H99" s="38">
        <f>INDEX('FP data'!$A$2:$M$122,MATCH('FP_Mat lives saved'!$A99,'FP data'!$A$2:$A$122,0),MATCH('FP_Mat lives saved'!H$1,'FP data'!$A$2:$M$2,0))</f>
        <v>455.55705640515862</v>
      </c>
      <c r="I99" s="38">
        <f>INDEX('FP data'!$A$2:$M$122,MATCH('FP_Mat lives saved'!$A99,'FP data'!$A$2:$A$122,0),MATCH('FP_Mat lives saved'!I$1,'FP data'!$A$2:$M$2,0))</f>
        <v>625.56941784012758</v>
      </c>
      <c r="J99" s="38">
        <f>INDEX('FP data'!$A$2:$M$122,MATCH('FP_Mat lives saved'!$A99,'FP data'!$A$2:$A$122,0),MATCH('FP_Mat lives saved'!J$1,'FP data'!$A$2:$M$2,0))</f>
        <v>825.32365802630943</v>
      </c>
      <c r="K99" s="38">
        <f>INDEX('FP data'!$A$2:$M$122,MATCH('FP_Mat lives saved'!$A99,'FP data'!$A$2:$A$122,0),MATCH('FP_Mat lives saved'!K$1,'FP data'!$A$2:$M$2,0))</f>
        <v>1059.458851955862</v>
      </c>
      <c r="L99" s="38">
        <f>INDEX('FP data'!$A$2:$M$122,MATCH('FP_Mat lives saved'!$A99,'FP data'!$A$2:$A$122,0),MATCH('FP_Mat lives saved'!L$1,'FP data'!$A$2:$M$2,0))</f>
        <v>1333.3841123739021</v>
      </c>
      <c r="M99" s="38">
        <f>INDEX('FP data'!$A$2:$M$122,MATCH('FP_Mat lives saved'!$A99,'FP data'!$A$2:$A$122,0),MATCH('FP_Mat lives saved'!M$1,'FP data'!$A$2:$M$2,0))</f>
        <v>1653.3511957582591</v>
      </c>
    </row>
    <row r="100" spans="1:13" x14ac:dyDescent="0.3">
      <c r="A100" t="s">
        <v>198</v>
      </c>
      <c r="B100">
        <f>SUMPRODUCT((FP_MMR!$A$2:$A$233='FP_Mat lives saved'!$A100)*(FP_MMR!B$2:B$233))*SUMPRODUCT(('Unintended pregnancies averted'!$A$2:$A$148='FP_Mat lives saved'!$A100)*('Unintended pregnancies averted'!B$2:B$148))</f>
        <v>0</v>
      </c>
      <c r="C100">
        <f>SUMPRODUCT((FP_MMR!$A$2:$A$233='FP_Mat lives saved'!$A100)*(FP_MMR!C$2:C$233))*SUMPRODUCT(('Unintended pregnancies averted'!$A$2:$A$148='FP_Mat lives saved'!$A100)*('Unintended pregnancies averted'!C$2:C$148))</f>
        <v>0</v>
      </c>
      <c r="D100">
        <f>SUMPRODUCT((FP_MMR!$A$2:$A$233='FP_Mat lives saved'!$A100)*(FP_MMR!D$2:D$233))*SUMPRODUCT(('Unintended pregnancies averted'!$A$2:$A$148='FP_Mat lives saved'!$A100)*('Unintended pregnancies averted'!D$2:D$148))</f>
        <v>0</v>
      </c>
      <c r="E100" s="38">
        <f>INDEX('FP data'!$A$2:$M$122,MATCH('FP_Mat lives saved'!$A100,'FP data'!$A$2:$A$122,0),MATCH('FP_Mat lives saved'!E$1,'FP data'!$A$2:$M$2,0))</f>
        <v>0.43034868932403292</v>
      </c>
      <c r="F100" s="38">
        <f>INDEX('FP data'!$A$2:$M$122,MATCH('FP_Mat lives saved'!$A100,'FP data'!$A$2:$A$122,0),MATCH('FP_Mat lives saved'!F$1,'FP data'!$A$2:$M$2,0))</f>
        <v>0.87420116231080058</v>
      </c>
      <c r="G100" s="38">
        <f>INDEX('FP data'!$A$2:$M$122,MATCH('FP_Mat lives saved'!$A100,'FP data'!$A$2:$A$122,0),MATCH('FP_Mat lives saved'!G$1,'FP data'!$A$2:$M$2,0))</f>
        <v>1.3325892435520075</v>
      </c>
      <c r="H100" s="38">
        <f>INDEX('FP data'!$A$2:$M$122,MATCH('FP_Mat lives saved'!$A100,'FP data'!$A$2:$A$122,0),MATCH('FP_Mat lives saved'!H$1,'FP data'!$A$2:$M$2,0))</f>
        <v>1.8078198271805608</v>
      </c>
      <c r="I100" s="38">
        <f>INDEX('FP data'!$A$2:$M$122,MATCH('FP_Mat lives saved'!$A100,'FP data'!$A$2:$A$122,0),MATCH('FP_Mat lives saved'!I$1,'FP data'!$A$2:$M$2,0))</f>
        <v>2.3025645648115098</v>
      </c>
      <c r="J100" s="38">
        <f>INDEX('FP data'!$A$2:$M$122,MATCH('FP_Mat lives saved'!$A100,'FP data'!$A$2:$A$122,0),MATCH('FP_Mat lives saved'!J$1,'FP data'!$A$2:$M$2,0))</f>
        <v>2.8184548134540055</v>
      </c>
      <c r="K100" s="38">
        <f>INDEX('FP data'!$A$2:$M$122,MATCH('FP_Mat lives saved'!$A100,'FP data'!$A$2:$A$122,0),MATCH('FP_Mat lives saved'!K$1,'FP data'!$A$2:$M$2,0))</f>
        <v>3.355687878072743</v>
      </c>
      <c r="L100" s="38">
        <f>INDEX('FP data'!$A$2:$M$122,MATCH('FP_Mat lives saved'!$A100,'FP data'!$A$2:$A$122,0),MATCH('FP_Mat lives saved'!L$1,'FP data'!$A$2:$M$2,0))</f>
        <v>3.9116484644600096</v>
      </c>
      <c r="M100" s="38">
        <f>INDEX('FP data'!$A$2:$M$122,MATCH('FP_Mat lives saved'!$A100,'FP data'!$A$2:$A$122,0),MATCH('FP_Mat lives saved'!M$1,'FP data'!$A$2:$M$2,0))</f>
        <v>4.4833001441488491</v>
      </c>
    </row>
    <row r="101" spans="1:13" x14ac:dyDescent="0.3">
      <c r="A101" t="s">
        <v>200</v>
      </c>
      <c r="B101">
        <f>SUMPRODUCT((FP_MMR!$A$2:$A$233='FP_Mat lives saved'!$A101)*(FP_MMR!B$2:B$233))*SUMPRODUCT(('Unintended pregnancies averted'!$A$2:$A$148='FP_Mat lives saved'!$A101)*('Unintended pregnancies averted'!B$2:B$148))</f>
        <v>0</v>
      </c>
      <c r="C101">
        <f>SUMPRODUCT((FP_MMR!$A$2:$A$233='FP_Mat lives saved'!$A101)*(FP_MMR!C$2:C$233))*SUMPRODUCT(('Unintended pregnancies averted'!$A$2:$A$148='FP_Mat lives saved'!$A101)*('Unintended pregnancies averted'!C$2:C$148))</f>
        <v>0</v>
      </c>
      <c r="D101">
        <f>SUMPRODUCT((FP_MMR!$A$2:$A$233='FP_Mat lives saved'!$A101)*(FP_MMR!D$2:D$233))*SUMPRODUCT(('Unintended pregnancies averted'!$A$2:$A$148='FP_Mat lives saved'!$A101)*('Unintended pregnancies averted'!D$2:D$148))</f>
        <v>0</v>
      </c>
      <c r="E101" s="38">
        <f>INDEX('FP data'!$A$2:$M$122,MATCH('FP_Mat lives saved'!$A101,'FP data'!$A$2:$A$122,0),MATCH('FP_Mat lives saved'!E$1,'FP data'!$A$2:$M$2,0))</f>
        <v>3.6943296896077982</v>
      </c>
      <c r="F101" s="38">
        <f>INDEX('FP data'!$A$2:$M$122,MATCH('FP_Mat lives saved'!$A101,'FP data'!$A$2:$A$122,0),MATCH('FP_Mat lives saved'!F$1,'FP data'!$A$2:$M$2,0))</f>
        <v>7.6251461485644256</v>
      </c>
      <c r="G101" s="38">
        <f>INDEX('FP data'!$A$2:$M$122,MATCH('FP_Mat lives saved'!$A101,'FP data'!$A$2:$A$122,0),MATCH('FP_Mat lives saved'!G$1,'FP data'!$A$2:$M$2,0))</f>
        <v>11.801177792927177</v>
      </c>
      <c r="H101" s="38">
        <f>INDEX('FP data'!$A$2:$M$122,MATCH('FP_Mat lives saved'!$A101,'FP data'!$A$2:$A$122,0),MATCH('FP_Mat lives saved'!H$1,'FP data'!$A$2:$M$2,0))</f>
        <v>16.227424157172806</v>
      </c>
      <c r="I101" s="38">
        <f>INDEX('FP data'!$A$2:$M$122,MATCH('FP_Mat lives saved'!$A101,'FP data'!$A$2:$A$122,0),MATCH('FP_Mat lives saved'!I$1,'FP data'!$A$2:$M$2,0))</f>
        <v>20.905361316289174</v>
      </c>
      <c r="J101" s="38">
        <f>INDEX('FP data'!$A$2:$M$122,MATCH('FP_Mat lives saved'!$A101,'FP data'!$A$2:$A$122,0),MATCH('FP_Mat lives saved'!J$1,'FP data'!$A$2:$M$2,0))</f>
        <v>25.840835374478928</v>
      </c>
      <c r="K101" s="38">
        <f>INDEX('FP data'!$A$2:$M$122,MATCH('FP_Mat lives saved'!$A101,'FP data'!$A$2:$A$122,0),MATCH('FP_Mat lives saved'!K$1,'FP data'!$A$2:$M$2,0))</f>
        <v>31.037126514383118</v>
      </c>
      <c r="L101" s="38">
        <f>INDEX('FP data'!$A$2:$M$122,MATCH('FP_Mat lives saved'!$A101,'FP data'!$A$2:$A$122,0),MATCH('FP_Mat lives saved'!L$1,'FP data'!$A$2:$M$2,0))</f>
        <v>36.495786731324188</v>
      </c>
      <c r="M101" s="38">
        <f>INDEX('FP data'!$A$2:$M$122,MATCH('FP_Mat lives saved'!$A101,'FP data'!$A$2:$A$122,0),MATCH('FP_Mat lives saved'!M$1,'FP data'!$A$2:$M$2,0))</f>
        <v>42.216039679840918</v>
      </c>
    </row>
    <row r="102" spans="1:13" x14ac:dyDescent="0.3">
      <c r="A102" t="s">
        <v>202</v>
      </c>
      <c r="B102">
        <f>SUMPRODUCT((FP_MMR!$A$2:$A$233='FP_Mat lives saved'!$A102)*(FP_MMR!B$2:B$233))*SUMPRODUCT(('Unintended pregnancies averted'!$A$2:$A$148='FP_Mat lives saved'!$A102)*('Unintended pregnancies averted'!B$2:B$148))</f>
        <v>0</v>
      </c>
      <c r="C102">
        <f>SUMPRODUCT((FP_MMR!$A$2:$A$233='FP_Mat lives saved'!$A102)*(FP_MMR!C$2:C$233))*SUMPRODUCT(('Unintended pregnancies averted'!$A$2:$A$148='FP_Mat lives saved'!$A102)*('Unintended pregnancies averted'!C$2:C$148))</f>
        <v>0</v>
      </c>
      <c r="D102">
        <f>SUMPRODUCT((FP_MMR!$A$2:$A$233='FP_Mat lives saved'!$A102)*(FP_MMR!D$2:D$233))*SUMPRODUCT(('Unintended pregnancies averted'!$A$2:$A$148='FP_Mat lives saved'!$A102)*('Unintended pregnancies averted'!D$2:D$148))</f>
        <v>0</v>
      </c>
      <c r="E102" s="38">
        <f>INDEX('FP data'!$A$2:$M$122,MATCH('FP_Mat lives saved'!$A102,'FP data'!$A$2:$A$122,0),MATCH('FP_Mat lives saved'!E$1,'FP data'!$A$2:$M$2,0))</f>
        <v>10.016917811589991</v>
      </c>
      <c r="F102" s="38">
        <f>INDEX('FP data'!$A$2:$M$122,MATCH('FP_Mat lives saved'!$A102,'FP data'!$A$2:$A$122,0),MATCH('FP_Mat lives saved'!F$1,'FP data'!$A$2:$M$2,0))</f>
        <v>21.868084035405161</v>
      </c>
      <c r="G102" s="38">
        <f>INDEX('FP data'!$A$2:$M$122,MATCH('FP_Mat lives saved'!$A102,'FP data'!$A$2:$A$122,0),MATCH('FP_Mat lives saved'!G$1,'FP data'!$A$2:$M$2,0))</f>
        <v>35.586977600503246</v>
      </c>
      <c r="H102" s="38">
        <f>INDEX('FP data'!$A$2:$M$122,MATCH('FP_Mat lives saved'!$A102,'FP data'!$A$2:$A$122,0),MATCH('FP_Mat lives saved'!H$1,'FP data'!$A$2:$M$2,0))</f>
        <v>51.043083121786992</v>
      </c>
      <c r="I102" s="38">
        <f>INDEX('FP data'!$A$2:$M$122,MATCH('FP_Mat lives saved'!$A102,'FP data'!$A$2:$A$122,0),MATCH('FP_Mat lives saved'!I$1,'FP data'!$A$2:$M$2,0))</f>
        <v>68.046079137931713</v>
      </c>
      <c r="J102" s="38">
        <f>INDEX('FP data'!$A$2:$M$122,MATCH('FP_Mat lives saved'!$A102,'FP data'!$A$2:$A$122,0),MATCH('FP_Mat lives saved'!J$1,'FP data'!$A$2:$M$2,0))</f>
        <v>86.532458501714046</v>
      </c>
      <c r="K102" s="38">
        <f>INDEX('FP data'!$A$2:$M$122,MATCH('FP_Mat lives saved'!$A102,'FP data'!$A$2:$A$122,0),MATCH('FP_Mat lives saved'!K$1,'FP data'!$A$2:$M$2,0))</f>
        <v>106.44720838577453</v>
      </c>
      <c r="L102" s="38">
        <f>INDEX('FP data'!$A$2:$M$122,MATCH('FP_Mat lives saved'!$A102,'FP data'!$A$2:$A$122,0),MATCH('FP_Mat lives saved'!L$1,'FP data'!$A$2:$M$2,0))</f>
        <v>127.8192771711656</v>
      </c>
      <c r="M102" s="38">
        <f>INDEX('FP data'!$A$2:$M$122,MATCH('FP_Mat lives saved'!$A102,'FP data'!$A$2:$A$122,0),MATCH('FP_Mat lives saved'!M$1,'FP data'!$A$2:$M$2,0))</f>
        <v>150.71728623966322</v>
      </c>
    </row>
    <row r="103" spans="1:13" x14ac:dyDescent="0.3">
      <c r="A103" t="s">
        <v>204</v>
      </c>
      <c r="B103">
        <f>SUMPRODUCT((FP_MMR!$A$2:$A$233='FP_Mat lives saved'!$A103)*(FP_MMR!B$2:B$233))*SUMPRODUCT(('Unintended pregnancies averted'!$A$2:$A$148='FP_Mat lives saved'!$A103)*('Unintended pregnancies averted'!B$2:B$148))</f>
        <v>0</v>
      </c>
      <c r="C103">
        <f>SUMPRODUCT((FP_MMR!$A$2:$A$233='FP_Mat lives saved'!$A103)*(FP_MMR!C$2:C$233))*SUMPRODUCT(('Unintended pregnancies averted'!$A$2:$A$148='FP_Mat lives saved'!$A103)*('Unintended pregnancies averted'!C$2:C$148))</f>
        <v>0</v>
      </c>
      <c r="D103">
        <f>SUMPRODUCT((FP_MMR!$A$2:$A$233='FP_Mat lives saved'!$A103)*(FP_MMR!D$2:D$233))*SUMPRODUCT(('Unintended pregnancies averted'!$A$2:$A$148='FP_Mat lives saved'!$A103)*('Unintended pregnancies averted'!D$2:D$148))</f>
        <v>0</v>
      </c>
      <c r="E103" s="38">
        <f>INDEX('FP data'!$A$2:$M$122,MATCH('FP_Mat lives saved'!$A103,'FP data'!$A$2:$A$122,0),MATCH('FP_Mat lives saved'!E$1,'FP data'!$A$2:$M$2,0))</f>
        <v>2.5791867945522391</v>
      </c>
      <c r="F103" s="38">
        <f>INDEX('FP data'!$A$2:$M$122,MATCH('FP_Mat lives saved'!$A103,'FP data'!$A$2:$A$122,0),MATCH('FP_Mat lives saved'!F$1,'FP data'!$A$2:$M$2,0))</f>
        <v>5.4718844175433574</v>
      </c>
      <c r="G103" s="38">
        <f>INDEX('FP data'!$A$2:$M$122,MATCH('FP_Mat lives saved'!$A103,'FP data'!$A$2:$A$122,0),MATCH('FP_Mat lives saved'!G$1,'FP data'!$A$2:$M$2,0))</f>
        <v>8.7190542889443599</v>
      </c>
      <c r="H103" s="38">
        <f>INDEX('FP data'!$A$2:$M$122,MATCH('FP_Mat lives saved'!$A103,'FP data'!$A$2:$A$122,0),MATCH('FP_Mat lives saved'!H$1,'FP data'!$A$2:$M$2,0))</f>
        <v>12.36769028023717</v>
      </c>
      <c r="I103" s="38">
        <f>INDEX('FP data'!$A$2:$M$122,MATCH('FP_Mat lives saved'!$A103,'FP data'!$A$2:$A$122,0),MATCH('FP_Mat lives saved'!I$1,'FP data'!$A$2:$M$2,0))</f>
        <v>16.470795211189547</v>
      </c>
      <c r="J103" s="38">
        <f>INDEX('FP data'!$A$2:$M$122,MATCH('FP_Mat lives saved'!$A103,'FP data'!$A$2:$A$122,0),MATCH('FP_Mat lives saved'!J$1,'FP data'!$A$2:$M$2,0))</f>
        <v>21.083013497223057</v>
      </c>
      <c r="K103" s="38">
        <f>INDEX('FP data'!$A$2:$M$122,MATCH('FP_Mat lives saved'!$A103,'FP data'!$A$2:$A$122,0),MATCH('FP_Mat lives saved'!K$1,'FP data'!$A$2:$M$2,0))</f>
        <v>26.255112639255302</v>
      </c>
      <c r="L103" s="38">
        <f>INDEX('FP data'!$A$2:$M$122,MATCH('FP_Mat lives saved'!$A103,'FP data'!$A$2:$A$122,0),MATCH('FP_Mat lives saved'!L$1,'FP data'!$A$2:$M$2,0))</f>
        <v>32.024171075814017</v>
      </c>
      <c r="M103" s="38">
        <f>INDEX('FP data'!$A$2:$M$122,MATCH('FP_Mat lives saved'!$A103,'FP data'!$A$2:$A$122,0),MATCH('FP_Mat lives saved'!M$1,'FP data'!$A$2:$M$2,0))</f>
        <v>38.425476369636975</v>
      </c>
    </row>
    <row r="104" spans="1:13" x14ac:dyDescent="0.3">
      <c r="A104" t="s">
        <v>206</v>
      </c>
      <c r="B104">
        <f>SUMPRODUCT((FP_MMR!$A$2:$A$233='FP_Mat lives saved'!$A104)*(FP_MMR!B$2:B$233))*SUMPRODUCT(('Unintended pregnancies averted'!$A$2:$A$148='FP_Mat lives saved'!$A104)*('Unintended pregnancies averted'!B$2:B$148))</f>
        <v>0</v>
      </c>
      <c r="C104">
        <f>SUMPRODUCT((FP_MMR!$A$2:$A$233='FP_Mat lives saved'!$A104)*(FP_MMR!C$2:C$233))*SUMPRODUCT(('Unintended pregnancies averted'!$A$2:$A$148='FP_Mat lives saved'!$A104)*('Unintended pregnancies averted'!C$2:C$148))</f>
        <v>0</v>
      </c>
      <c r="D104">
        <f>SUMPRODUCT((FP_MMR!$A$2:$A$233='FP_Mat lives saved'!$A104)*(FP_MMR!D$2:D$233))*SUMPRODUCT(('Unintended pregnancies averted'!$A$2:$A$148='FP_Mat lives saved'!$A104)*('Unintended pregnancies averted'!D$2:D$148))</f>
        <v>0</v>
      </c>
      <c r="E104" s="38">
        <f>INDEX('FP data'!$A$2:$M$122,MATCH('FP_Mat lives saved'!$A104,'FP data'!$A$2:$A$122,0),MATCH('FP_Mat lives saved'!E$1,'FP data'!$A$2:$M$2,0))</f>
        <v>2.690845945492498</v>
      </c>
      <c r="F104" s="38">
        <f>INDEX('FP data'!$A$2:$M$122,MATCH('FP_Mat lives saved'!$A104,'FP data'!$A$2:$A$122,0),MATCH('FP_Mat lives saved'!F$1,'FP data'!$A$2:$M$2,0))</f>
        <v>5.3480755655113796</v>
      </c>
      <c r="G104" s="38">
        <f>INDEX('FP data'!$A$2:$M$122,MATCH('FP_Mat lives saved'!$A104,'FP data'!$A$2:$A$122,0),MATCH('FP_Mat lives saved'!G$1,'FP data'!$A$2:$M$2,0))</f>
        <v>7.9713810155409988</v>
      </c>
      <c r="H104" s="38">
        <f>INDEX('FP data'!$A$2:$M$122,MATCH('FP_Mat lives saved'!$A104,'FP data'!$A$2:$A$122,0),MATCH('FP_Mat lives saved'!H$1,'FP data'!$A$2:$M$2,0))</f>
        <v>10.561496514917195</v>
      </c>
      <c r="I104" s="38">
        <f>INDEX('FP data'!$A$2:$M$122,MATCH('FP_Mat lives saved'!$A104,'FP data'!$A$2:$A$122,0),MATCH('FP_Mat lives saved'!I$1,'FP data'!$A$2:$M$2,0))</f>
        <v>13.125393840792015</v>
      </c>
      <c r="J104" s="38">
        <f>INDEX('FP data'!$A$2:$M$122,MATCH('FP_Mat lives saved'!$A104,'FP data'!$A$2:$A$122,0),MATCH('FP_Mat lives saved'!J$1,'FP data'!$A$2:$M$2,0))</f>
        <v>15.663384924590588</v>
      </c>
      <c r="K104" s="38">
        <f>INDEX('FP data'!$A$2:$M$122,MATCH('FP_Mat lives saved'!$A104,'FP data'!$A$2:$A$122,0),MATCH('FP_Mat lives saved'!K$1,'FP data'!$A$2:$M$2,0))</f>
        <v>18.17633456589661</v>
      </c>
      <c r="L104" s="38">
        <f>INDEX('FP data'!$A$2:$M$122,MATCH('FP_Mat lives saved'!$A104,'FP data'!$A$2:$A$122,0),MATCH('FP_Mat lives saved'!L$1,'FP data'!$A$2:$M$2,0))</f>
        <v>20.663398908286041</v>
      </c>
      <c r="M104" s="38">
        <f>INDEX('FP data'!$A$2:$M$122,MATCH('FP_Mat lives saved'!$A104,'FP data'!$A$2:$A$122,0),MATCH('FP_Mat lives saved'!M$1,'FP data'!$A$2:$M$2,0))</f>
        <v>23.124015332472283</v>
      </c>
    </row>
    <row r="105" spans="1:13" x14ac:dyDescent="0.3">
      <c r="A105" t="s">
        <v>208</v>
      </c>
      <c r="B105">
        <f>SUMPRODUCT((FP_MMR!$A$2:$A$233='FP_Mat lives saved'!$A105)*(FP_MMR!B$2:B$233))*SUMPRODUCT(('Unintended pregnancies averted'!$A$2:$A$148='FP_Mat lives saved'!$A105)*('Unintended pregnancies averted'!B$2:B$148))</f>
        <v>0</v>
      </c>
      <c r="C105">
        <f>SUMPRODUCT((FP_MMR!$A$2:$A$233='FP_Mat lives saved'!$A105)*(FP_MMR!C$2:C$233))*SUMPRODUCT(('Unintended pregnancies averted'!$A$2:$A$148='FP_Mat lives saved'!$A105)*('Unintended pregnancies averted'!C$2:C$148))</f>
        <v>0</v>
      </c>
      <c r="D105">
        <f>SUMPRODUCT((FP_MMR!$A$2:$A$233='FP_Mat lives saved'!$A105)*(FP_MMR!D$2:D$233))*SUMPRODUCT(('Unintended pregnancies averted'!$A$2:$A$148='FP_Mat lives saved'!$A105)*('Unintended pregnancies averted'!D$2:D$148))</f>
        <v>0</v>
      </c>
      <c r="E105" s="38">
        <f>INDEX('FP data'!$A$2:$M$122,MATCH('FP_Mat lives saved'!$A105,'FP data'!$A$2:$A$122,0),MATCH('FP_Mat lives saved'!E$1,'FP data'!$A$2:$M$2,0))</f>
        <v>0.90399181247503257</v>
      </c>
      <c r="F105" s="38">
        <f>INDEX('FP data'!$A$2:$M$122,MATCH('FP_Mat lives saved'!$A105,'FP data'!$A$2:$A$122,0),MATCH('FP_Mat lives saved'!F$1,'FP data'!$A$2:$M$2,0))</f>
        <v>1.9412502615851643</v>
      </c>
      <c r="G105" s="38">
        <f>INDEX('FP data'!$A$2:$M$122,MATCH('FP_Mat lives saved'!$A105,'FP data'!$A$2:$A$122,0),MATCH('FP_Mat lives saved'!G$1,'FP data'!$A$2:$M$2,0))</f>
        <v>3.1354912686103233</v>
      </c>
      <c r="H105" s="38">
        <f>INDEX('FP data'!$A$2:$M$122,MATCH('FP_Mat lives saved'!$A105,'FP data'!$A$2:$A$122,0),MATCH('FP_Mat lives saved'!H$1,'FP data'!$A$2:$M$2,0))</f>
        <v>4.5169428320682083</v>
      </c>
      <c r="I105" s="38">
        <f>INDEX('FP data'!$A$2:$M$122,MATCH('FP_Mat lives saved'!$A105,'FP data'!$A$2:$A$122,0),MATCH('FP_Mat lives saved'!I$1,'FP data'!$A$2:$M$2,0))</f>
        <v>6.113166428619218</v>
      </c>
      <c r="J105" s="38">
        <f>INDEX('FP data'!$A$2:$M$122,MATCH('FP_Mat lives saved'!$A105,'FP data'!$A$2:$A$122,0),MATCH('FP_Mat lives saved'!J$1,'FP data'!$A$2:$M$2,0))</f>
        <v>7.9677917686121926</v>
      </c>
      <c r="K105" s="38">
        <f>INDEX('FP data'!$A$2:$M$122,MATCH('FP_Mat lives saved'!$A105,'FP data'!$A$2:$A$122,0),MATCH('FP_Mat lives saved'!K$1,'FP data'!$A$2:$M$2,0))</f>
        <v>10.113216510665113</v>
      </c>
      <c r="L105" s="38">
        <f>INDEX('FP data'!$A$2:$M$122,MATCH('FP_Mat lives saved'!$A105,'FP data'!$A$2:$A$122,0),MATCH('FP_Mat lives saved'!L$1,'FP data'!$A$2:$M$2,0))</f>
        <v>12.568028102965275</v>
      </c>
      <c r="M105" s="38">
        <f>INDEX('FP data'!$A$2:$M$122,MATCH('FP_Mat lives saved'!$A105,'FP data'!$A$2:$A$122,0),MATCH('FP_Mat lives saved'!M$1,'FP data'!$A$2:$M$2,0))</f>
        <v>15.350411360462063</v>
      </c>
    </row>
    <row r="106" spans="1:13" x14ac:dyDescent="0.3">
      <c r="A106" t="s">
        <v>210</v>
      </c>
      <c r="B106">
        <f>SUMPRODUCT((FP_MMR!$A$2:$A$233='FP_Mat lives saved'!$A106)*(FP_MMR!B$2:B$233))*SUMPRODUCT(('Unintended pregnancies averted'!$A$2:$A$148='FP_Mat lives saved'!$A106)*('Unintended pregnancies averted'!B$2:B$148))</f>
        <v>0</v>
      </c>
      <c r="C106">
        <f>SUMPRODUCT((FP_MMR!$A$2:$A$233='FP_Mat lives saved'!$A106)*(FP_MMR!C$2:C$233))*SUMPRODUCT(('Unintended pregnancies averted'!$A$2:$A$148='FP_Mat lives saved'!$A106)*('Unintended pregnancies averted'!C$2:C$148))</f>
        <v>0</v>
      </c>
      <c r="D106">
        <f>SUMPRODUCT((FP_MMR!$A$2:$A$233='FP_Mat lives saved'!$A106)*(FP_MMR!D$2:D$233))*SUMPRODUCT(('Unintended pregnancies averted'!$A$2:$A$148='FP_Mat lives saved'!$A106)*('Unintended pregnancies averted'!D$2:D$148))</f>
        <v>0</v>
      </c>
      <c r="E106" s="38">
        <f>INDEX('FP data'!$A$2:$M$122,MATCH('FP_Mat lives saved'!$A106,'FP data'!$A$2:$A$122,0),MATCH('FP_Mat lives saved'!E$1,'FP data'!$A$2:$M$2,0))</f>
        <v>36.501462541070225</v>
      </c>
      <c r="F106" s="38">
        <f>INDEX('FP data'!$A$2:$M$122,MATCH('FP_Mat lives saved'!$A106,'FP data'!$A$2:$A$122,0),MATCH('FP_Mat lives saved'!F$1,'FP data'!$A$2:$M$2,0))</f>
        <v>78.662896417157185</v>
      </c>
      <c r="G106" s="38">
        <f>INDEX('FP data'!$A$2:$M$122,MATCH('FP_Mat lives saved'!$A106,'FP data'!$A$2:$A$122,0),MATCH('FP_Mat lives saved'!G$1,'FP data'!$A$2:$M$2,0))</f>
        <v>127.18168846843537</v>
      </c>
      <c r="H106" s="38">
        <f>INDEX('FP data'!$A$2:$M$122,MATCH('FP_Mat lives saved'!$A106,'FP data'!$A$2:$A$122,0),MATCH('FP_Mat lives saved'!H$1,'FP data'!$A$2:$M$2,0))</f>
        <v>182.80197884215846</v>
      </c>
      <c r="I106" s="38">
        <f>INDEX('FP data'!$A$2:$M$122,MATCH('FP_Mat lives saved'!$A106,'FP data'!$A$2:$A$122,0),MATCH('FP_Mat lives saved'!I$1,'FP data'!$A$2:$M$2,0))</f>
        <v>246.24215205559068</v>
      </c>
      <c r="J106" s="38">
        <f>INDEX('FP data'!$A$2:$M$122,MATCH('FP_Mat lives saved'!$A106,'FP data'!$A$2:$A$122,0),MATCH('FP_Mat lives saved'!J$1,'FP data'!$A$2:$M$2,0))</f>
        <v>318.5085741161829</v>
      </c>
      <c r="K106" s="38">
        <f>INDEX('FP data'!$A$2:$M$122,MATCH('FP_Mat lives saved'!$A106,'FP data'!$A$2:$A$122,0),MATCH('FP_Mat lives saved'!K$1,'FP data'!$A$2:$M$2,0))</f>
        <v>400.63148705134444</v>
      </c>
      <c r="L106" s="38">
        <f>INDEX('FP data'!$A$2:$M$122,MATCH('FP_Mat lives saved'!$A106,'FP data'!$A$2:$A$122,0),MATCH('FP_Mat lives saved'!L$1,'FP data'!$A$2:$M$2,0))</f>
        <v>493.77061133888765</v>
      </c>
      <c r="M106" s="38">
        <f>INDEX('FP data'!$A$2:$M$122,MATCH('FP_Mat lives saved'!$A106,'FP data'!$A$2:$A$122,0),MATCH('FP_Mat lives saved'!M$1,'FP data'!$A$2:$M$2,0))</f>
        <v>599.20684767073453</v>
      </c>
    </row>
    <row r="107" spans="1:13" x14ac:dyDescent="0.3">
      <c r="A107" t="s">
        <v>212</v>
      </c>
      <c r="B107">
        <f>SUMPRODUCT((FP_MMR!$A$2:$A$233='FP_Mat lives saved'!$A107)*(FP_MMR!B$2:B$233))*SUMPRODUCT(('Unintended pregnancies averted'!$A$2:$A$148='FP_Mat lives saved'!$A107)*('Unintended pregnancies averted'!B$2:B$148))</f>
        <v>0</v>
      </c>
      <c r="C107">
        <f>SUMPRODUCT((FP_MMR!$A$2:$A$233='FP_Mat lives saved'!$A107)*(FP_MMR!C$2:C$233))*SUMPRODUCT(('Unintended pregnancies averted'!$A$2:$A$148='FP_Mat lives saved'!$A107)*('Unintended pregnancies averted'!C$2:C$148))</f>
        <v>0</v>
      </c>
      <c r="D107">
        <f>SUMPRODUCT((FP_MMR!$A$2:$A$233='FP_Mat lives saved'!$A107)*(FP_MMR!D$2:D$233))*SUMPRODUCT(('Unintended pregnancies averted'!$A$2:$A$148='FP_Mat lives saved'!$A107)*('Unintended pregnancies averted'!D$2:D$148))</f>
        <v>0</v>
      </c>
      <c r="E107" s="38">
        <f>INDEX('FP data'!$A$2:$M$122,MATCH('FP_Mat lives saved'!$A107,'FP data'!$A$2:$A$122,0),MATCH('FP_Mat lives saved'!E$1,'FP data'!$A$2:$M$2,0))</f>
        <v>0.11847171937211853</v>
      </c>
      <c r="F107" s="38">
        <f>INDEX('FP data'!$A$2:$M$122,MATCH('FP_Mat lives saved'!$A107,'FP data'!$A$2:$A$122,0),MATCH('FP_Mat lives saved'!F$1,'FP data'!$A$2:$M$2,0))</f>
        <v>0.24872537896561986</v>
      </c>
      <c r="G107" s="38">
        <f>INDEX('FP data'!$A$2:$M$122,MATCH('FP_Mat lives saved'!$A107,'FP data'!$A$2:$A$122,0),MATCH('FP_Mat lives saved'!G$1,'FP data'!$A$2:$M$2,0))</f>
        <v>0.39183325125791546</v>
      </c>
      <c r="H107" s="38">
        <f>INDEX('FP data'!$A$2:$M$122,MATCH('FP_Mat lives saved'!$A107,'FP data'!$A$2:$A$122,0),MATCH('FP_Mat lives saved'!H$1,'FP data'!$A$2:$M$2,0))</f>
        <v>0.54900264395122433</v>
      </c>
      <c r="I107" s="38">
        <f>INDEX('FP data'!$A$2:$M$122,MATCH('FP_Mat lives saved'!$A107,'FP data'!$A$2:$A$122,0),MATCH('FP_Mat lives saved'!I$1,'FP data'!$A$2:$M$2,0))</f>
        <v>0.7209838309068044</v>
      </c>
      <c r="J107" s="38">
        <f>INDEX('FP data'!$A$2:$M$122,MATCH('FP_Mat lives saved'!$A107,'FP data'!$A$2:$A$122,0),MATCH('FP_Mat lives saved'!J$1,'FP data'!$A$2:$M$2,0))</f>
        <v>0.90948373547611361</v>
      </c>
      <c r="K107" s="38">
        <f>INDEX('FP data'!$A$2:$M$122,MATCH('FP_Mat lives saved'!$A107,'FP data'!$A$2:$A$122,0),MATCH('FP_Mat lives saved'!K$1,'FP data'!$A$2:$M$2,0))</f>
        <v>1.1157578069541272</v>
      </c>
      <c r="L107" s="38">
        <f>INDEX('FP data'!$A$2:$M$122,MATCH('FP_Mat lives saved'!$A107,'FP data'!$A$2:$A$122,0),MATCH('FP_Mat lives saved'!L$1,'FP data'!$A$2:$M$2,0))</f>
        <v>1.3409020455282625</v>
      </c>
      <c r="M107" s="38">
        <f>INDEX('FP data'!$A$2:$M$122,MATCH('FP_Mat lives saved'!$A107,'FP data'!$A$2:$A$122,0),MATCH('FP_Mat lives saved'!M$1,'FP data'!$A$2:$M$2,0))</f>
        <v>1.5856375439618109</v>
      </c>
    </row>
    <row r="108" spans="1:13" x14ac:dyDescent="0.3">
      <c r="A108" t="s">
        <v>214</v>
      </c>
      <c r="B108">
        <f>SUMPRODUCT((FP_MMR!$A$2:$A$233='FP_Mat lives saved'!$A108)*(FP_MMR!B$2:B$233))*SUMPRODUCT(('Unintended pregnancies averted'!$A$2:$A$148='FP_Mat lives saved'!$A108)*('Unintended pregnancies averted'!B$2:B$148))</f>
        <v>0</v>
      </c>
      <c r="C108">
        <f>SUMPRODUCT((FP_MMR!$A$2:$A$233='FP_Mat lives saved'!$A108)*(FP_MMR!C$2:C$233))*SUMPRODUCT(('Unintended pregnancies averted'!$A$2:$A$148='FP_Mat lives saved'!$A108)*('Unintended pregnancies averted'!C$2:C$148))</f>
        <v>0</v>
      </c>
      <c r="D108">
        <f>SUMPRODUCT((FP_MMR!$A$2:$A$233='FP_Mat lives saved'!$A108)*(FP_MMR!D$2:D$233))*SUMPRODUCT(('Unintended pregnancies averted'!$A$2:$A$148='FP_Mat lives saved'!$A108)*('Unintended pregnancies averted'!D$2:D$148))</f>
        <v>0</v>
      </c>
      <c r="E108" s="38">
        <f>INDEX('FP data'!$A$2:$M$122,MATCH('FP_Mat lives saved'!$A108,'FP data'!$A$2:$A$122,0),MATCH('FP_Mat lives saved'!E$1,'FP data'!$A$2:$M$2,0))</f>
        <v>0.67033299498848642</v>
      </c>
      <c r="F108" s="38">
        <f>INDEX('FP data'!$A$2:$M$122,MATCH('FP_Mat lives saved'!$A108,'FP data'!$A$2:$A$122,0),MATCH('FP_Mat lives saved'!F$1,'FP data'!$A$2:$M$2,0))</f>
        <v>1.3731285328815996</v>
      </c>
      <c r="G108" s="38">
        <f>INDEX('FP data'!$A$2:$M$122,MATCH('FP_Mat lives saved'!$A108,'FP data'!$A$2:$A$122,0),MATCH('FP_Mat lives saved'!G$1,'FP data'!$A$2:$M$2,0))</f>
        <v>2.1095808695394584</v>
      </c>
      <c r="H108" s="38">
        <f>INDEX('FP data'!$A$2:$M$122,MATCH('FP_Mat lives saved'!$A108,'FP data'!$A$2:$A$122,0),MATCH('FP_Mat lives saved'!H$1,'FP data'!$A$2:$M$2,0))</f>
        <v>2.8809785099652849</v>
      </c>
      <c r="I108" s="38">
        <f>INDEX('FP data'!$A$2:$M$122,MATCH('FP_Mat lives saved'!$A108,'FP data'!$A$2:$A$122,0),MATCH('FP_Mat lives saved'!I$1,'FP data'!$A$2:$M$2,0))</f>
        <v>3.6894061932627586</v>
      </c>
      <c r="J108" s="38">
        <f>INDEX('FP data'!$A$2:$M$122,MATCH('FP_Mat lives saved'!$A108,'FP data'!$A$2:$A$122,0),MATCH('FP_Mat lives saved'!J$1,'FP data'!$A$2:$M$2,0))</f>
        <v>4.5358879353643697</v>
      </c>
      <c r="K108" s="38">
        <f>INDEX('FP data'!$A$2:$M$122,MATCH('FP_Mat lives saved'!$A108,'FP data'!$A$2:$A$122,0),MATCH('FP_Mat lives saved'!K$1,'FP data'!$A$2:$M$2,0))</f>
        <v>5.41764095845428</v>
      </c>
      <c r="L108" s="38">
        <f>INDEX('FP data'!$A$2:$M$122,MATCH('FP_Mat lives saved'!$A108,'FP data'!$A$2:$A$122,0),MATCH('FP_Mat lives saved'!L$1,'FP data'!$A$2:$M$2,0))</f>
        <v>6.3265654079193041</v>
      </c>
      <c r="M108" s="38">
        <f>INDEX('FP data'!$A$2:$M$122,MATCH('FP_Mat lives saved'!$A108,'FP data'!$A$2:$A$122,0),MATCH('FP_Mat lives saved'!M$1,'FP data'!$A$2:$M$2,0))</f>
        <v>7.2533835109636868</v>
      </c>
    </row>
    <row r="109" spans="1:13" x14ac:dyDescent="0.3">
      <c r="A109" t="s">
        <v>216</v>
      </c>
      <c r="B109">
        <f>SUMPRODUCT((FP_MMR!$A$2:$A$233='FP_Mat lives saved'!$A109)*(FP_MMR!B$2:B$233))*SUMPRODUCT(('Unintended pregnancies averted'!$A$2:$A$148='FP_Mat lives saved'!$A109)*('Unintended pregnancies averted'!B$2:B$148))</f>
        <v>0</v>
      </c>
      <c r="C109">
        <f>SUMPRODUCT((FP_MMR!$A$2:$A$233='FP_Mat lives saved'!$A109)*(FP_MMR!C$2:C$233))*SUMPRODUCT(('Unintended pregnancies averted'!$A$2:$A$148='FP_Mat lives saved'!$A109)*('Unintended pregnancies averted'!C$2:C$148))</f>
        <v>0</v>
      </c>
      <c r="D109">
        <f>SUMPRODUCT((FP_MMR!$A$2:$A$233='FP_Mat lives saved'!$A109)*(FP_MMR!D$2:D$233))*SUMPRODUCT(('Unintended pregnancies averted'!$A$2:$A$148='FP_Mat lives saved'!$A109)*('Unintended pregnancies averted'!D$2:D$148))</f>
        <v>0</v>
      </c>
      <c r="E109" s="38">
        <f>INDEX('FP data'!$A$2:$M$122,MATCH('FP_Mat lives saved'!$A109,'FP data'!$A$2:$A$122,0),MATCH('FP_Mat lives saved'!E$1,'FP data'!$A$2:$M$2,0))</f>
        <v>6.4844646050281085</v>
      </c>
      <c r="F109" s="38">
        <f>INDEX('FP data'!$A$2:$M$122,MATCH('FP_Mat lives saved'!$A109,'FP data'!$A$2:$A$122,0),MATCH('FP_Mat lives saved'!F$1,'FP data'!$A$2:$M$2,0))</f>
        <v>13.199957588633112</v>
      </c>
      <c r="G109" s="38">
        <f>INDEX('FP data'!$A$2:$M$122,MATCH('FP_Mat lives saved'!$A109,'FP data'!$A$2:$A$122,0),MATCH('FP_Mat lives saved'!G$1,'FP data'!$A$2:$M$2,0))</f>
        <v>20.167294649008568</v>
      </c>
      <c r="H109" s="38">
        <f>INDEX('FP data'!$A$2:$M$122,MATCH('FP_Mat lives saved'!$A109,'FP data'!$A$2:$A$122,0),MATCH('FP_Mat lives saved'!H$1,'FP data'!$A$2:$M$2,0))</f>
        <v>27.413028809166235</v>
      </c>
      <c r="I109" s="38">
        <f>INDEX('FP data'!$A$2:$M$122,MATCH('FP_Mat lives saved'!$A109,'FP data'!$A$2:$A$122,0),MATCH('FP_Mat lives saved'!I$1,'FP data'!$A$2:$M$2,0))</f>
        <v>34.951936965266754</v>
      </c>
      <c r="J109" s="38">
        <f>INDEX('FP data'!$A$2:$M$122,MATCH('FP_Mat lives saved'!$A109,'FP data'!$A$2:$A$122,0),MATCH('FP_Mat lives saved'!J$1,'FP data'!$A$2:$M$2,0))</f>
        <v>42.816951410108004</v>
      </c>
      <c r="K109" s="38">
        <f>INDEX('FP data'!$A$2:$M$122,MATCH('FP_Mat lives saved'!$A109,'FP data'!$A$2:$A$122,0),MATCH('FP_Mat lives saved'!K$1,'FP data'!$A$2:$M$2,0))</f>
        <v>51.009479333312044</v>
      </c>
      <c r="L109" s="38">
        <f>INDEX('FP data'!$A$2:$M$122,MATCH('FP_Mat lives saved'!$A109,'FP data'!$A$2:$A$122,0),MATCH('FP_Mat lives saved'!L$1,'FP data'!$A$2:$M$2,0))</f>
        <v>59.487042651658072</v>
      </c>
      <c r="M109" s="38">
        <f>INDEX('FP data'!$A$2:$M$122,MATCH('FP_Mat lives saved'!$A109,'FP data'!$A$2:$A$122,0),MATCH('FP_Mat lives saved'!M$1,'FP data'!$A$2:$M$2,0))</f>
        <v>68.200598396967706</v>
      </c>
    </row>
    <row r="110" spans="1:13" x14ac:dyDescent="0.3">
      <c r="A110" t="s">
        <v>218</v>
      </c>
      <c r="B110">
        <f>SUMPRODUCT((FP_MMR!$A$2:$A$233='FP_Mat lives saved'!$A110)*(FP_MMR!B$2:B$233))*SUMPRODUCT(('Unintended pregnancies averted'!$A$2:$A$148='FP_Mat lives saved'!$A110)*('Unintended pregnancies averted'!B$2:B$148))</f>
        <v>0</v>
      </c>
      <c r="C110">
        <f>SUMPRODUCT((FP_MMR!$A$2:$A$233='FP_Mat lives saved'!$A110)*(FP_MMR!C$2:C$233))*SUMPRODUCT(('Unintended pregnancies averted'!$A$2:$A$148='FP_Mat lives saved'!$A110)*('Unintended pregnancies averted'!C$2:C$148))</f>
        <v>0</v>
      </c>
      <c r="D110">
        <f>SUMPRODUCT((FP_MMR!$A$2:$A$233='FP_Mat lives saved'!$A110)*(FP_MMR!D$2:D$233))*SUMPRODUCT(('Unintended pregnancies averted'!$A$2:$A$148='FP_Mat lives saved'!$A110)*('Unintended pregnancies averted'!D$2:D$148))</f>
        <v>0</v>
      </c>
      <c r="E110" s="38">
        <f>INDEX('FP data'!$A$2:$M$122,MATCH('FP_Mat lives saved'!$A110,'FP data'!$A$2:$A$122,0),MATCH('FP_Mat lives saved'!E$1,'FP data'!$A$2:$M$2,0))</f>
        <v>8.4687974633510805</v>
      </c>
      <c r="F110" s="38">
        <f>INDEX('FP data'!$A$2:$M$122,MATCH('FP_Mat lives saved'!$A110,'FP data'!$A$2:$A$122,0),MATCH('FP_Mat lives saved'!F$1,'FP data'!$A$2:$M$2,0))</f>
        <v>17.401963799503392</v>
      </c>
      <c r="G110" s="38">
        <f>INDEX('FP data'!$A$2:$M$122,MATCH('FP_Mat lives saved'!$A110,'FP data'!$A$2:$A$122,0),MATCH('FP_Mat lives saved'!G$1,'FP data'!$A$2:$M$2,0))</f>
        <v>26.805279885280299</v>
      </c>
      <c r="H110" s="38">
        <f>INDEX('FP data'!$A$2:$M$122,MATCH('FP_Mat lives saved'!$A110,'FP data'!$A$2:$A$122,0),MATCH('FP_Mat lives saved'!H$1,'FP data'!$A$2:$M$2,0))</f>
        <v>36.716995871277419</v>
      </c>
      <c r="I110" s="38">
        <f>INDEX('FP data'!$A$2:$M$122,MATCH('FP_Mat lives saved'!$A110,'FP data'!$A$2:$A$122,0),MATCH('FP_Mat lives saved'!I$1,'FP data'!$A$2:$M$2,0))</f>
        <v>47.181068373608724</v>
      </c>
      <c r="J110" s="38">
        <f>INDEX('FP data'!$A$2:$M$122,MATCH('FP_Mat lives saved'!$A110,'FP data'!$A$2:$A$122,0),MATCH('FP_Mat lives saved'!J$1,'FP data'!$A$2:$M$2,0))</f>
        <v>58.229838387313379</v>
      </c>
      <c r="K110" s="38">
        <f>INDEX('FP data'!$A$2:$M$122,MATCH('FP_Mat lives saved'!$A110,'FP data'!$A$2:$A$122,0),MATCH('FP_Mat lives saved'!K$1,'FP data'!$A$2:$M$2,0))</f>
        <v>69.887735103973739</v>
      </c>
      <c r="L110" s="38">
        <f>INDEX('FP data'!$A$2:$M$122,MATCH('FP_Mat lives saved'!$A110,'FP data'!$A$2:$A$122,0),MATCH('FP_Mat lives saved'!L$1,'FP data'!$A$2:$M$2,0))</f>
        <v>82.150896360535342</v>
      </c>
      <c r="M110" s="38">
        <f>INDEX('FP data'!$A$2:$M$122,MATCH('FP_Mat lives saved'!$A110,'FP data'!$A$2:$A$122,0),MATCH('FP_Mat lives saved'!M$1,'FP data'!$A$2:$M$2,0))</f>
        <v>95.016922173121202</v>
      </c>
    </row>
    <row r="111" spans="1:13" x14ac:dyDescent="0.3">
      <c r="A111" t="s">
        <v>220</v>
      </c>
      <c r="B111">
        <f>SUMPRODUCT((FP_MMR!$A$2:$A$233='FP_Mat lives saved'!$A111)*(FP_MMR!B$2:B$233))*SUMPRODUCT(('Unintended pregnancies averted'!$A$2:$A$148='FP_Mat lives saved'!$A111)*('Unintended pregnancies averted'!B$2:B$148))</f>
        <v>0</v>
      </c>
      <c r="C111">
        <f>SUMPRODUCT((FP_MMR!$A$2:$A$233='FP_Mat lives saved'!$A111)*(FP_MMR!C$2:C$233))*SUMPRODUCT(('Unintended pregnancies averted'!$A$2:$A$148='FP_Mat lives saved'!$A111)*('Unintended pregnancies averted'!C$2:C$148))</f>
        <v>0</v>
      </c>
      <c r="D111">
        <f>SUMPRODUCT((FP_MMR!$A$2:$A$233='FP_Mat lives saved'!$A111)*(FP_MMR!D$2:D$233))*SUMPRODUCT(('Unintended pregnancies averted'!$A$2:$A$148='FP_Mat lives saved'!$A111)*('Unintended pregnancies averted'!D$2:D$148))</f>
        <v>0</v>
      </c>
      <c r="E111" s="38">
        <f>INDEX('FP data'!$A$2:$M$122,MATCH('FP_Mat lives saved'!$A111,'FP data'!$A$2:$A$122,0),MATCH('FP_Mat lives saved'!E$1,'FP data'!$A$2:$M$2,0))</f>
        <v>1.501548798028459</v>
      </c>
      <c r="F111" s="38">
        <f>INDEX('FP data'!$A$2:$M$122,MATCH('FP_Mat lives saved'!$A111,'FP data'!$A$2:$A$122,0),MATCH('FP_Mat lives saved'!F$1,'FP data'!$A$2:$M$2,0))</f>
        <v>3.0764819748575647</v>
      </c>
      <c r="G111" s="38">
        <f>INDEX('FP data'!$A$2:$M$122,MATCH('FP_Mat lives saved'!$A111,'FP data'!$A$2:$A$122,0),MATCH('FP_Mat lives saved'!G$1,'FP data'!$A$2:$M$2,0))</f>
        <v>4.7350934731989653</v>
      </c>
      <c r="H111" s="38">
        <f>INDEX('FP data'!$A$2:$M$122,MATCH('FP_Mat lives saved'!$A111,'FP data'!$A$2:$A$122,0),MATCH('FP_Mat lives saved'!H$1,'FP data'!$A$2:$M$2,0))</f>
        <v>6.4957704246545802</v>
      </c>
      <c r="I111" s="38">
        <f>INDEX('FP data'!$A$2:$M$122,MATCH('FP_Mat lives saved'!$A111,'FP data'!$A$2:$A$122,0),MATCH('FP_Mat lives saved'!I$1,'FP data'!$A$2:$M$2,0))</f>
        <v>8.363891280326726</v>
      </c>
      <c r="J111" s="38">
        <f>INDEX('FP data'!$A$2:$M$122,MATCH('FP_Mat lives saved'!$A111,'FP data'!$A$2:$A$122,0),MATCH('FP_Mat lives saved'!J$1,'FP data'!$A$2:$M$2,0))</f>
        <v>10.360724694762119</v>
      </c>
      <c r="K111" s="38">
        <f>INDEX('FP data'!$A$2:$M$122,MATCH('FP_Mat lives saved'!$A111,'FP data'!$A$2:$A$122,0),MATCH('FP_Mat lives saved'!K$1,'FP data'!$A$2:$M$2,0))</f>
        <v>12.493188524501605</v>
      </c>
      <c r="L111" s="38">
        <f>INDEX('FP data'!$A$2:$M$122,MATCH('FP_Mat lives saved'!$A111,'FP data'!$A$2:$A$122,0),MATCH('FP_Mat lives saved'!L$1,'FP data'!$A$2:$M$2,0))</f>
        <v>14.750127597114478</v>
      </c>
      <c r="M111" s="38">
        <f>INDEX('FP data'!$A$2:$M$122,MATCH('FP_Mat lives saved'!$A111,'FP data'!$A$2:$A$122,0),MATCH('FP_Mat lives saved'!M$1,'FP data'!$A$2:$M$2,0))</f>
        <v>17.117851364495039</v>
      </c>
    </row>
    <row r="112" spans="1:13" x14ac:dyDescent="0.3">
      <c r="A112" t="s">
        <v>222</v>
      </c>
      <c r="B112">
        <f>SUMPRODUCT((FP_MMR!$A$2:$A$233='FP_Mat lives saved'!$A112)*(FP_MMR!B$2:B$233))*SUMPRODUCT(('Unintended pregnancies averted'!$A$2:$A$148='FP_Mat lives saved'!$A112)*('Unintended pregnancies averted'!B$2:B$148))</f>
        <v>0</v>
      </c>
      <c r="C112">
        <f>SUMPRODUCT((FP_MMR!$A$2:$A$233='FP_Mat lives saved'!$A112)*(FP_MMR!C$2:C$233))*SUMPRODUCT(('Unintended pregnancies averted'!$A$2:$A$148='FP_Mat lives saved'!$A112)*('Unintended pregnancies averted'!C$2:C$148))</f>
        <v>0</v>
      </c>
      <c r="D112">
        <f>SUMPRODUCT((FP_MMR!$A$2:$A$233='FP_Mat lives saved'!$A112)*(FP_MMR!D$2:D$233))*SUMPRODUCT(('Unintended pregnancies averted'!$A$2:$A$148='FP_Mat lives saved'!$A112)*('Unintended pregnancies averted'!D$2:D$148))</f>
        <v>0</v>
      </c>
      <c r="E112" s="38">
        <f>INDEX('FP data'!$A$2:$M$122,MATCH('FP_Mat lives saved'!$A112,'FP data'!$A$2:$A$122,0),MATCH('FP_Mat lives saved'!E$1,'FP data'!$A$2:$M$2,0))</f>
        <v>179.2688744334705</v>
      </c>
      <c r="F112" s="38">
        <f>INDEX('FP data'!$A$2:$M$122,MATCH('FP_Mat lives saved'!$A112,'FP data'!$A$2:$A$122,0),MATCH('FP_Mat lives saved'!F$1,'FP data'!$A$2:$M$2,0))</f>
        <v>384.21900190345468</v>
      </c>
      <c r="G112" s="38">
        <f>INDEX('FP data'!$A$2:$M$122,MATCH('FP_Mat lives saved'!$A112,'FP data'!$A$2:$A$122,0),MATCH('FP_Mat lives saved'!G$1,'FP data'!$A$2:$M$2,0))</f>
        <v>617.63206486667832</v>
      </c>
      <c r="H112" s="38">
        <f>INDEX('FP data'!$A$2:$M$122,MATCH('FP_Mat lives saved'!$A112,'FP data'!$A$2:$A$122,0),MATCH('FP_Mat lives saved'!H$1,'FP data'!$A$2:$M$2,0))</f>
        <v>882.4951563087825</v>
      </c>
      <c r="I112" s="38">
        <f>INDEX('FP data'!$A$2:$M$122,MATCH('FP_Mat lives saved'!$A112,'FP data'!$A$2:$A$122,0),MATCH('FP_Mat lives saved'!I$1,'FP data'!$A$2:$M$2,0))</f>
        <v>1181.275986998905</v>
      </c>
      <c r="J112" s="38">
        <f>INDEX('FP data'!$A$2:$M$122,MATCH('FP_Mat lives saved'!$A112,'FP data'!$A$2:$A$122,0),MATCH('FP_Mat lives saved'!J$1,'FP data'!$A$2:$M$2,0))</f>
        <v>1518.0912720343849</v>
      </c>
      <c r="K112" s="38">
        <f>INDEX('FP data'!$A$2:$M$122,MATCH('FP_Mat lives saved'!$A112,'FP data'!$A$2:$A$122,0),MATCH('FP_Mat lives saved'!K$1,'FP data'!$A$2:$M$2,0))</f>
        <v>1896.9112778981539</v>
      </c>
      <c r="L112" s="38">
        <f>INDEX('FP data'!$A$2:$M$122,MATCH('FP_Mat lives saved'!$A112,'FP data'!$A$2:$A$122,0),MATCH('FP_Mat lives saved'!L$1,'FP data'!$A$2:$M$2,0))</f>
        <v>2322.1897863882682</v>
      </c>
      <c r="M112" s="38">
        <f>INDEX('FP data'!$A$2:$M$122,MATCH('FP_Mat lives saved'!$A112,'FP data'!$A$2:$A$122,0),MATCH('FP_Mat lives saved'!M$1,'FP data'!$A$2:$M$2,0))</f>
        <v>2798.7790507325071</v>
      </c>
    </row>
    <row r="113" spans="1:13" x14ac:dyDescent="0.3">
      <c r="A113" t="s">
        <v>224</v>
      </c>
      <c r="B113">
        <f>SUMPRODUCT((FP_MMR!$A$2:$A$233='FP_Mat lives saved'!$A113)*(FP_MMR!B$2:B$233))*SUMPRODUCT(('Unintended pregnancies averted'!$A$2:$A$148='FP_Mat lives saved'!$A113)*('Unintended pregnancies averted'!B$2:B$148))</f>
        <v>0</v>
      </c>
      <c r="C113">
        <f>SUMPRODUCT((FP_MMR!$A$2:$A$233='FP_Mat lives saved'!$A113)*(FP_MMR!C$2:C$233))*SUMPRODUCT(('Unintended pregnancies averted'!$A$2:$A$148='FP_Mat lives saved'!$A113)*('Unintended pregnancies averted'!C$2:C$148))</f>
        <v>0</v>
      </c>
      <c r="D113">
        <f>SUMPRODUCT((FP_MMR!$A$2:$A$233='FP_Mat lives saved'!$A113)*(FP_MMR!D$2:D$233))*SUMPRODUCT(('Unintended pregnancies averted'!$A$2:$A$148='FP_Mat lives saved'!$A113)*('Unintended pregnancies averted'!D$2:D$148))</f>
        <v>0</v>
      </c>
      <c r="E113" s="38">
        <f>INDEX('FP data'!$A$2:$M$122,MATCH('FP_Mat lives saved'!$A113,'FP data'!$A$2:$A$122,0),MATCH('FP_Mat lives saved'!E$1,'FP data'!$A$2:$M$2,0))</f>
        <v>5.4884998839355887</v>
      </c>
      <c r="F113" s="38">
        <f>INDEX('FP data'!$A$2:$M$122,MATCH('FP_Mat lives saved'!$A113,'FP data'!$A$2:$A$122,0),MATCH('FP_Mat lives saved'!F$1,'FP data'!$A$2:$M$2,0))</f>
        <v>11.051308727509195</v>
      </c>
      <c r="G113" s="38">
        <f>INDEX('FP data'!$A$2:$M$122,MATCH('FP_Mat lives saved'!$A113,'FP data'!$A$2:$A$122,0),MATCH('FP_Mat lives saved'!G$1,'FP data'!$A$2:$M$2,0))</f>
        <v>16.689790061898123</v>
      </c>
      <c r="H113" s="38">
        <f>INDEX('FP data'!$A$2:$M$122,MATCH('FP_Mat lives saved'!$A113,'FP data'!$A$2:$A$122,0),MATCH('FP_Mat lives saved'!H$1,'FP data'!$A$2:$M$2,0))</f>
        <v>22.394839220952662</v>
      </c>
      <c r="I113" s="38">
        <f>INDEX('FP data'!$A$2:$M$122,MATCH('FP_Mat lives saved'!$A113,'FP data'!$A$2:$A$122,0),MATCH('FP_Mat lives saved'!I$1,'FP data'!$A$2:$M$2,0))</f>
        <v>28.152836377705654</v>
      </c>
      <c r="J113" s="38">
        <f>INDEX('FP data'!$A$2:$M$122,MATCH('FP_Mat lives saved'!$A113,'FP data'!$A$2:$A$122,0),MATCH('FP_Mat lives saved'!J$1,'FP data'!$A$2:$M$2,0))</f>
        <v>33.962406039257161</v>
      </c>
      <c r="K113" s="38">
        <f>INDEX('FP data'!$A$2:$M$122,MATCH('FP_Mat lives saved'!$A113,'FP data'!$A$2:$A$122,0),MATCH('FP_Mat lives saved'!K$1,'FP data'!$A$2:$M$2,0))</f>
        <v>39.810100586060202</v>
      </c>
      <c r="L113" s="38">
        <f>INDEX('FP data'!$A$2:$M$122,MATCH('FP_Mat lives saved'!$A113,'FP data'!$A$2:$A$122,0),MATCH('FP_Mat lives saved'!L$1,'FP data'!$A$2:$M$2,0))</f>
        <v>45.685197897056923</v>
      </c>
      <c r="M113" s="38">
        <f>INDEX('FP data'!$A$2:$M$122,MATCH('FP_Mat lives saved'!$A113,'FP data'!$A$2:$A$122,0),MATCH('FP_Mat lives saved'!M$1,'FP data'!$A$2:$M$2,0))</f>
        <v>51.578497676146839</v>
      </c>
    </row>
    <row r="114" spans="1:13" x14ac:dyDescent="0.3">
      <c r="A114" t="s">
        <v>226</v>
      </c>
      <c r="B114">
        <f>SUMPRODUCT((FP_MMR!$A$2:$A$233='FP_Mat lives saved'!$A114)*(FP_MMR!B$2:B$233))*SUMPRODUCT(('Unintended pregnancies averted'!$A$2:$A$148='FP_Mat lives saved'!$A114)*('Unintended pregnancies averted'!B$2:B$148))</f>
        <v>0</v>
      </c>
      <c r="C114">
        <f>SUMPRODUCT((FP_MMR!$A$2:$A$233='FP_Mat lives saved'!$A114)*(FP_MMR!C$2:C$233))*SUMPRODUCT(('Unintended pregnancies averted'!$A$2:$A$148='FP_Mat lives saved'!$A114)*('Unintended pregnancies averted'!C$2:C$148))</f>
        <v>0</v>
      </c>
      <c r="D114">
        <f>SUMPRODUCT((FP_MMR!$A$2:$A$233='FP_Mat lives saved'!$A114)*(FP_MMR!D$2:D$233))*SUMPRODUCT(('Unintended pregnancies averted'!$A$2:$A$148='FP_Mat lives saved'!$A114)*('Unintended pregnancies averted'!D$2:D$148))</f>
        <v>0</v>
      </c>
      <c r="E114" s="38">
        <f>INDEX('FP data'!$A$2:$M$122,MATCH('FP_Mat lives saved'!$A114,'FP data'!$A$2:$A$122,0),MATCH('FP_Mat lives saved'!E$1,'FP data'!$A$2:$M$2,0))</f>
        <v>242.4532196993282</v>
      </c>
      <c r="F114" s="38">
        <f>INDEX('FP data'!$A$2:$M$122,MATCH('FP_Mat lives saved'!$A114,'FP data'!$A$2:$A$122,0),MATCH('FP_Mat lives saved'!F$1,'FP data'!$A$2:$M$2,0))</f>
        <v>516.50416865520356</v>
      </c>
      <c r="G114" s="38">
        <f>INDEX('FP data'!$A$2:$M$122,MATCH('FP_Mat lives saved'!$A114,'FP data'!$A$2:$A$122,0),MATCH('FP_Mat lives saved'!G$1,'FP data'!$A$2:$M$2,0))</f>
        <v>825.36420483855727</v>
      </c>
      <c r="H114" s="38">
        <f>INDEX('FP data'!$A$2:$M$122,MATCH('FP_Mat lives saved'!$A114,'FP data'!$A$2:$A$122,0),MATCH('FP_Mat lives saved'!H$1,'FP data'!$A$2:$M$2,0))</f>
        <v>1172.6781315214721</v>
      </c>
      <c r="I114" s="38">
        <f>INDEX('FP data'!$A$2:$M$122,MATCH('FP_Mat lives saved'!$A114,'FP data'!$A$2:$A$122,0),MATCH('FP_Mat lives saved'!I$1,'FP data'!$A$2:$M$2,0))</f>
        <v>1561.6735985720743</v>
      </c>
      <c r="J114" s="38">
        <f>INDEX('FP data'!$A$2:$M$122,MATCH('FP_Mat lives saved'!$A114,'FP data'!$A$2:$A$122,0),MATCH('FP_Mat lives saved'!J$1,'FP data'!$A$2:$M$2,0))</f>
        <v>1996.9112615224822</v>
      </c>
      <c r="K114" s="38">
        <f>INDEX('FP data'!$A$2:$M$122,MATCH('FP_Mat lives saved'!$A114,'FP data'!$A$2:$A$122,0),MATCH('FP_Mat lives saved'!K$1,'FP data'!$A$2:$M$2,0))</f>
        <v>2482.720981362967</v>
      </c>
      <c r="L114" s="38">
        <f>INDEX('FP data'!$A$2:$M$122,MATCH('FP_Mat lives saved'!$A114,'FP data'!$A$2:$A$122,0),MATCH('FP_Mat lives saved'!L$1,'FP data'!$A$2:$M$2,0))</f>
        <v>3023.4158043571433</v>
      </c>
      <c r="M114" s="38">
        <f>INDEX('FP data'!$A$2:$M$122,MATCH('FP_Mat lives saved'!$A114,'FP data'!$A$2:$A$122,0),MATCH('FP_Mat lives saved'!M$1,'FP data'!$A$2:$M$2,0))</f>
        <v>3623.640775888427</v>
      </c>
    </row>
    <row r="115" spans="1:13" x14ac:dyDescent="0.3">
      <c r="A115" t="s">
        <v>228</v>
      </c>
      <c r="B115">
        <f>SUMPRODUCT((FP_MMR!$A$2:$A$233='FP_Mat lives saved'!$A115)*(FP_MMR!B$2:B$233))*SUMPRODUCT(('Unintended pregnancies averted'!$A$2:$A$148='FP_Mat lives saved'!$A115)*('Unintended pregnancies averted'!B$2:B$148))</f>
        <v>0</v>
      </c>
      <c r="C115">
        <f>SUMPRODUCT((FP_MMR!$A$2:$A$233='FP_Mat lives saved'!$A115)*(FP_MMR!C$2:C$233))*SUMPRODUCT(('Unintended pregnancies averted'!$A$2:$A$148='FP_Mat lives saved'!$A115)*('Unintended pregnancies averted'!C$2:C$148))</f>
        <v>0</v>
      </c>
      <c r="D115">
        <f>SUMPRODUCT((FP_MMR!$A$2:$A$233='FP_Mat lives saved'!$A115)*(FP_MMR!D$2:D$233))*SUMPRODUCT(('Unintended pregnancies averted'!$A$2:$A$148='FP_Mat lives saved'!$A115)*('Unintended pregnancies averted'!D$2:D$148))</f>
        <v>0</v>
      </c>
      <c r="E115" s="38">
        <f>INDEX('FP data'!$A$2:$M$122,MATCH('FP_Mat lives saved'!$A115,'FP data'!$A$2:$A$122,0),MATCH('FP_Mat lives saved'!E$1,'FP data'!$A$2:$M$2,0))</f>
        <v>0.14652635020051186</v>
      </c>
      <c r="F115" s="38">
        <f>INDEX('FP data'!$A$2:$M$122,MATCH('FP_Mat lives saved'!$A115,'FP data'!$A$2:$A$122,0),MATCH('FP_Mat lives saved'!F$1,'FP data'!$A$2:$M$2,0))</f>
        <v>0.29529917857635013</v>
      </c>
      <c r="G115" s="38">
        <f>INDEX('FP data'!$A$2:$M$122,MATCH('FP_Mat lives saved'!$A115,'FP data'!$A$2:$A$122,0),MATCH('FP_Mat lives saved'!G$1,'FP data'!$A$2:$M$2,0))</f>
        <v>0.44605243167738706</v>
      </c>
      <c r="H115" s="38">
        <f>INDEX('FP data'!$A$2:$M$122,MATCH('FP_Mat lives saved'!$A115,'FP data'!$A$2:$A$122,0),MATCH('FP_Mat lives saved'!H$1,'FP data'!$A$2:$M$2,0))</f>
        <v>0.59850605748606078</v>
      </c>
      <c r="I115" s="38">
        <f>INDEX('FP data'!$A$2:$M$122,MATCH('FP_Mat lives saved'!$A115,'FP data'!$A$2:$A$122,0),MATCH('FP_Mat lives saved'!I$1,'FP data'!$A$2:$M$2,0))</f>
        <v>0.75291035978631626</v>
      </c>
      <c r="J115" s="38">
        <f>INDEX('FP data'!$A$2:$M$122,MATCH('FP_Mat lives saved'!$A115,'FP data'!$A$2:$A$122,0),MATCH('FP_Mat lives saved'!J$1,'FP data'!$A$2:$M$2,0))</f>
        <v>0.90878395051226768</v>
      </c>
      <c r="K115" s="38">
        <f>INDEX('FP data'!$A$2:$M$122,MATCH('FP_Mat lives saved'!$A115,'FP data'!$A$2:$A$122,0),MATCH('FP_Mat lives saved'!K$1,'FP data'!$A$2:$M$2,0))</f>
        <v>1.0661746508741015</v>
      </c>
      <c r="L115" s="38">
        <f>INDEX('FP data'!$A$2:$M$122,MATCH('FP_Mat lives saved'!$A115,'FP data'!$A$2:$A$122,0),MATCH('FP_Mat lives saved'!L$1,'FP data'!$A$2:$M$2,0))</f>
        <v>1.2254954729620398</v>
      </c>
      <c r="M115" s="38">
        <f>INDEX('FP data'!$A$2:$M$122,MATCH('FP_Mat lives saved'!$A115,'FP data'!$A$2:$A$122,0),MATCH('FP_Mat lives saved'!M$1,'FP data'!$A$2:$M$2,0))</f>
        <v>1.3871332190352454</v>
      </c>
    </row>
    <row r="116" spans="1:13" x14ac:dyDescent="0.3">
      <c r="A116" t="s">
        <v>230</v>
      </c>
      <c r="B116">
        <f>SUMPRODUCT((FP_MMR!$A$2:$A$233='FP_Mat lives saved'!$A116)*(FP_MMR!B$2:B$233))*SUMPRODUCT(('Unintended pregnancies averted'!$A$2:$A$148='FP_Mat lives saved'!$A116)*('Unintended pregnancies averted'!B$2:B$148))</f>
        <v>0</v>
      </c>
      <c r="C116">
        <f>SUMPRODUCT((FP_MMR!$A$2:$A$233='FP_Mat lives saved'!$A116)*(FP_MMR!C$2:C$233))*SUMPRODUCT(('Unintended pregnancies averted'!$A$2:$A$148='FP_Mat lives saved'!$A116)*('Unintended pregnancies averted'!C$2:C$148))</f>
        <v>0</v>
      </c>
      <c r="D116">
        <f>SUMPRODUCT((FP_MMR!$A$2:$A$233='FP_Mat lives saved'!$A116)*(FP_MMR!D$2:D$233))*SUMPRODUCT(('Unintended pregnancies averted'!$A$2:$A$148='FP_Mat lives saved'!$A116)*('Unintended pregnancies averted'!D$2:D$148))</f>
        <v>0</v>
      </c>
      <c r="E116" s="38">
        <f>INDEX('FP data'!$A$2:$M$122,MATCH('FP_Mat lives saved'!$A116,'FP data'!$A$2:$A$122,0),MATCH('FP_Mat lives saved'!E$1,'FP data'!$A$2:$M$2,0))</f>
        <v>5.9829547397226293</v>
      </c>
      <c r="F116" s="38">
        <f>INDEX('FP data'!$A$2:$M$122,MATCH('FP_Mat lives saved'!$A116,'FP data'!$A$2:$A$122,0),MATCH('FP_Mat lives saved'!F$1,'FP data'!$A$2:$M$2,0))</f>
        <v>12.206647309826735</v>
      </c>
      <c r="G116" s="38">
        <f>INDEX('FP data'!$A$2:$M$122,MATCH('FP_Mat lives saved'!$A116,'FP data'!$A$2:$A$122,0),MATCH('FP_Mat lives saved'!G$1,'FP data'!$A$2:$M$2,0))</f>
        <v>18.679695405186692</v>
      </c>
      <c r="H116" s="38">
        <f>INDEX('FP data'!$A$2:$M$122,MATCH('FP_Mat lives saved'!$A116,'FP data'!$A$2:$A$122,0),MATCH('FP_Mat lives saved'!H$1,'FP data'!$A$2:$M$2,0))</f>
        <v>25.404548751089806</v>
      </c>
      <c r="I116" s="38">
        <f>INDEX('FP data'!$A$2:$M$122,MATCH('FP_Mat lives saved'!$A116,'FP data'!$A$2:$A$122,0),MATCH('FP_Mat lives saved'!I$1,'FP data'!$A$2:$M$2,0))</f>
        <v>32.403789486066898</v>
      </c>
      <c r="J116" s="38">
        <f>INDEX('FP data'!$A$2:$M$122,MATCH('FP_Mat lives saved'!$A116,'FP data'!$A$2:$A$122,0),MATCH('FP_Mat lives saved'!J$1,'FP data'!$A$2:$M$2,0))</f>
        <v>39.66570321371205</v>
      </c>
      <c r="K116" s="38">
        <f>INDEX('FP data'!$A$2:$M$122,MATCH('FP_Mat lives saved'!$A116,'FP data'!$A$2:$A$122,0),MATCH('FP_Mat lives saved'!K$1,'FP data'!$A$2:$M$2,0))</f>
        <v>47.182454382338392</v>
      </c>
      <c r="L116" s="38">
        <f>INDEX('FP data'!$A$2:$M$122,MATCH('FP_Mat lives saved'!$A116,'FP data'!$A$2:$A$122,0),MATCH('FP_Mat lives saved'!L$1,'FP data'!$A$2:$M$2,0))</f>
        <v>54.935072939472832</v>
      </c>
      <c r="M116" s="38">
        <f>INDEX('FP data'!$A$2:$M$122,MATCH('FP_Mat lives saved'!$A116,'FP data'!$A$2:$A$122,0),MATCH('FP_Mat lives saved'!M$1,'FP data'!$A$2:$M$2,0))</f>
        <v>62.897671266430905</v>
      </c>
    </row>
    <row r="117" spans="1:13" x14ac:dyDescent="0.3">
      <c r="A117" t="s">
        <v>232</v>
      </c>
      <c r="B117">
        <f>SUMPRODUCT((FP_MMR!$A$2:$A$233='FP_Mat lives saved'!$A117)*(FP_MMR!B$2:B$233))*SUMPRODUCT(('Unintended pregnancies averted'!$A$2:$A$148='FP_Mat lives saved'!$A117)*('Unintended pregnancies averted'!B$2:B$148))</f>
        <v>0</v>
      </c>
      <c r="C117">
        <f>SUMPRODUCT((FP_MMR!$A$2:$A$233='FP_Mat lives saved'!$A117)*(FP_MMR!C$2:C$233))*SUMPRODUCT(('Unintended pregnancies averted'!$A$2:$A$148='FP_Mat lives saved'!$A117)*('Unintended pregnancies averted'!C$2:C$148))</f>
        <v>0</v>
      </c>
      <c r="D117">
        <f>SUMPRODUCT((FP_MMR!$A$2:$A$233='FP_Mat lives saved'!$A117)*(FP_MMR!D$2:D$233))*SUMPRODUCT(('Unintended pregnancies averted'!$A$2:$A$148='FP_Mat lives saved'!$A117)*('Unintended pregnancies averted'!D$2:D$148))</f>
        <v>0</v>
      </c>
      <c r="E117" s="38">
        <f>INDEX('FP data'!$A$2:$M$122,MATCH('FP_Mat lives saved'!$A117,'FP data'!$A$2:$A$122,0),MATCH('FP_Mat lives saved'!E$1,'FP data'!$A$2:$M$2,0))</f>
        <v>0.23223537530910576</v>
      </c>
      <c r="F117" s="38">
        <f>INDEX('FP data'!$A$2:$M$122,MATCH('FP_Mat lives saved'!$A117,'FP data'!$A$2:$A$122,0),MATCH('FP_Mat lives saved'!F$1,'FP data'!$A$2:$M$2,0))</f>
        <v>0.48883000748202843</v>
      </c>
      <c r="G117" s="38">
        <f>INDEX('FP data'!$A$2:$M$122,MATCH('FP_Mat lives saved'!$A117,'FP data'!$A$2:$A$122,0),MATCH('FP_Mat lives saved'!G$1,'FP data'!$A$2:$M$2,0))</f>
        <v>0.77124972733077435</v>
      </c>
      <c r="H117" s="38">
        <f>INDEX('FP data'!$A$2:$M$122,MATCH('FP_Mat lives saved'!$A117,'FP data'!$A$2:$A$122,0),MATCH('FP_Mat lives saved'!H$1,'FP data'!$A$2:$M$2,0))</f>
        <v>1.0802730006968941</v>
      </c>
      <c r="I117" s="38">
        <f>INDEX('FP data'!$A$2:$M$122,MATCH('FP_Mat lives saved'!$A117,'FP data'!$A$2:$A$122,0),MATCH('FP_Mat lives saved'!I$1,'FP data'!$A$2:$M$2,0))</f>
        <v>1.4186703570972927</v>
      </c>
      <c r="J117" s="38">
        <f>INDEX('FP data'!$A$2:$M$122,MATCH('FP_Mat lives saved'!$A117,'FP data'!$A$2:$A$122,0),MATCH('FP_Mat lives saved'!J$1,'FP data'!$A$2:$M$2,0))</f>
        <v>1.7870590714162828</v>
      </c>
      <c r="K117" s="38">
        <f>INDEX('FP data'!$A$2:$M$122,MATCH('FP_Mat lives saved'!$A117,'FP data'!$A$2:$A$122,0),MATCH('FP_Mat lives saved'!K$1,'FP data'!$A$2:$M$2,0))</f>
        <v>2.1867480628768341</v>
      </c>
      <c r="L117" s="38">
        <f>INDEX('FP data'!$A$2:$M$122,MATCH('FP_Mat lives saved'!$A117,'FP data'!$A$2:$A$122,0),MATCH('FP_Mat lives saved'!L$1,'FP data'!$A$2:$M$2,0))</f>
        <v>2.6198164683187297</v>
      </c>
      <c r="M117" s="38">
        <f>INDEX('FP data'!$A$2:$M$122,MATCH('FP_Mat lives saved'!$A117,'FP data'!$A$2:$A$122,0),MATCH('FP_Mat lives saved'!M$1,'FP data'!$A$2:$M$2,0))</f>
        <v>3.0882997164690167</v>
      </c>
    </row>
    <row r="118" spans="1:13" x14ac:dyDescent="0.3">
      <c r="A118" t="s">
        <v>234</v>
      </c>
      <c r="B118">
        <f>SUMPRODUCT((FP_MMR!$A$2:$A$233='FP_Mat lives saved'!$A118)*(FP_MMR!B$2:B$233))*SUMPRODUCT(('Unintended pregnancies averted'!$A$2:$A$148='FP_Mat lives saved'!$A118)*('Unintended pregnancies averted'!B$2:B$148))</f>
        <v>0</v>
      </c>
      <c r="C118">
        <f>SUMPRODUCT((FP_MMR!$A$2:$A$233='FP_Mat lives saved'!$A118)*(FP_MMR!C$2:C$233))*SUMPRODUCT(('Unintended pregnancies averted'!$A$2:$A$148='FP_Mat lives saved'!$A118)*('Unintended pregnancies averted'!C$2:C$148))</f>
        <v>0</v>
      </c>
      <c r="D118">
        <f>SUMPRODUCT((FP_MMR!$A$2:$A$233='FP_Mat lives saved'!$A118)*(FP_MMR!D$2:D$233))*SUMPRODUCT(('Unintended pregnancies averted'!$A$2:$A$148='FP_Mat lives saved'!$A118)*('Unintended pregnancies averted'!D$2:D$148))</f>
        <v>0</v>
      </c>
      <c r="E118" s="38">
        <f>INDEX('FP data'!$A$2:$M$122,MATCH('FP_Mat lives saved'!$A118,'FP data'!$A$2:$A$122,0),MATCH('FP_Mat lives saved'!E$1,'FP data'!$A$2:$M$2,0))</f>
        <v>27.41593653504151</v>
      </c>
      <c r="F118" s="38">
        <f>INDEX('FP data'!$A$2:$M$122,MATCH('FP_Mat lives saved'!$A118,'FP data'!$A$2:$A$122,0),MATCH('FP_Mat lives saved'!F$1,'FP data'!$A$2:$M$2,0))</f>
        <v>55.53050874162841</v>
      </c>
      <c r="G118" s="38">
        <f>INDEX('FP data'!$A$2:$M$122,MATCH('FP_Mat lives saved'!$A118,'FP data'!$A$2:$A$122,0),MATCH('FP_Mat lives saved'!G$1,'FP data'!$A$2:$M$2,0))</f>
        <v>84.361565812728259</v>
      </c>
      <c r="H118" s="38">
        <f>INDEX('FP data'!$A$2:$M$122,MATCH('FP_Mat lives saved'!$A118,'FP data'!$A$2:$A$122,0),MATCH('FP_Mat lives saved'!H$1,'FP data'!$A$2:$M$2,0))</f>
        <v>113.93700098494992</v>
      </c>
      <c r="I118" s="38">
        <f>INDEX('FP data'!$A$2:$M$122,MATCH('FP_Mat lives saved'!$A118,'FP data'!$A$2:$A$122,0),MATCH('FP_Mat lives saved'!I$1,'FP data'!$A$2:$M$2,0))</f>
        <v>144.28333938181481</v>
      </c>
      <c r="J118" s="38">
        <f>INDEX('FP data'!$A$2:$M$122,MATCH('FP_Mat lives saved'!$A118,'FP data'!$A$2:$A$122,0),MATCH('FP_Mat lives saved'!J$1,'FP data'!$A$2:$M$2,0))</f>
        <v>175.47876518168073</v>
      </c>
      <c r="K118" s="38">
        <f>INDEX('FP data'!$A$2:$M$122,MATCH('FP_Mat lives saved'!$A118,'FP data'!$A$2:$A$122,0),MATCH('FP_Mat lives saved'!K$1,'FP data'!$A$2:$M$2,0))</f>
        <v>207.49584796945737</v>
      </c>
      <c r="L118" s="38">
        <f>INDEX('FP data'!$A$2:$M$122,MATCH('FP_Mat lives saved'!$A118,'FP data'!$A$2:$A$122,0),MATCH('FP_Mat lives saved'!L$1,'FP data'!$A$2:$M$2,0))</f>
        <v>240.20081237587124</v>
      </c>
      <c r="M118" s="38">
        <f>INDEX('FP data'!$A$2:$M$122,MATCH('FP_Mat lives saved'!$A118,'FP data'!$A$2:$A$122,0),MATCH('FP_Mat lives saved'!M$1,'FP data'!$A$2:$M$2,0))</f>
        <v>273.4471806475226</v>
      </c>
    </row>
    <row r="119" spans="1:13" x14ac:dyDescent="0.3">
      <c r="A119" t="s">
        <v>236</v>
      </c>
      <c r="B119">
        <f>SUMPRODUCT((FP_MMR!$A$2:$A$233='FP_Mat lives saved'!$A119)*(FP_MMR!B$2:B$233))*SUMPRODUCT(('Unintended pregnancies averted'!$A$2:$A$148='FP_Mat lives saved'!$A119)*('Unintended pregnancies averted'!B$2:B$148))</f>
        <v>0</v>
      </c>
      <c r="C119">
        <f>SUMPRODUCT((FP_MMR!$A$2:$A$233='FP_Mat lives saved'!$A119)*(FP_MMR!C$2:C$233))*SUMPRODUCT(('Unintended pregnancies averted'!$A$2:$A$148='FP_Mat lives saved'!$A119)*('Unintended pregnancies averted'!C$2:C$148))</f>
        <v>0</v>
      </c>
      <c r="D119">
        <f>SUMPRODUCT((FP_MMR!$A$2:$A$233='FP_Mat lives saved'!$A119)*(FP_MMR!D$2:D$233))*SUMPRODUCT(('Unintended pregnancies averted'!$A$2:$A$148='FP_Mat lives saved'!$A119)*('Unintended pregnancies averted'!D$2:D$148))</f>
        <v>0</v>
      </c>
      <c r="E119" s="38">
        <f>INDEX('FP data'!$A$2:$M$122,MATCH('FP_Mat lives saved'!$A119,'FP data'!$A$2:$A$122,0),MATCH('FP_Mat lives saved'!E$1,'FP data'!$A$2:$M$2,0))</f>
        <v>105.3941508272876</v>
      </c>
      <c r="F119" s="38">
        <f>INDEX('FP data'!$A$2:$M$122,MATCH('FP_Mat lives saved'!$A119,'FP data'!$A$2:$A$122,0),MATCH('FP_Mat lives saved'!F$1,'FP data'!$A$2:$M$2,0))</f>
        <v>227.06547331318507</v>
      </c>
      <c r="G119" s="38">
        <f>INDEX('FP data'!$A$2:$M$122,MATCH('FP_Mat lives saved'!$A119,'FP data'!$A$2:$A$122,0),MATCH('FP_Mat lives saved'!G$1,'FP data'!$A$2:$M$2,0))</f>
        <v>366.90613310280855</v>
      </c>
      <c r="H119" s="38">
        <f>INDEX('FP data'!$A$2:$M$122,MATCH('FP_Mat lives saved'!$A119,'FP data'!$A$2:$A$122,0),MATCH('FP_Mat lives saved'!H$1,'FP data'!$A$2:$M$2,0))</f>
        <v>526.93251383239999</v>
      </c>
      <c r="I119" s="38">
        <f>INDEX('FP data'!$A$2:$M$122,MATCH('FP_Mat lives saved'!$A119,'FP data'!$A$2:$A$122,0),MATCH('FP_Mat lives saved'!I$1,'FP data'!$A$2:$M$2,0))</f>
        <v>709.33660998337177</v>
      </c>
      <c r="J119" s="38">
        <f>INDEX('FP data'!$A$2:$M$122,MATCH('FP_Mat lives saved'!$A119,'FP data'!$A$2:$A$122,0),MATCH('FP_Mat lives saved'!J$1,'FP data'!$A$2:$M$2,0))</f>
        <v>916.58449212526898</v>
      </c>
      <c r="K119" s="38">
        <f>INDEX('FP data'!$A$2:$M$122,MATCH('FP_Mat lives saved'!$A119,'FP data'!$A$2:$A$122,0),MATCH('FP_Mat lives saved'!K$1,'FP data'!$A$2:$M$2,0))</f>
        <v>1151.2933806682379</v>
      </c>
      <c r="L119" s="38">
        <f>INDEX('FP data'!$A$2:$M$122,MATCH('FP_Mat lives saved'!$A119,'FP data'!$A$2:$A$122,0),MATCH('FP_Mat lives saved'!L$1,'FP data'!$A$2:$M$2,0))</f>
        <v>1416.2161388017034</v>
      </c>
      <c r="M119" s="38">
        <f>INDEX('FP data'!$A$2:$M$122,MATCH('FP_Mat lives saved'!$A119,'FP data'!$A$2:$A$122,0),MATCH('FP_Mat lives saved'!M$1,'FP data'!$A$2:$M$2,0))</f>
        <v>1714.3204896518569</v>
      </c>
    </row>
    <row r="120" spans="1:13" x14ac:dyDescent="0.3">
      <c r="A120" t="s">
        <v>238</v>
      </c>
      <c r="B120">
        <f>SUMPRODUCT((FP_MMR!$A$2:$A$233='FP_Mat lives saved'!$A120)*(FP_MMR!B$2:B$233))*SUMPRODUCT(('Unintended pregnancies averted'!$A$2:$A$148='FP_Mat lives saved'!$A120)*('Unintended pregnancies averted'!B$2:B$148))</f>
        <v>0</v>
      </c>
      <c r="C120">
        <f>SUMPRODUCT((FP_MMR!$A$2:$A$233='FP_Mat lives saved'!$A120)*(FP_MMR!C$2:C$233))*SUMPRODUCT(('Unintended pregnancies averted'!$A$2:$A$148='FP_Mat lives saved'!$A120)*('Unintended pregnancies averted'!C$2:C$148))</f>
        <v>0</v>
      </c>
      <c r="D120">
        <f>SUMPRODUCT((FP_MMR!$A$2:$A$233='FP_Mat lives saved'!$A120)*(FP_MMR!D$2:D$233))*SUMPRODUCT(('Unintended pregnancies averted'!$A$2:$A$148='FP_Mat lives saved'!$A120)*('Unintended pregnancies averted'!D$2:D$148))</f>
        <v>0</v>
      </c>
      <c r="E120" s="38">
        <f>INDEX('FP data'!$A$2:$M$122,MATCH('FP_Mat lives saved'!$A120,'FP data'!$A$2:$A$122,0),MATCH('FP_Mat lives saved'!E$1,'FP data'!$A$2:$M$2,0))</f>
        <v>41.088389618277347</v>
      </c>
      <c r="F120" s="38">
        <f>INDEX('FP data'!$A$2:$M$122,MATCH('FP_Mat lives saved'!$A120,'FP data'!$A$2:$A$122,0),MATCH('FP_Mat lives saved'!F$1,'FP data'!$A$2:$M$2,0))</f>
        <v>86.73195852747142</v>
      </c>
      <c r="G120" s="38">
        <f>INDEX('FP data'!$A$2:$M$122,MATCH('FP_Mat lives saved'!$A120,'FP data'!$A$2:$A$122,0),MATCH('FP_Mat lives saved'!G$1,'FP data'!$A$2:$M$2,0))</f>
        <v>137.26364142359307</v>
      </c>
      <c r="H120" s="38">
        <f>INDEX('FP data'!$A$2:$M$122,MATCH('FP_Mat lives saved'!$A120,'FP data'!$A$2:$A$122,0),MATCH('FP_Mat lives saved'!H$1,'FP data'!$A$2:$M$2,0))</f>
        <v>193.04550159868882</v>
      </c>
      <c r="I120" s="38">
        <f>INDEX('FP data'!$A$2:$M$122,MATCH('FP_Mat lives saved'!$A120,'FP data'!$A$2:$A$122,0),MATCH('FP_Mat lives saved'!I$1,'FP data'!$A$2:$M$2,0))</f>
        <v>254.37682316313942</v>
      </c>
      <c r="J120" s="38">
        <f>INDEX('FP data'!$A$2:$M$122,MATCH('FP_Mat lives saved'!$A120,'FP data'!$A$2:$A$122,0),MATCH('FP_Mat lives saved'!J$1,'FP data'!$A$2:$M$2,0))</f>
        <v>321.73134173625954</v>
      </c>
      <c r="K120" s="38">
        <f>INDEX('FP data'!$A$2:$M$122,MATCH('FP_Mat lives saved'!$A120,'FP data'!$A$2:$A$122,0),MATCH('FP_Mat lives saved'!K$1,'FP data'!$A$2:$M$2,0))</f>
        <v>395.57669019008949</v>
      </c>
      <c r="L120" s="38">
        <f>INDEX('FP data'!$A$2:$M$122,MATCH('FP_Mat lives saved'!$A120,'FP data'!$A$2:$A$122,0),MATCH('FP_Mat lives saved'!L$1,'FP data'!$A$2:$M$2,0))</f>
        <v>476.45008687780751</v>
      </c>
      <c r="M120" s="38">
        <f>INDEX('FP data'!$A$2:$M$122,MATCH('FP_Mat lives saved'!$A120,'FP data'!$A$2:$A$122,0),MATCH('FP_Mat lives saved'!M$1,'FP data'!$A$2:$M$2,0))</f>
        <v>564.93020716697492</v>
      </c>
    </row>
    <row r="121" spans="1:13" x14ac:dyDescent="0.3">
      <c r="A121" t="s">
        <v>240</v>
      </c>
      <c r="B121">
        <f>SUMPRODUCT((FP_MMR!$A$2:$A$233='FP_Mat lives saved'!$A121)*(FP_MMR!B$2:B$233))*SUMPRODUCT(('Unintended pregnancies averted'!$A$2:$A$148='FP_Mat lives saved'!$A121)*('Unintended pregnancies averted'!B$2:B$148))</f>
        <v>0</v>
      </c>
      <c r="C121">
        <f>SUMPRODUCT((FP_MMR!$A$2:$A$233='FP_Mat lives saved'!$A121)*(FP_MMR!C$2:C$233))*SUMPRODUCT(('Unintended pregnancies averted'!$A$2:$A$148='FP_Mat lives saved'!$A121)*('Unintended pregnancies averted'!C$2:C$148))</f>
        <v>0</v>
      </c>
      <c r="D121">
        <f>SUMPRODUCT((FP_MMR!$A$2:$A$233='FP_Mat lives saved'!$A121)*(FP_MMR!D$2:D$233))*SUMPRODUCT(('Unintended pregnancies averted'!$A$2:$A$148='FP_Mat lives saved'!$A121)*('Unintended pregnancies averted'!D$2:D$148))</f>
        <v>0</v>
      </c>
      <c r="E121" s="38">
        <f>INDEX('FP data'!$A$2:$M$122,MATCH('FP_Mat lives saved'!$A121,'FP data'!$A$2:$A$122,0),MATCH('FP_Mat lives saved'!E$1,'FP data'!$A$2:$M$2,0))</f>
        <v>50.49999110467661</v>
      </c>
      <c r="F121" s="38">
        <f>INDEX('FP data'!$A$2:$M$122,MATCH('FP_Mat lives saved'!$A121,'FP data'!$A$2:$A$122,0),MATCH('FP_Mat lives saved'!F$1,'FP data'!$A$2:$M$2,0))</f>
        <v>104.430020715914</v>
      </c>
      <c r="G121" s="38">
        <f>INDEX('FP data'!$A$2:$M$122,MATCH('FP_Mat lives saved'!$A121,'FP data'!$A$2:$A$122,0),MATCH('FP_Mat lives saved'!G$1,'FP data'!$A$2:$M$2,0))</f>
        <v>161.99631178487198</v>
      </c>
      <c r="H121" s="38">
        <f>INDEX('FP data'!$A$2:$M$122,MATCH('FP_Mat lives saved'!$A121,'FP data'!$A$2:$A$122,0),MATCH('FP_Mat lives saved'!H$1,'FP data'!$A$2:$M$2,0))</f>
        <v>223.45819816412859</v>
      </c>
      <c r="I121" s="38">
        <f>INDEX('FP data'!$A$2:$M$122,MATCH('FP_Mat lives saved'!$A121,'FP data'!$A$2:$A$122,0),MATCH('FP_Mat lives saved'!I$1,'FP data'!$A$2:$M$2,0))</f>
        <v>288.72900977563859</v>
      </c>
      <c r="J121" s="38">
        <f>INDEX('FP data'!$A$2:$M$122,MATCH('FP_Mat lives saved'!$A121,'FP data'!$A$2:$A$122,0),MATCH('FP_Mat lives saved'!J$1,'FP data'!$A$2:$M$2,0))</f>
        <v>358.25185918594389</v>
      </c>
      <c r="K121" s="38">
        <f>INDEX('FP data'!$A$2:$M$122,MATCH('FP_Mat lives saved'!$A121,'FP data'!$A$2:$A$122,0),MATCH('FP_Mat lives saved'!K$1,'FP data'!$A$2:$M$2,0))</f>
        <v>432.07496722910992</v>
      </c>
      <c r="L121" s="38">
        <f>INDEX('FP data'!$A$2:$M$122,MATCH('FP_Mat lives saved'!$A121,'FP data'!$A$2:$A$122,0),MATCH('FP_Mat lives saved'!L$1,'FP data'!$A$2:$M$2,0))</f>
        <v>509.94323579626916</v>
      </c>
      <c r="M121" s="38">
        <f>INDEX('FP data'!$A$2:$M$122,MATCH('FP_Mat lives saved'!$A121,'FP data'!$A$2:$A$122,0),MATCH('FP_Mat lives saved'!M$1,'FP data'!$A$2:$M$2,0))</f>
        <v>591.57566587014799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82EE-578E-4108-9CF5-92B8168B3181}">
  <sheetPr>
    <tabColor theme="4" tint="0.79998168889431442"/>
  </sheetPr>
  <dimension ref="A1:M121"/>
  <sheetViews>
    <sheetView workbookViewId="0">
      <selection activeCell="N6" sqref="N6"/>
    </sheetView>
  </sheetViews>
  <sheetFormatPr defaultRowHeight="14.4" x14ac:dyDescent="0.3"/>
  <sheetData>
    <row r="1" spans="1:13" ht="15.6" x14ac:dyDescent="0.3">
      <c r="A1" s="14" t="s">
        <v>0</v>
      </c>
      <c r="B1" s="15">
        <v>2021</v>
      </c>
      <c r="C1" s="15">
        <v>2022</v>
      </c>
      <c r="D1" s="15">
        <v>2023</v>
      </c>
      <c r="E1" s="15">
        <v>2024</v>
      </c>
      <c r="F1" s="15">
        <v>2025</v>
      </c>
      <c r="G1" s="15">
        <v>2026</v>
      </c>
      <c r="H1" s="15">
        <v>2027</v>
      </c>
      <c r="I1" s="15">
        <v>2028</v>
      </c>
      <c r="J1" s="15">
        <v>2029</v>
      </c>
      <c r="K1" s="15">
        <v>2030</v>
      </c>
    </row>
    <row r="2" spans="1:13" x14ac:dyDescent="0.3">
      <c r="A2" t="s">
        <v>1</v>
      </c>
      <c r="B2" s="40">
        <v>0</v>
      </c>
      <c r="C2" s="40">
        <f>INDEX('FP data'!$O$2:$AA$122,MATCH('Mat morbidities averted'!$A2,'FP data'!$O$2:$O$122,0),MATCH('Mat morbidities averted'!C$1,'FP data'!$O$2:$AA$2,0))</f>
        <v>65.84578085322903</v>
      </c>
      <c r="D2" s="40">
        <f>INDEX('FP data'!$O$2:$AA$122,MATCH('Mat morbidities averted'!$A2,'FP data'!$O$2:$O$122,0),MATCH('Mat morbidities averted'!D$1,'FP data'!$O$2:$AA$2,0))</f>
        <v>142.1264129856836</v>
      </c>
      <c r="E2" s="40">
        <f>INDEX('FP data'!$O$2:$AA$122,MATCH('Mat morbidities averted'!$A2,'FP data'!$O$2:$O$122,0),MATCH('Mat morbidities averted'!E$1,'FP data'!$O$2:$AA$2,0))</f>
        <v>229.81385504132516</v>
      </c>
      <c r="F2" s="40">
        <f>INDEX('FP data'!$O$2:$AA$122,MATCH('Mat morbidities averted'!$A2,'FP data'!$O$2:$O$122,0),MATCH('Mat morbidities averted'!F$1,'FP data'!$O$2:$AA$2,0))</f>
        <v>329.730083695659</v>
      </c>
      <c r="G2" s="40">
        <f>INDEX('FP data'!$O$2:$AA$122,MATCH('Mat morbidities averted'!$A2,'FP data'!$O$2:$O$122,0),MATCH('Mat morbidities averted'!G$1,'FP data'!$O$2:$AA$2,0))</f>
        <v>443.28977377876004</v>
      </c>
      <c r="H2" s="40">
        <f>INDEX('FP data'!$O$2:$AA$122,MATCH('Mat morbidities averted'!$A2,'FP data'!$O$2:$O$122,0),MATCH('Mat morbidities averted'!H$1,'FP data'!$O$2:$AA$2,0))</f>
        <v>571.21830581682889</v>
      </c>
      <c r="I2" s="40">
        <f>INDEX('FP data'!$O$2:$AA$122,MATCH('Mat morbidities averted'!$A2,'FP data'!$O$2:$O$122,0),MATCH('Mat morbidities averted'!I$1,'FP data'!$O$2:$AA$2,0))</f>
        <v>714.8280511357716</v>
      </c>
      <c r="J2" s="40">
        <f>INDEX('FP data'!$O$2:$AA$122,MATCH('Mat morbidities averted'!$A2,'FP data'!$O$2:$O$122,0),MATCH('Mat morbidities averted'!J$1,'FP data'!$O$2:$AA$2,0))</f>
        <v>876.01036874859267</v>
      </c>
      <c r="K2" s="40">
        <f>INDEX('FP data'!$O$2:$AA$122,MATCH('Mat morbidities averted'!$A2,'FP data'!$O$2:$O$122,0),MATCH('Mat morbidities averted'!K$1,'FP data'!$O$2:$AA$2,0))</f>
        <v>1056.8602400240284</v>
      </c>
      <c r="M2" s="26"/>
    </row>
    <row r="3" spans="1:13" x14ac:dyDescent="0.3">
      <c r="A3" t="s">
        <v>4</v>
      </c>
      <c r="B3" s="40">
        <v>0</v>
      </c>
      <c r="C3" s="40">
        <f>INDEX('FP data'!$O$2:$AA$122,MATCH('Mat morbidities averted'!$A3,'FP data'!$O$2:$O$122,0),MATCH('Mat morbidities averted'!C$1,'FP data'!$O$2:$AA$2,0))</f>
        <v>15.372860571591978</v>
      </c>
      <c r="D3" s="40">
        <f>INDEX('FP data'!$O$2:$AA$122,MATCH('Mat morbidities averted'!$A3,'FP data'!$O$2:$O$122,0),MATCH('Mat morbidities averted'!D$1,'FP data'!$O$2:$AA$2,0))</f>
        <v>35.34146201803555</v>
      </c>
      <c r="E3" s="40">
        <f>INDEX('FP data'!$O$2:$AA$122,MATCH('Mat morbidities averted'!$A3,'FP data'!$O$2:$O$122,0),MATCH('Mat morbidities averted'!E$1,'FP data'!$O$2:$AA$2,0))</f>
        <v>61.351257326784975</v>
      </c>
      <c r="F3" s="40">
        <f>INDEX('FP data'!$O$2:$AA$122,MATCH('Mat morbidities averted'!$A3,'FP data'!$O$2:$O$122,0),MATCH('Mat morbidities averted'!F$1,'FP data'!$O$2:$AA$2,0))</f>
        <v>95.390652669141829</v>
      </c>
      <c r="G3" s="40">
        <f>INDEX('FP data'!$O$2:$AA$122,MATCH('Mat morbidities averted'!$A3,'FP data'!$O$2:$O$122,0),MATCH('Mat morbidities averted'!G$1,'FP data'!$O$2:$AA$2,0))</f>
        <v>140.08937363289294</v>
      </c>
      <c r="H3" s="40">
        <f>INDEX('FP data'!$O$2:$AA$122,MATCH('Mat morbidities averted'!$A3,'FP data'!$O$2:$O$122,0),MATCH('Mat morbidities averted'!H$1,'FP data'!$O$2:$AA$2,0))</f>
        <v>198.95368023556478</v>
      </c>
      <c r="I3" s="40">
        <f>INDEX('FP data'!$O$2:$AA$122,MATCH('Mat morbidities averted'!$A3,'FP data'!$O$2:$O$122,0),MATCH('Mat morbidities averted'!I$1,'FP data'!$O$2:$AA$2,0))</f>
        <v>276.47638989399303</v>
      </c>
      <c r="J3" s="40">
        <f>INDEX('FP data'!$O$2:$AA$122,MATCH('Mat morbidities averted'!$A3,'FP data'!$O$2:$O$122,0),MATCH('Mat morbidities averted'!J$1,'FP data'!$O$2:$AA$2,0))</f>
        <v>378.18438945993239</v>
      </c>
      <c r="K3" s="40">
        <f>INDEX('FP data'!$O$2:$AA$122,MATCH('Mat morbidities averted'!$A3,'FP data'!$O$2:$O$122,0),MATCH('Mat morbidities averted'!K$1,'FP data'!$O$2:$AA$2,0))</f>
        <v>511.15287037122971</v>
      </c>
    </row>
    <row r="4" spans="1:13" x14ac:dyDescent="0.3">
      <c r="A4" t="s">
        <v>6</v>
      </c>
      <c r="B4" s="40">
        <v>0</v>
      </c>
      <c r="C4" s="40">
        <f>INDEX('FP data'!$O$2:$AA$122,MATCH('Mat morbidities averted'!$A4,'FP data'!$O$2:$O$122,0),MATCH('Mat morbidities averted'!C$1,'FP data'!$O$2:$AA$2,0))</f>
        <v>238.50051737893864</v>
      </c>
      <c r="D4" s="40">
        <f>INDEX('FP data'!$O$2:$AA$122,MATCH('Mat morbidities averted'!$A4,'FP data'!$O$2:$O$122,0),MATCH('Mat morbidities averted'!D$1,'FP data'!$O$2:$AA$2,0))</f>
        <v>489.56846799028881</v>
      </c>
      <c r="E4" s="40">
        <f>INDEX('FP data'!$O$2:$AA$122,MATCH('Mat morbidities averted'!$A4,'FP data'!$O$2:$O$122,0),MATCH('Mat morbidities averted'!E$1,'FP data'!$O$2:$AA$2,0))</f>
        <v>754.53789460867665</v>
      </c>
      <c r="F4" s="40">
        <f>INDEX('FP data'!$O$2:$AA$122,MATCH('Mat morbidities averted'!$A4,'FP data'!$O$2:$O$122,0),MATCH('Mat morbidities averted'!F$1,'FP data'!$O$2:$AA$2,0))</f>
        <v>1034.9294426180786</v>
      </c>
      <c r="G4" s="40">
        <f>INDEX('FP data'!$O$2:$AA$122,MATCH('Mat morbidities averted'!$A4,'FP data'!$O$2:$O$122,0),MATCH('Mat morbidities averted'!G$1,'FP data'!$O$2:$AA$2,0))</f>
        <v>1330.8525756301442</v>
      </c>
      <c r="H4" s="40">
        <f>INDEX('FP data'!$O$2:$AA$122,MATCH('Mat morbidities averted'!$A4,'FP data'!$O$2:$O$122,0),MATCH('Mat morbidities averted'!H$1,'FP data'!$O$2:$AA$2,0))</f>
        <v>1644.9793404398442</v>
      </c>
      <c r="I4" s="40">
        <f>INDEX('FP data'!$O$2:$AA$122,MATCH('Mat morbidities averted'!$A4,'FP data'!$O$2:$O$122,0),MATCH('Mat morbidities averted'!I$1,'FP data'!$O$2:$AA$2,0))</f>
        <v>1977.3766593819746</v>
      </c>
      <c r="J4" s="40">
        <f>INDEX('FP data'!$O$2:$AA$122,MATCH('Mat morbidities averted'!$A4,'FP data'!$O$2:$O$122,0),MATCH('Mat morbidities averted'!J$1,'FP data'!$O$2:$AA$2,0))</f>
        <v>2325.6777940112052</v>
      </c>
      <c r="K4" s="40">
        <f>INDEX('FP data'!$O$2:$AA$122,MATCH('Mat morbidities averted'!$A4,'FP data'!$O$2:$O$122,0),MATCH('Mat morbidities averted'!K$1,'FP data'!$O$2:$AA$2,0))</f>
        <v>2687.2334757549906</v>
      </c>
    </row>
    <row r="5" spans="1:13" x14ac:dyDescent="0.3">
      <c r="A5" t="s">
        <v>8</v>
      </c>
      <c r="B5" s="40">
        <v>0</v>
      </c>
      <c r="C5" s="40">
        <f>INDEX('FP data'!$O$2:$AA$122,MATCH('Mat morbidities averted'!$A5,'FP data'!$O$2:$O$122,0),MATCH('Mat morbidities averted'!C$1,'FP data'!$O$2:$AA$2,0))</f>
        <v>426.56573272674859</v>
      </c>
      <c r="D5" s="40">
        <f>INDEX('FP data'!$O$2:$AA$122,MATCH('Mat morbidities averted'!$A5,'FP data'!$O$2:$O$122,0),MATCH('Mat morbidities averted'!D$1,'FP data'!$O$2:$AA$2,0))</f>
        <v>940.91009770325991</v>
      </c>
      <c r="E5" s="40">
        <f>INDEX('FP data'!$O$2:$AA$122,MATCH('Mat morbidities averted'!$A5,'FP data'!$O$2:$O$122,0),MATCH('Mat morbidities averted'!E$1,'FP data'!$O$2:$AA$2,0))</f>
        <v>1557.8551390744692</v>
      </c>
      <c r="F5" s="40">
        <f>INDEX('FP data'!$O$2:$AA$122,MATCH('Mat morbidities averted'!$A5,'FP data'!$O$2:$O$122,0),MATCH('Mat morbidities averted'!F$1,'FP data'!$O$2:$AA$2,0))</f>
        <v>2294.0141623605682</v>
      </c>
      <c r="G5" s="40">
        <f>INDEX('FP data'!$O$2:$AA$122,MATCH('Mat morbidities averted'!$A5,'FP data'!$O$2:$O$122,0),MATCH('Mat morbidities averted'!G$1,'FP data'!$O$2:$AA$2,0))</f>
        <v>3166.6812187182909</v>
      </c>
      <c r="H5" s="40">
        <f>INDEX('FP data'!$O$2:$AA$122,MATCH('Mat morbidities averted'!$A5,'FP data'!$O$2:$O$122,0),MATCH('Mat morbidities averted'!H$1,'FP data'!$O$2:$AA$2,0))</f>
        <v>4199.7720035291859</v>
      </c>
      <c r="I5" s="40">
        <f>INDEX('FP data'!$O$2:$AA$122,MATCH('Mat morbidities averted'!$A5,'FP data'!$O$2:$O$122,0),MATCH('Mat morbidities averted'!I$1,'FP data'!$O$2:$AA$2,0))</f>
        <v>5419.2969057766986</v>
      </c>
      <c r="J5" s="40">
        <f>INDEX('FP data'!$O$2:$AA$122,MATCH('Mat morbidities averted'!$A5,'FP data'!$O$2:$O$122,0),MATCH('Mat morbidities averted'!J$1,'FP data'!$O$2:$AA$2,0))</f>
        <v>6855.8233223717925</v>
      </c>
      <c r="K5" s="40">
        <f>INDEX('FP data'!$O$2:$AA$122,MATCH('Mat morbidities averted'!$A5,'FP data'!$O$2:$O$122,0),MATCH('Mat morbidities averted'!K$1,'FP data'!$O$2:$AA$2,0))</f>
        <v>8544.7906817594485</v>
      </c>
    </row>
    <row r="6" spans="1:13" x14ac:dyDescent="0.3">
      <c r="A6" t="s">
        <v>10</v>
      </c>
      <c r="B6" s="40">
        <v>0</v>
      </c>
      <c r="C6" s="40">
        <f>INDEX('FP data'!$O$2:$AA$122,MATCH('Mat morbidities averted'!$A6,'FP data'!$O$2:$O$122,0),MATCH('Mat morbidities averted'!C$1,'FP data'!$O$2:$AA$2,0))</f>
        <v>85.738184488230218</v>
      </c>
      <c r="D6" s="40">
        <f>INDEX('FP data'!$O$2:$AA$122,MATCH('Mat morbidities averted'!$A6,'FP data'!$O$2:$O$122,0),MATCH('Mat morbidities averted'!D$1,'FP data'!$O$2:$AA$2,0))</f>
        <v>174.44897740621036</v>
      </c>
      <c r="E6" s="40">
        <f>INDEX('FP data'!$O$2:$AA$122,MATCH('Mat morbidities averted'!$A6,'FP data'!$O$2:$O$122,0),MATCH('Mat morbidities averted'!E$1,'FP data'!$O$2:$AA$2,0))</f>
        <v>265.96780582214069</v>
      </c>
      <c r="F6" s="40">
        <f>INDEX('FP data'!$O$2:$AA$122,MATCH('Mat morbidities averted'!$A6,'FP data'!$O$2:$O$122,0),MATCH('Mat morbidities averted'!F$1,'FP data'!$O$2:$AA$2,0))</f>
        <v>360.07621749179907</v>
      </c>
      <c r="G6" s="40">
        <f>INDEX('FP data'!$O$2:$AA$122,MATCH('Mat morbidities averted'!$A6,'FP data'!$O$2:$O$122,0),MATCH('Mat morbidities averted'!G$1,'FP data'!$O$2:$AA$2,0))</f>
        <v>456.74964252696554</v>
      </c>
      <c r="H6" s="40">
        <f>INDEX('FP data'!$O$2:$AA$122,MATCH('Mat morbidities averted'!$A6,'FP data'!$O$2:$O$122,0),MATCH('Mat morbidities averted'!H$1,'FP data'!$O$2:$AA$2,0))</f>
        <v>555.66454788106421</v>
      </c>
      <c r="I6" s="40">
        <f>INDEX('FP data'!$O$2:$AA$122,MATCH('Mat morbidities averted'!$A6,'FP data'!$O$2:$O$122,0),MATCH('Mat morbidities averted'!I$1,'FP data'!$O$2:$AA$2,0))</f>
        <v>656.81509034346618</v>
      </c>
      <c r="J6" s="40">
        <f>INDEX('FP data'!$O$2:$AA$122,MATCH('Mat morbidities averted'!$A6,'FP data'!$O$2:$O$122,0),MATCH('Mat morbidities averted'!J$1,'FP data'!$O$2:$AA$2,0))</f>
        <v>760.47294246554065</v>
      </c>
      <c r="K6" s="40">
        <f>INDEX('FP data'!$O$2:$AA$122,MATCH('Mat morbidities averted'!$A6,'FP data'!$O$2:$O$122,0),MATCH('Mat morbidities averted'!K$1,'FP data'!$O$2:$AA$2,0))</f>
        <v>866.94657246146744</v>
      </c>
    </row>
    <row r="7" spans="1:13" x14ac:dyDescent="0.3">
      <c r="A7" t="s">
        <v>12</v>
      </c>
      <c r="B7" s="40">
        <v>0</v>
      </c>
      <c r="C7" s="40">
        <f>INDEX('FP data'!$O$2:$AA$122,MATCH('Mat morbidities averted'!$A7,'FP data'!$O$2:$O$122,0),MATCH('Mat morbidities averted'!C$1,'FP data'!$O$2:$AA$2,0))</f>
        <v>10.459249275750039</v>
      </c>
      <c r="D7" s="40">
        <f>INDEX('FP data'!$O$2:$AA$122,MATCH('Mat morbidities averted'!$A7,'FP data'!$O$2:$O$122,0),MATCH('Mat morbidities averted'!D$1,'FP data'!$O$2:$AA$2,0))</f>
        <v>21.997433297283678</v>
      </c>
      <c r="E7" s="40">
        <f>INDEX('FP data'!$O$2:$AA$122,MATCH('Mat morbidities averted'!$A7,'FP data'!$O$2:$O$122,0),MATCH('Mat morbidities averted'!E$1,'FP data'!$O$2:$AA$2,0))</f>
        <v>34.727832659544219</v>
      </c>
      <c r="F7" s="40">
        <f>INDEX('FP data'!$O$2:$AA$122,MATCH('Mat morbidities averted'!$A7,'FP data'!$O$2:$O$122,0),MATCH('Mat morbidities averted'!F$1,'FP data'!$O$2:$AA$2,0))</f>
        <v>48.75137770820038</v>
      </c>
      <c r="G7" s="40">
        <f>INDEX('FP data'!$O$2:$AA$122,MATCH('Mat morbidities averted'!$A7,'FP data'!$O$2:$O$122,0),MATCH('Mat morbidities averted'!G$1,'FP data'!$O$2:$AA$2,0))</f>
        <v>64.190113368396638</v>
      </c>
      <c r="H7" s="40">
        <f>INDEX('FP data'!$O$2:$AA$122,MATCH('Mat morbidities averted'!$A7,'FP data'!$O$2:$O$122,0),MATCH('Mat morbidities averted'!H$1,'FP data'!$O$2:$AA$2,0))</f>
        <v>81.161326102627527</v>
      </c>
      <c r="I7" s="40">
        <f>INDEX('FP data'!$O$2:$AA$122,MATCH('Mat morbidities averted'!$A7,'FP data'!$O$2:$O$122,0),MATCH('Mat morbidities averted'!I$1,'FP data'!$O$2:$AA$2,0))</f>
        <v>99.735525241843149</v>
      </c>
      <c r="J7" s="40">
        <f>INDEX('FP data'!$O$2:$AA$122,MATCH('Mat morbidities averted'!$A7,'FP data'!$O$2:$O$122,0),MATCH('Mat morbidities averted'!J$1,'FP data'!$O$2:$AA$2,0))</f>
        <v>119.93372473092387</v>
      </c>
      <c r="K7" s="40">
        <f>INDEX('FP data'!$O$2:$AA$122,MATCH('Mat morbidities averted'!$A7,'FP data'!$O$2:$O$122,0),MATCH('Mat morbidities averted'!K$1,'FP data'!$O$2:$AA$2,0))</f>
        <v>141.761191658146</v>
      </c>
    </row>
    <row r="8" spans="1:13" x14ac:dyDescent="0.3">
      <c r="A8" t="s">
        <v>14</v>
      </c>
      <c r="B8" s="40">
        <v>0</v>
      </c>
      <c r="C8" s="40">
        <f>INDEX('FP data'!$O$2:$AA$122,MATCH('Mat morbidities averted'!$A8,'FP data'!$O$2:$O$122,0),MATCH('Mat morbidities averted'!C$1,'FP data'!$O$2:$AA$2,0))</f>
        <v>28.275536975091086</v>
      </c>
      <c r="D8" s="40">
        <f>INDEX('FP data'!$O$2:$AA$122,MATCH('Mat morbidities averted'!$A8,'FP data'!$O$2:$O$122,0),MATCH('Mat morbidities averted'!D$1,'FP data'!$O$2:$AA$2,0))</f>
        <v>60.486769193101281</v>
      </c>
      <c r="E8" s="40">
        <f>INDEX('FP data'!$O$2:$AA$122,MATCH('Mat morbidities averted'!$A8,'FP data'!$O$2:$O$122,0),MATCH('Mat morbidities averted'!E$1,'FP data'!$O$2:$AA$2,0))</f>
        <v>97.33648245037304</v>
      </c>
      <c r="F8" s="40">
        <f>INDEX('FP data'!$O$2:$AA$122,MATCH('Mat morbidities averted'!$A8,'FP data'!$O$2:$O$122,0),MATCH('Mat morbidities averted'!F$1,'FP data'!$O$2:$AA$2,0))</f>
        <v>139.72611309649864</v>
      </c>
      <c r="G8" s="40">
        <f>INDEX('FP data'!$O$2:$AA$122,MATCH('Mat morbidities averted'!$A8,'FP data'!$O$2:$O$122,0),MATCH('Mat morbidities averted'!G$1,'FP data'!$O$2:$AA$2,0))</f>
        <v>188.62781229669764</v>
      </c>
      <c r="H8" s="40">
        <f>INDEX('FP data'!$O$2:$AA$122,MATCH('Mat morbidities averted'!$A8,'FP data'!$O$2:$O$122,0),MATCH('Mat morbidities averted'!H$1,'FP data'!$O$2:$AA$2,0))</f>
        <v>245.22654504086594</v>
      </c>
      <c r="I8" s="40">
        <f>INDEX('FP data'!$O$2:$AA$122,MATCH('Mat morbidities averted'!$A8,'FP data'!$O$2:$O$122,0),MATCH('Mat morbidities averted'!I$1,'FP data'!$O$2:$AA$2,0))</f>
        <v>310.60723050134231</v>
      </c>
      <c r="J8" s="40">
        <f>INDEX('FP data'!$O$2:$AA$122,MATCH('Mat morbidities averted'!$A8,'FP data'!$O$2:$O$122,0),MATCH('Mat morbidities averted'!J$1,'FP data'!$O$2:$AA$2,0))</f>
        <v>385.5140808636059</v>
      </c>
      <c r="K8" s="40">
        <f>INDEX('FP data'!$O$2:$AA$122,MATCH('Mat morbidities averted'!$A8,'FP data'!$O$2:$O$122,0),MATCH('Mat morbidities averted'!K$1,'FP data'!$O$2:$AA$2,0))</f>
        <v>470.62404403526483</v>
      </c>
    </row>
    <row r="9" spans="1:13" x14ac:dyDescent="0.3">
      <c r="A9" t="s">
        <v>16</v>
      </c>
      <c r="B9" s="40">
        <v>0</v>
      </c>
      <c r="C9" s="40">
        <f>INDEX('FP data'!$O$2:$AA$122,MATCH('Mat morbidities averted'!$A9,'FP data'!$O$2:$O$122,0),MATCH('Mat morbidities averted'!C$1,'FP data'!$O$2:$AA$2,0))</f>
        <v>451.03086694832564</v>
      </c>
      <c r="D9" s="40">
        <f>INDEX('FP data'!$O$2:$AA$122,MATCH('Mat morbidities averted'!$A9,'FP data'!$O$2:$O$122,0),MATCH('Mat morbidities averted'!D$1,'FP data'!$O$2:$AA$2,0))</f>
        <v>924.94792058283565</v>
      </c>
      <c r="E9" s="40">
        <f>INDEX('FP data'!$O$2:$AA$122,MATCH('Mat morbidities averted'!$A9,'FP data'!$O$2:$O$122,0),MATCH('Mat morbidities averted'!E$1,'FP data'!$O$2:$AA$2,0))</f>
        <v>1421.1956849611652</v>
      </c>
      <c r="F9" s="40">
        <f>INDEX('FP data'!$O$2:$AA$122,MATCH('Mat morbidities averted'!$A9,'FP data'!$O$2:$O$122,0),MATCH('Mat morbidities averted'!F$1,'FP data'!$O$2:$AA$2,0))</f>
        <v>1938.6809637461247</v>
      </c>
      <c r="G9" s="40">
        <f>INDEX('FP data'!$O$2:$AA$122,MATCH('Mat morbidities averted'!$A9,'FP data'!$O$2:$O$122,0),MATCH('Mat morbidities averted'!G$1,'FP data'!$O$2:$AA$2,0))</f>
        <v>2477.5743889622136</v>
      </c>
      <c r="H9" s="40">
        <f>INDEX('FP data'!$O$2:$AA$122,MATCH('Mat morbidities averted'!$A9,'FP data'!$O$2:$O$122,0),MATCH('Mat morbidities averted'!H$1,'FP data'!$O$2:$AA$2,0))</f>
        <v>3035.9497853675184</v>
      </c>
      <c r="I9" s="40">
        <f>INDEX('FP data'!$O$2:$AA$122,MATCH('Mat morbidities averted'!$A9,'FP data'!$O$2:$O$122,0),MATCH('Mat morbidities averted'!I$1,'FP data'!$O$2:$AA$2,0))</f>
        <v>3612.9388782623373</v>
      </c>
      <c r="J9" s="40">
        <f>INDEX('FP data'!$O$2:$AA$122,MATCH('Mat morbidities averted'!$A9,'FP data'!$O$2:$O$122,0),MATCH('Mat morbidities averted'!J$1,'FP data'!$O$2:$AA$2,0))</f>
        <v>4208.3232536001906</v>
      </c>
      <c r="K9" s="40">
        <f>INDEX('FP data'!$O$2:$AA$122,MATCH('Mat morbidities averted'!$A9,'FP data'!$O$2:$O$122,0),MATCH('Mat morbidities averted'!K$1,'FP data'!$O$2:$AA$2,0))</f>
        <v>4822.0896803775322</v>
      </c>
    </row>
    <row r="10" spans="1:13" x14ac:dyDescent="0.3">
      <c r="A10" t="s">
        <v>18</v>
      </c>
      <c r="B10" s="40">
        <v>0</v>
      </c>
      <c r="C10" s="40">
        <f>INDEX('FP data'!$O$2:$AA$122,MATCH('Mat morbidities averted'!$A10,'FP data'!$O$2:$O$122,0),MATCH('Mat morbidities averted'!C$1,'FP data'!$O$2:$AA$2,0))</f>
        <v>0.41856240323868832</v>
      </c>
      <c r="D10" s="40">
        <f>INDEX('FP data'!$O$2:$AA$122,MATCH('Mat morbidities averted'!$A10,'FP data'!$O$2:$O$122,0),MATCH('Mat morbidities averted'!D$1,'FP data'!$O$2:$AA$2,0))</f>
        <v>0.84450383582275457</v>
      </c>
      <c r="E10" s="40">
        <f>INDEX('FP data'!$O$2:$AA$122,MATCH('Mat morbidities averted'!$A10,'FP data'!$O$2:$O$122,0),MATCH('Mat morbidities averted'!E$1,'FP data'!$O$2:$AA$2,0))</f>
        <v>1.2782594908240661</v>
      </c>
      <c r="F10" s="40">
        <f>INDEX('FP data'!$O$2:$AA$122,MATCH('Mat morbidities averted'!$A10,'FP data'!$O$2:$O$122,0),MATCH('Mat morbidities averted'!F$1,'FP data'!$O$2:$AA$2,0))</f>
        <v>1.7212296205315827</v>
      </c>
      <c r="G10" s="40">
        <f>INDEX('FP data'!$O$2:$AA$122,MATCH('Mat morbidities averted'!$A10,'FP data'!$O$2:$O$122,0),MATCH('Mat morbidities averted'!G$1,'FP data'!$O$2:$AA$2,0))</f>
        <v>2.1784645037803099</v>
      </c>
      <c r="H10" s="40">
        <f>INDEX('FP data'!$O$2:$AA$122,MATCH('Mat morbidities averted'!$A10,'FP data'!$O$2:$O$122,0),MATCH('Mat morbidities averted'!H$1,'FP data'!$O$2:$AA$2,0))</f>
        <v>2.6483979033096272</v>
      </c>
      <c r="I10" s="40">
        <f>INDEX('FP data'!$O$2:$AA$122,MATCH('Mat morbidities averted'!$A10,'FP data'!$O$2:$O$122,0),MATCH('Mat morbidities averted'!I$1,'FP data'!$O$2:$AA$2,0))</f>
        <v>3.1310436547473071</v>
      </c>
      <c r="J10" s="40">
        <f>INDEX('FP data'!$O$2:$AA$122,MATCH('Mat morbidities averted'!$A10,'FP data'!$O$2:$O$122,0),MATCH('Mat morbidities averted'!J$1,'FP data'!$O$2:$AA$2,0))</f>
        <v>3.6242975550690026</v>
      </c>
      <c r="K10" s="40">
        <f>INDEX('FP data'!$O$2:$AA$122,MATCH('Mat morbidities averted'!$A10,'FP data'!$O$2:$O$122,0),MATCH('Mat morbidities averted'!K$1,'FP data'!$O$2:$AA$2,0))</f>
        <v>4.1257077469882013</v>
      </c>
    </row>
    <row r="11" spans="1:13" x14ac:dyDescent="0.3">
      <c r="A11" t="s">
        <v>20</v>
      </c>
      <c r="B11" s="40">
        <v>0</v>
      </c>
      <c r="C11" s="40">
        <f>INDEX('FP data'!$O$2:$AA$122,MATCH('Mat morbidities averted'!$A11,'FP data'!$O$2:$O$122,0),MATCH('Mat morbidities averted'!C$1,'FP data'!$O$2:$AA$2,0))</f>
        <v>24.683232890903128</v>
      </c>
      <c r="D11" s="40">
        <f>INDEX('FP data'!$O$2:$AA$122,MATCH('Mat morbidities averted'!$A11,'FP data'!$O$2:$O$122,0),MATCH('Mat morbidities averted'!D$1,'FP data'!$O$2:$AA$2,0))</f>
        <v>49.557342224048739</v>
      </c>
      <c r="E11" s="40">
        <f>INDEX('FP data'!$O$2:$AA$122,MATCH('Mat morbidities averted'!$A11,'FP data'!$O$2:$O$122,0),MATCH('Mat morbidities averted'!E$1,'FP data'!$O$2:$AA$2,0))</f>
        <v>74.696877757340303</v>
      </c>
      <c r="F11" s="40">
        <f>INDEX('FP data'!$O$2:$AA$122,MATCH('Mat morbidities averted'!$A11,'FP data'!$O$2:$O$122,0),MATCH('Mat morbidities averted'!F$1,'FP data'!$O$2:$AA$2,0))</f>
        <v>100.19257755493152</v>
      </c>
      <c r="G11" s="40">
        <f>INDEX('FP data'!$O$2:$AA$122,MATCH('Mat morbidities averted'!$A11,'FP data'!$O$2:$O$122,0),MATCH('Mat morbidities averted'!G$1,'FP data'!$O$2:$AA$2,0))</f>
        <v>126.0481153028652</v>
      </c>
      <c r="H11" s="40">
        <f>INDEX('FP data'!$O$2:$AA$122,MATCH('Mat morbidities averted'!$A11,'FP data'!$O$2:$O$122,0),MATCH('Mat morbidities averted'!H$1,'FP data'!$O$2:$AA$2,0))</f>
        <v>152.41444796541555</v>
      </c>
      <c r="I11" s="40">
        <f>INDEX('FP data'!$O$2:$AA$122,MATCH('Mat morbidities averted'!$A11,'FP data'!$O$2:$O$122,0),MATCH('Mat morbidities averted'!I$1,'FP data'!$O$2:$AA$2,0))</f>
        <v>179.26294829714698</v>
      </c>
      <c r="J11" s="40">
        <f>INDEX('FP data'!$O$2:$AA$122,MATCH('Mat morbidities averted'!$A11,'FP data'!$O$2:$O$122,0),MATCH('Mat morbidities averted'!J$1,'FP data'!$O$2:$AA$2,0))</f>
        <v>206.41672510547164</v>
      </c>
      <c r="K11" s="40">
        <f>INDEX('FP data'!$O$2:$AA$122,MATCH('Mat morbidities averted'!$A11,'FP data'!$O$2:$O$122,0),MATCH('Mat morbidities averted'!K$1,'FP data'!$O$2:$AA$2,0))</f>
        <v>233.68117329124811</v>
      </c>
    </row>
    <row r="12" spans="1:13" x14ac:dyDescent="0.3">
      <c r="A12" t="s">
        <v>22</v>
      </c>
      <c r="B12" s="40">
        <v>0</v>
      </c>
      <c r="C12" s="40">
        <f>INDEX('FP data'!$O$2:$AA$122,MATCH('Mat morbidities averted'!$A12,'FP data'!$O$2:$O$122,0),MATCH('Mat morbidities averted'!C$1,'FP data'!$O$2:$AA$2,0))</f>
        <v>1.9624739338823787</v>
      </c>
      <c r="D12" s="40">
        <f>INDEX('FP data'!$O$2:$AA$122,MATCH('Mat morbidities averted'!$A12,'FP data'!$O$2:$O$122,0),MATCH('Mat morbidities averted'!D$1,'FP data'!$O$2:$AA$2,0))</f>
        <v>4.0626606057118551</v>
      </c>
      <c r="E12" s="40">
        <f>INDEX('FP data'!$O$2:$AA$122,MATCH('Mat morbidities averted'!$A12,'FP data'!$O$2:$O$122,0),MATCH('Mat morbidities averted'!E$1,'FP data'!$O$2:$AA$2,0))</f>
        <v>6.3057114431717807</v>
      </c>
      <c r="F12" s="40">
        <f>INDEX('FP data'!$O$2:$AA$122,MATCH('Mat morbidities averted'!$A12,'FP data'!$O$2:$O$122,0),MATCH('Mat morbidities averted'!F$1,'FP data'!$O$2:$AA$2,0))</f>
        <v>8.6996900006176503</v>
      </c>
      <c r="G12" s="40">
        <f>INDEX('FP data'!$O$2:$AA$122,MATCH('Mat morbidities averted'!$A12,'FP data'!$O$2:$O$122,0),MATCH('Mat morbidities averted'!G$1,'FP data'!$O$2:$AA$2,0))</f>
        <v>11.251368546320286</v>
      </c>
      <c r="H12" s="40">
        <f>INDEX('FP data'!$O$2:$AA$122,MATCH('Mat morbidities averted'!$A12,'FP data'!$O$2:$O$122,0),MATCH('Mat morbidities averted'!H$1,'FP data'!$O$2:$AA$2,0))</f>
        <v>13.969115349488057</v>
      </c>
      <c r="I12" s="40">
        <f>INDEX('FP data'!$O$2:$AA$122,MATCH('Mat morbidities averted'!$A12,'FP data'!$O$2:$O$122,0),MATCH('Mat morbidities averted'!I$1,'FP data'!$O$2:$AA$2,0))</f>
        <v>16.859394957760848</v>
      </c>
      <c r="J12" s="40">
        <f>INDEX('FP data'!$O$2:$AA$122,MATCH('Mat morbidities averted'!$A12,'FP data'!$O$2:$O$122,0),MATCH('Mat morbidities averted'!J$1,'FP data'!$O$2:$AA$2,0))</f>
        <v>19.92382194786402</v>
      </c>
      <c r="K12" s="40">
        <f>INDEX('FP data'!$O$2:$AA$122,MATCH('Mat morbidities averted'!$A12,'FP data'!$O$2:$O$122,0),MATCH('Mat morbidities averted'!K$1,'FP data'!$O$2:$AA$2,0))</f>
        <v>23.163024628711042</v>
      </c>
    </row>
    <row r="13" spans="1:13" x14ac:dyDescent="0.3">
      <c r="A13" t="s">
        <v>24</v>
      </c>
      <c r="B13" s="40">
        <v>0</v>
      </c>
      <c r="C13" s="40">
        <f>INDEX('FP data'!$O$2:$AA$122,MATCH('Mat morbidities averted'!$A13,'FP data'!$O$2:$O$122,0),MATCH('Mat morbidities averted'!C$1,'FP data'!$O$2:$AA$2,0))</f>
        <v>206.58070185657607</v>
      </c>
      <c r="D13" s="40">
        <f>INDEX('FP data'!$O$2:$AA$122,MATCH('Mat morbidities averted'!$A13,'FP data'!$O$2:$O$122,0),MATCH('Mat morbidities averted'!D$1,'FP data'!$O$2:$AA$2,0))</f>
        <v>453.30620739535743</v>
      </c>
      <c r="E13" s="40">
        <f>INDEX('FP data'!$O$2:$AA$122,MATCH('Mat morbidities averted'!$A13,'FP data'!$O$2:$O$122,0),MATCH('Mat morbidities averted'!E$1,'FP data'!$O$2:$AA$2,0))</f>
        <v>746.92503459538398</v>
      </c>
      <c r="F13" s="40">
        <f>INDEX('FP data'!$O$2:$AA$122,MATCH('Mat morbidities averted'!$A13,'FP data'!$O$2:$O$122,0),MATCH('Mat morbidities averted'!F$1,'FP data'!$O$2:$AA$2,0))</f>
        <v>1095.2301839115685</v>
      </c>
      <c r="G13" s="40">
        <f>INDEX('FP data'!$O$2:$AA$122,MATCH('Mat morbidities averted'!$A13,'FP data'!$O$2:$O$122,0),MATCH('Mat morbidities averted'!G$1,'FP data'!$O$2:$AA$2,0))</f>
        <v>1506.058734600459</v>
      </c>
      <c r="H13" s="40">
        <f>INDEX('FP data'!$O$2:$AA$122,MATCH('Mat morbidities averted'!$A13,'FP data'!$O$2:$O$122,0),MATCH('Mat morbidities averted'!H$1,'FP data'!$O$2:$AA$2,0))</f>
        <v>1990.6704111159677</v>
      </c>
      <c r="I13" s="40">
        <f>INDEX('FP data'!$O$2:$AA$122,MATCH('Mat morbidities averted'!$A13,'FP data'!$O$2:$O$122,0),MATCH('Mat morbidities averted'!I$1,'FP data'!$O$2:$AA$2,0))</f>
        <v>2561.0028156611024</v>
      </c>
      <c r="J13" s="40">
        <f>INDEX('FP data'!$O$2:$AA$122,MATCH('Mat morbidities averted'!$A13,'FP data'!$O$2:$O$122,0),MATCH('Mat morbidities averted'!J$1,'FP data'!$O$2:$AA$2,0))</f>
        <v>3230.6147855401086</v>
      </c>
      <c r="K13" s="40">
        <f>INDEX('FP data'!$O$2:$AA$122,MATCH('Mat morbidities averted'!$A13,'FP data'!$O$2:$O$122,0),MATCH('Mat morbidities averted'!K$1,'FP data'!$O$2:$AA$2,0))</f>
        <v>4015.1026214473823</v>
      </c>
    </row>
    <row r="14" spans="1:13" x14ac:dyDescent="0.3">
      <c r="A14" t="s">
        <v>26</v>
      </c>
      <c r="B14" s="40">
        <v>0</v>
      </c>
      <c r="C14" s="40">
        <f>INDEX('FP data'!$O$2:$AA$122,MATCH('Mat morbidities averted'!$A14,'FP data'!$O$2:$O$122,0),MATCH('Mat morbidities averted'!C$1,'FP data'!$O$2:$AA$2,0))</f>
        <v>1.1886790720603599</v>
      </c>
      <c r="D14" s="40">
        <f>INDEX('FP data'!$O$2:$AA$122,MATCH('Mat morbidities averted'!$A14,'FP data'!$O$2:$O$122,0),MATCH('Mat morbidities averted'!D$1,'FP data'!$O$2:$AA$2,0))</f>
        <v>2.4286964535318631</v>
      </c>
      <c r="E14" s="40">
        <f>INDEX('FP data'!$O$2:$AA$122,MATCH('Mat morbidities averted'!$A14,'FP data'!$O$2:$O$122,0),MATCH('Mat morbidities averted'!E$1,'FP data'!$O$2:$AA$2,0))</f>
        <v>3.7180215595707509</v>
      </c>
      <c r="F14" s="40">
        <f>INDEX('FP data'!$O$2:$AA$122,MATCH('Mat morbidities averted'!$A14,'FP data'!$O$2:$O$122,0),MATCH('Mat morbidities averted'!F$1,'FP data'!$O$2:$AA$2,0))</f>
        <v>5.0519728266070487</v>
      </c>
      <c r="G14" s="40">
        <f>INDEX('FP data'!$O$2:$AA$122,MATCH('Mat morbidities averted'!$A14,'FP data'!$O$2:$O$122,0),MATCH('Mat morbidities averted'!G$1,'FP data'!$O$2:$AA$2,0))</f>
        <v>6.4305752512643437</v>
      </c>
      <c r="H14" s="40">
        <f>INDEX('FP data'!$O$2:$AA$122,MATCH('Mat morbidities averted'!$A14,'FP data'!$O$2:$O$122,0),MATCH('Mat morbidities averted'!H$1,'FP data'!$O$2:$AA$2,0))</f>
        <v>7.8470170402724762</v>
      </c>
      <c r="I14" s="40">
        <f>INDEX('FP data'!$O$2:$AA$122,MATCH('Mat morbidities averted'!$A14,'FP data'!$O$2:$O$122,0),MATCH('Mat morbidities averted'!I$1,'FP data'!$O$2:$AA$2,0))</f>
        <v>9.298768045792464</v>
      </c>
      <c r="J14" s="40">
        <f>INDEX('FP data'!$O$2:$AA$122,MATCH('Mat morbidities averted'!$A14,'FP data'!$O$2:$O$122,0),MATCH('Mat morbidities averted'!J$1,'FP data'!$O$2:$AA$2,0))</f>
        <v>10.786530712615679</v>
      </c>
      <c r="K14" s="40">
        <f>INDEX('FP data'!$O$2:$AA$122,MATCH('Mat morbidities averted'!$A14,'FP data'!$O$2:$O$122,0),MATCH('Mat morbidities averted'!K$1,'FP data'!$O$2:$AA$2,0))</f>
        <v>12.310312435716725</v>
      </c>
    </row>
    <row r="15" spans="1:13" x14ac:dyDescent="0.3">
      <c r="A15" t="s">
        <v>28</v>
      </c>
      <c r="B15" s="40">
        <v>0</v>
      </c>
      <c r="C15" s="40">
        <f>INDEX('FP data'!$O$2:$AA$122,MATCH('Mat morbidities averted'!$A15,'FP data'!$O$2:$O$122,0),MATCH('Mat morbidities averted'!C$1,'FP data'!$O$2:$AA$2,0))</f>
        <v>79.626021786510819</v>
      </c>
      <c r="D15" s="40">
        <f>INDEX('FP data'!$O$2:$AA$122,MATCH('Mat morbidities averted'!$A15,'FP data'!$O$2:$O$122,0),MATCH('Mat morbidities averted'!D$1,'FP data'!$O$2:$AA$2,0))</f>
        <v>166.87064000517103</v>
      </c>
      <c r="E15" s="40">
        <f>INDEX('FP data'!$O$2:$AA$122,MATCH('Mat morbidities averted'!$A15,'FP data'!$O$2:$O$122,0),MATCH('Mat morbidities averted'!E$1,'FP data'!$O$2:$AA$2,0))</f>
        <v>262.13420322321713</v>
      </c>
      <c r="F15" s="40">
        <f>INDEX('FP data'!$O$2:$AA$122,MATCH('Mat morbidities averted'!$A15,'FP data'!$O$2:$O$122,0),MATCH('Mat morbidities averted'!F$1,'FP data'!$O$2:$AA$2,0))</f>
        <v>365.77624912846363</v>
      </c>
      <c r="G15" s="40">
        <f>INDEX('FP data'!$O$2:$AA$122,MATCH('Mat morbidities averted'!$A15,'FP data'!$O$2:$O$122,0),MATCH('Mat morbidities averted'!G$1,'FP data'!$O$2:$AA$2,0))</f>
        <v>478.44609946892183</v>
      </c>
      <c r="H15" s="40">
        <f>INDEX('FP data'!$O$2:$AA$122,MATCH('Mat morbidities averted'!$A15,'FP data'!$O$2:$O$122,0),MATCH('Mat morbidities averted'!H$1,'FP data'!$O$2:$AA$2,0))</f>
        <v>600.45831862097043</v>
      </c>
      <c r="I15" s="40">
        <f>INDEX('FP data'!$O$2:$AA$122,MATCH('Mat morbidities averted'!$A15,'FP data'!$O$2:$O$122,0),MATCH('Mat morbidities averted'!I$1,'FP data'!$O$2:$AA$2,0))</f>
        <v>732.34654422451672</v>
      </c>
      <c r="J15" s="40">
        <f>INDEX('FP data'!$O$2:$AA$122,MATCH('Mat morbidities averted'!$A15,'FP data'!$O$2:$O$122,0),MATCH('Mat morbidities averted'!J$1,'FP data'!$O$2:$AA$2,0))</f>
        <v>874.81211085648579</v>
      </c>
      <c r="K15" s="40">
        <f>INDEX('FP data'!$O$2:$AA$122,MATCH('Mat morbidities averted'!$A15,'FP data'!$O$2:$O$122,0),MATCH('Mat morbidities averted'!K$1,'FP data'!$O$2:$AA$2,0))</f>
        <v>1028.6020198037138</v>
      </c>
    </row>
    <row r="16" spans="1:13" x14ac:dyDescent="0.3">
      <c r="A16" t="s">
        <v>30</v>
      </c>
      <c r="B16" s="40">
        <v>0</v>
      </c>
      <c r="C16" s="40">
        <f>INDEX('FP data'!$O$2:$AA$122,MATCH('Mat morbidities averted'!$A16,'FP data'!$O$2:$O$122,0),MATCH('Mat morbidities averted'!C$1,'FP data'!$O$2:$AA$2,0))</f>
        <v>18.294348496210233</v>
      </c>
      <c r="D16" s="40">
        <f>INDEX('FP data'!$O$2:$AA$122,MATCH('Mat morbidities averted'!$A16,'FP data'!$O$2:$O$122,0),MATCH('Mat morbidities averted'!D$1,'FP data'!$O$2:$AA$2,0))</f>
        <v>38.256408857811607</v>
      </c>
      <c r="E16" s="40">
        <f>INDEX('FP data'!$O$2:$AA$122,MATCH('Mat morbidities averted'!$A16,'FP data'!$O$2:$O$122,0),MATCH('Mat morbidities averted'!E$1,'FP data'!$O$2:$AA$2,0))</f>
        <v>60.039900765959516</v>
      </c>
      <c r="F16" s="40">
        <f>INDEX('FP data'!$O$2:$AA$122,MATCH('Mat morbidities averted'!$A16,'FP data'!$O$2:$O$122,0),MATCH('Mat morbidities averted'!F$1,'FP data'!$O$2:$AA$2,0))</f>
        <v>83.818164864562959</v>
      </c>
      <c r="G16" s="40">
        <f>INDEX('FP data'!$O$2:$AA$122,MATCH('Mat morbidities averted'!$A16,'FP data'!$O$2:$O$122,0),MATCH('Mat morbidities averted'!G$1,'FP data'!$O$2:$AA$2,0))</f>
        <v>109.81630207577922</v>
      </c>
      <c r="H16" s="40">
        <f>INDEX('FP data'!$O$2:$AA$122,MATCH('Mat morbidities averted'!$A16,'FP data'!$O$2:$O$122,0),MATCH('Mat morbidities averted'!H$1,'FP data'!$O$2:$AA$2,0))</f>
        <v>138.24240034160917</v>
      </c>
      <c r="I16" s="40">
        <f>INDEX('FP data'!$O$2:$AA$122,MATCH('Mat morbidities averted'!$A16,'FP data'!$O$2:$O$122,0),MATCH('Mat morbidities averted'!I$1,'FP data'!$O$2:$AA$2,0))</f>
        <v>169.32273027598899</v>
      </c>
      <c r="J16" s="40">
        <f>INDEX('FP data'!$O$2:$AA$122,MATCH('Mat morbidities averted'!$A16,'FP data'!$O$2:$O$122,0),MATCH('Mat morbidities averted'!J$1,'FP data'!$O$2:$AA$2,0))</f>
        <v>203.3015844394086</v>
      </c>
      <c r="K16" s="40">
        <f>INDEX('FP data'!$O$2:$AA$122,MATCH('Mat morbidities averted'!$A16,'FP data'!$O$2:$O$122,0),MATCH('Mat morbidities averted'!K$1,'FP data'!$O$2:$AA$2,0))</f>
        <v>240.44590854877043</v>
      </c>
    </row>
    <row r="17" spans="1:11" x14ac:dyDescent="0.3">
      <c r="A17" t="s">
        <v>32</v>
      </c>
      <c r="B17" s="40">
        <v>0</v>
      </c>
      <c r="C17" s="40">
        <f>INDEX('FP data'!$O$2:$AA$122,MATCH('Mat morbidities averted'!$A17,'FP data'!$O$2:$O$122,0),MATCH('Mat morbidities averted'!C$1,'FP data'!$O$2:$AA$2,0))</f>
        <v>12.4035545600359</v>
      </c>
      <c r="D17" s="40">
        <f>INDEX('FP data'!$O$2:$AA$122,MATCH('Mat morbidities averted'!$A17,'FP data'!$O$2:$O$122,0),MATCH('Mat morbidities averted'!D$1,'FP data'!$O$2:$AA$2,0))</f>
        <v>25.467952408479391</v>
      </c>
      <c r="E17" s="40">
        <f>INDEX('FP data'!$O$2:$AA$122,MATCH('Mat morbidities averted'!$A17,'FP data'!$O$2:$O$122,0),MATCH('Mat morbidities averted'!E$1,'FP data'!$O$2:$AA$2,0))</f>
        <v>39.208430003912099</v>
      </c>
      <c r="F17" s="40">
        <f>INDEX('FP data'!$O$2:$AA$122,MATCH('Mat morbidities averted'!$A17,'FP data'!$O$2:$O$122,0),MATCH('Mat morbidities averted'!F$1,'FP data'!$O$2:$AA$2,0))</f>
        <v>53.648547102675252</v>
      </c>
      <c r="G17" s="40">
        <f>INDEX('FP data'!$O$2:$AA$122,MATCH('Mat morbidities averted'!$A17,'FP data'!$O$2:$O$122,0),MATCH('Mat morbidities averted'!G$1,'FP data'!$O$2:$AA$2,0))</f>
        <v>68.793802982753277</v>
      </c>
      <c r="H17" s="40">
        <f>INDEX('FP data'!$O$2:$AA$122,MATCH('Mat morbidities averted'!$A17,'FP data'!$O$2:$O$122,0),MATCH('Mat morbidities averted'!H$1,'FP data'!$O$2:$AA$2,0))</f>
        <v>84.676492716078315</v>
      </c>
      <c r="I17" s="40">
        <f>INDEX('FP data'!$O$2:$AA$122,MATCH('Mat morbidities averted'!$A17,'FP data'!$O$2:$O$122,0),MATCH('Mat morbidities averted'!I$1,'FP data'!$O$2:$AA$2,0))</f>
        <v>101.27986710376285</v>
      </c>
      <c r="J17" s="40">
        <f>INDEX('FP data'!$O$2:$AA$122,MATCH('Mat morbidities averted'!$A17,'FP data'!$O$2:$O$122,0),MATCH('Mat morbidities averted'!J$1,'FP data'!$O$2:$AA$2,0))</f>
        <v>118.53033944307674</v>
      </c>
      <c r="K17" s="40">
        <f>INDEX('FP data'!$O$2:$AA$122,MATCH('Mat morbidities averted'!$A17,'FP data'!$O$2:$O$122,0),MATCH('Mat morbidities averted'!K$1,'FP data'!$O$2:$AA$2,0))</f>
        <v>136.34789766785525</v>
      </c>
    </row>
    <row r="18" spans="1:11" x14ac:dyDescent="0.3">
      <c r="A18" t="s">
        <v>34</v>
      </c>
      <c r="B18" s="40">
        <v>0</v>
      </c>
      <c r="C18" s="40">
        <f>INDEX('FP data'!$O$2:$AA$122,MATCH('Mat morbidities averted'!$A18,'FP data'!$O$2:$O$122,0),MATCH('Mat morbidities averted'!C$1,'FP data'!$O$2:$AA$2,0))</f>
        <v>151.9554820714493</v>
      </c>
      <c r="D18" s="40">
        <f>INDEX('FP data'!$O$2:$AA$122,MATCH('Mat morbidities averted'!$A18,'FP data'!$O$2:$O$122,0),MATCH('Mat morbidities averted'!D$1,'FP data'!$O$2:$AA$2,0))</f>
        <v>305.93181147105315</v>
      </c>
      <c r="E18" s="40">
        <f>INDEX('FP data'!$O$2:$AA$122,MATCH('Mat morbidities averted'!$A18,'FP data'!$O$2:$O$122,0),MATCH('Mat morbidities averted'!E$1,'FP data'!$O$2:$AA$2,0))</f>
        <v>461.61951060145111</v>
      </c>
      <c r="F18" s="40">
        <f>INDEX('FP data'!$O$2:$AA$122,MATCH('Mat morbidities averted'!$A18,'FP data'!$O$2:$O$122,0),MATCH('Mat morbidities averted'!F$1,'FP data'!$O$2:$AA$2,0))</f>
        <v>618.71872873444045</v>
      </c>
      <c r="G18" s="40">
        <f>INDEX('FP data'!$O$2:$AA$122,MATCH('Mat morbidities averted'!$A18,'FP data'!$O$2:$O$122,0),MATCH('Mat morbidities averted'!G$1,'FP data'!$O$2:$AA$2,0))</f>
        <v>777.28917600149907</v>
      </c>
      <c r="H18" s="40">
        <f>INDEX('FP data'!$O$2:$AA$122,MATCH('Mat morbidities averted'!$A18,'FP data'!$O$2:$O$122,0),MATCH('Mat morbidities averted'!H$1,'FP data'!$O$2:$AA$2,0))</f>
        <v>936.8598451456055</v>
      </c>
      <c r="I18" s="40">
        <f>INDEX('FP data'!$O$2:$AA$122,MATCH('Mat morbidities averted'!$A18,'FP data'!$O$2:$O$122,0),MATCH('Mat morbidities averted'!I$1,'FP data'!$O$2:$AA$2,0))</f>
        <v>1097.0298288534868</v>
      </c>
      <c r="J18" s="40">
        <f>INDEX('FP data'!$O$2:$AA$122,MATCH('Mat morbidities averted'!$A18,'FP data'!$O$2:$O$122,0),MATCH('Mat morbidities averted'!J$1,'FP data'!$O$2:$AA$2,0))</f>
        <v>1257.2230364835177</v>
      </c>
      <c r="K18" s="40">
        <f>INDEX('FP data'!$O$2:$AA$122,MATCH('Mat morbidities averted'!$A18,'FP data'!$O$2:$O$122,0),MATCH('Mat morbidities averted'!K$1,'FP data'!$O$2:$AA$2,0))</f>
        <v>1416.872045149219</v>
      </c>
    </row>
    <row r="19" spans="1:11" x14ac:dyDescent="0.3">
      <c r="A19" t="s">
        <v>36</v>
      </c>
      <c r="B19" s="40">
        <v>0</v>
      </c>
      <c r="C19" s="40">
        <f>INDEX('FP data'!$O$2:$AA$122,MATCH('Mat morbidities averted'!$A19,'FP data'!$O$2:$O$122,0),MATCH('Mat morbidities averted'!C$1,'FP data'!$O$2:$AA$2,0))</f>
        <v>180.55252877631847</v>
      </c>
      <c r="D19" s="40">
        <f>INDEX('FP data'!$O$2:$AA$122,MATCH('Mat morbidities averted'!$A19,'FP data'!$O$2:$O$122,0),MATCH('Mat morbidities averted'!D$1,'FP data'!$O$2:$AA$2,0))</f>
        <v>386.28870245398775</v>
      </c>
      <c r="E19" s="40">
        <f>INDEX('FP data'!$O$2:$AA$122,MATCH('Mat morbidities averted'!$A19,'FP data'!$O$2:$O$122,0),MATCH('Mat morbidities averted'!E$1,'FP data'!$O$2:$AA$2,0))</f>
        <v>619.94547274041906</v>
      </c>
      <c r="F19" s="40">
        <f>INDEX('FP data'!$O$2:$AA$122,MATCH('Mat morbidities averted'!$A19,'FP data'!$O$2:$O$122,0),MATCH('Mat morbidities averted'!F$1,'FP data'!$O$2:$AA$2,0))</f>
        <v>884.32182505566834</v>
      </c>
      <c r="G19" s="40">
        <f>INDEX('FP data'!$O$2:$AA$122,MATCH('Mat morbidities averted'!$A19,'FP data'!$O$2:$O$122,0),MATCH('Mat morbidities averted'!G$1,'FP data'!$O$2:$AA$2,0))</f>
        <v>1181.932847320626</v>
      </c>
      <c r="H19" s="40">
        <f>INDEX('FP data'!$O$2:$AA$122,MATCH('Mat morbidities averted'!$A19,'FP data'!$O$2:$O$122,0),MATCH('Mat morbidities averted'!H$1,'FP data'!$O$2:$AA$2,0))</f>
        <v>1516.6244720259147</v>
      </c>
      <c r="I19" s="40">
        <f>INDEX('FP data'!$O$2:$AA$122,MATCH('Mat morbidities averted'!$A19,'FP data'!$O$2:$O$122,0),MATCH('Mat morbidities averted'!I$1,'FP data'!$O$2:$AA$2,0))</f>
        <v>1892.1134370392929</v>
      </c>
      <c r="J19" s="40">
        <f>INDEX('FP data'!$O$2:$AA$122,MATCH('Mat morbidities averted'!$A19,'FP data'!$O$2:$O$122,0),MATCH('Mat morbidities averted'!J$1,'FP data'!$O$2:$AA$2,0))</f>
        <v>2312.5101855924449</v>
      </c>
      <c r="K19" s="40">
        <f>INDEX('FP data'!$O$2:$AA$122,MATCH('Mat morbidities averted'!$A19,'FP data'!$O$2:$O$122,0),MATCH('Mat morbidities averted'!K$1,'FP data'!$O$2:$AA$2,0))</f>
        <v>2782.2652397914176</v>
      </c>
    </row>
    <row r="20" spans="1:11" x14ac:dyDescent="0.3">
      <c r="A20" t="s">
        <v>38</v>
      </c>
      <c r="B20" s="40">
        <v>0</v>
      </c>
      <c r="C20" s="40">
        <f>INDEX('FP data'!$O$2:$AA$122,MATCH('Mat morbidities averted'!$A20,'FP data'!$O$2:$O$122,0),MATCH('Mat morbidities averted'!C$1,'FP data'!$O$2:$AA$2,0))</f>
        <v>298.34135163038127</v>
      </c>
      <c r="D20" s="40">
        <f>INDEX('FP data'!$O$2:$AA$122,MATCH('Mat morbidities averted'!$A20,'FP data'!$O$2:$O$122,0),MATCH('Mat morbidities averted'!D$1,'FP data'!$O$2:$AA$2,0))</f>
        <v>647.73276008886387</v>
      </c>
      <c r="E20" s="40">
        <f>INDEX('FP data'!$O$2:$AA$122,MATCH('Mat morbidities averted'!$A20,'FP data'!$O$2:$O$122,0),MATCH('Mat morbidities averted'!E$1,'FP data'!$O$2:$AA$2,0))</f>
        <v>1055.6860913907308</v>
      </c>
      <c r="F20" s="40">
        <f>INDEX('FP data'!$O$2:$AA$122,MATCH('Mat morbidities averted'!$A20,'FP data'!$O$2:$O$122,0),MATCH('Mat morbidities averted'!F$1,'FP data'!$O$2:$AA$2,0))</f>
        <v>1530.092412894584</v>
      </c>
      <c r="G20" s="40">
        <f>INDEX('FP data'!$O$2:$AA$122,MATCH('Mat morbidities averted'!$A20,'FP data'!$O$2:$O$122,0),MATCH('Mat morbidities averted'!G$1,'FP data'!$O$2:$AA$2,0))</f>
        <v>2079.1854355077853</v>
      </c>
      <c r="H20" s="40">
        <f>INDEX('FP data'!$O$2:$AA$122,MATCH('Mat morbidities averted'!$A20,'FP data'!$O$2:$O$122,0),MATCH('Mat morbidities averted'!H$1,'FP data'!$O$2:$AA$2,0))</f>
        <v>2713.6370302902565</v>
      </c>
      <c r="I20" s="40">
        <f>INDEX('FP data'!$O$2:$AA$122,MATCH('Mat morbidities averted'!$A20,'FP data'!$O$2:$O$122,0),MATCH('Mat morbidities averted'!I$1,'FP data'!$O$2:$AA$2,0))</f>
        <v>3444.6432605911182</v>
      </c>
      <c r="J20" s="40">
        <f>INDEX('FP data'!$O$2:$AA$122,MATCH('Mat morbidities averted'!$A20,'FP data'!$O$2:$O$122,0),MATCH('Mat morbidities averted'!J$1,'FP data'!$O$2:$AA$2,0))</f>
        <v>4284.6622007346959</v>
      </c>
      <c r="K20" s="40">
        <f>INDEX('FP data'!$O$2:$AA$122,MATCH('Mat morbidities averted'!$A20,'FP data'!$O$2:$O$122,0),MATCH('Mat morbidities averted'!K$1,'FP data'!$O$2:$AA$2,0))</f>
        <v>5247.2668959845269</v>
      </c>
    </row>
    <row r="21" spans="1:11" x14ac:dyDescent="0.3">
      <c r="A21" t="s">
        <v>40</v>
      </c>
      <c r="B21" s="40">
        <v>0</v>
      </c>
      <c r="C21" s="40">
        <f>INDEX('FP data'!$O$2:$AA$122,MATCH('Mat morbidities averted'!$A21,'FP data'!$O$2:$O$122,0),MATCH('Mat morbidities averted'!C$1,'FP data'!$O$2:$AA$2,0))</f>
        <v>59.730111697565007</v>
      </c>
      <c r="D21" s="40">
        <f>INDEX('FP data'!$O$2:$AA$122,MATCH('Mat morbidities averted'!$A21,'FP data'!$O$2:$O$122,0),MATCH('Mat morbidities averted'!D$1,'FP data'!$O$2:$AA$2,0))</f>
        <v>124.29027447662543</v>
      </c>
      <c r="E21" s="40">
        <f>INDEX('FP data'!$O$2:$AA$122,MATCH('Mat morbidities averted'!$A21,'FP data'!$O$2:$O$122,0),MATCH('Mat morbidities averted'!E$1,'FP data'!$O$2:$AA$2,0))</f>
        <v>194.39982811141658</v>
      </c>
      <c r="F21" s="40">
        <f>INDEX('FP data'!$O$2:$AA$122,MATCH('Mat morbidities averted'!$A21,'FP data'!$O$2:$O$122,0),MATCH('Mat morbidities averted'!F$1,'FP data'!$O$2:$AA$2,0))</f>
        <v>271.01104311464655</v>
      </c>
      <c r="G21" s="40">
        <f>INDEX('FP data'!$O$2:$AA$122,MATCH('Mat morbidities averted'!$A21,'FP data'!$O$2:$O$122,0),MATCH('Mat morbidities averted'!G$1,'FP data'!$O$2:$AA$2,0))</f>
        <v>355.34911972202985</v>
      </c>
      <c r="H21" s="40">
        <f>INDEX('FP data'!$O$2:$AA$122,MATCH('Mat morbidities averted'!$A21,'FP data'!$O$2:$O$122,0),MATCH('Mat morbidities averted'!H$1,'FP data'!$O$2:$AA$2,0))</f>
        <v>448.46844871899293</v>
      </c>
      <c r="I21" s="40">
        <f>INDEX('FP data'!$O$2:$AA$122,MATCH('Mat morbidities averted'!$A21,'FP data'!$O$2:$O$122,0),MATCH('Mat morbidities averted'!I$1,'FP data'!$O$2:$AA$2,0))</f>
        <v>550.20086849521022</v>
      </c>
      <c r="J21" s="40">
        <f>INDEX('FP data'!$O$2:$AA$122,MATCH('Mat morbidities averted'!$A21,'FP data'!$O$2:$O$122,0),MATCH('Mat morbidities averted'!J$1,'FP data'!$O$2:$AA$2,0))</f>
        <v>658.54527397188394</v>
      </c>
      <c r="K21" s="40">
        <f>INDEX('FP data'!$O$2:$AA$122,MATCH('Mat morbidities averted'!$A21,'FP data'!$O$2:$O$122,0),MATCH('Mat morbidities averted'!K$1,'FP data'!$O$2:$AA$2,0))</f>
        <v>771.10844032420096</v>
      </c>
    </row>
    <row r="22" spans="1:11" x14ac:dyDescent="0.3">
      <c r="A22" t="s">
        <v>42</v>
      </c>
      <c r="B22" s="40">
        <v>0</v>
      </c>
      <c r="C22" s="40">
        <f>INDEX('FP data'!$O$2:$AA$122,MATCH('Mat morbidities averted'!$A22,'FP data'!$O$2:$O$122,0),MATCH('Mat morbidities averted'!C$1,'FP data'!$O$2:$AA$2,0))</f>
        <v>329.29376553441716</v>
      </c>
      <c r="D22" s="40">
        <f>INDEX('FP data'!$O$2:$AA$122,MATCH('Mat morbidities averted'!$A22,'FP data'!$O$2:$O$122,0),MATCH('Mat morbidities averted'!D$1,'FP data'!$O$2:$AA$2,0))</f>
        <v>706.04681362917836</v>
      </c>
      <c r="E22" s="40">
        <f>INDEX('FP data'!$O$2:$AA$122,MATCH('Mat morbidities averted'!$A22,'FP data'!$O$2:$O$122,0),MATCH('Mat morbidities averted'!E$1,'FP data'!$O$2:$AA$2,0))</f>
        <v>1135.9115659504796</v>
      </c>
      <c r="F22" s="40">
        <f>INDEX('FP data'!$O$2:$AA$122,MATCH('Mat morbidities averted'!$A22,'FP data'!$O$2:$O$122,0),MATCH('Mat morbidities averted'!F$1,'FP data'!$O$2:$AA$2,0))</f>
        <v>1624.9973419188436</v>
      </c>
      <c r="G22" s="40">
        <f>INDEX('FP data'!$O$2:$AA$122,MATCH('Mat morbidities averted'!$A22,'FP data'!$O$2:$O$122,0),MATCH('Mat morbidities averted'!G$1,'FP data'!$O$2:$AA$2,0))</f>
        <v>2177.8574344399321</v>
      </c>
      <c r="H22" s="40">
        <f>INDEX('FP data'!$O$2:$AA$122,MATCH('Mat morbidities averted'!$A22,'FP data'!$O$2:$O$122,0),MATCH('Mat morbidities averted'!H$1,'FP data'!$O$2:$AA$2,0))</f>
        <v>2803.3686071783786</v>
      </c>
      <c r="I22" s="40">
        <f>INDEX('FP data'!$O$2:$AA$122,MATCH('Mat morbidities averted'!$A22,'FP data'!$O$2:$O$122,0),MATCH('Mat morbidities averted'!I$1,'FP data'!$O$2:$AA$2,0))</f>
        <v>3509.1148062637531</v>
      </c>
      <c r="J22" s="40">
        <f>INDEX('FP data'!$O$2:$AA$122,MATCH('Mat morbidities averted'!$A22,'FP data'!$O$2:$O$122,0),MATCH('Mat morbidities averted'!J$1,'FP data'!$O$2:$AA$2,0))</f>
        <v>4302.7262368225565</v>
      </c>
      <c r="K22" s="40">
        <f>INDEX('FP data'!$O$2:$AA$122,MATCH('Mat morbidities averted'!$A22,'FP data'!$O$2:$O$122,0),MATCH('Mat morbidities averted'!K$1,'FP data'!$O$2:$AA$2,0))</f>
        <v>5192.4841292913352</v>
      </c>
    </row>
    <row r="23" spans="1:11" x14ac:dyDescent="0.3">
      <c r="A23" t="s">
        <v>44</v>
      </c>
      <c r="B23" s="40">
        <v>0</v>
      </c>
      <c r="C23" s="40">
        <f>INDEX('FP data'!$O$2:$AA$122,MATCH('Mat morbidities averted'!$A23,'FP data'!$O$2:$O$122,0),MATCH('Mat morbidities averted'!C$1,'FP data'!$O$2:$AA$2,0))</f>
        <v>3.9270050584187572</v>
      </c>
      <c r="D23" s="40">
        <f>INDEX('FP data'!$O$2:$AA$122,MATCH('Mat morbidities averted'!$A23,'FP data'!$O$2:$O$122,0),MATCH('Mat morbidities averted'!D$1,'FP data'!$O$2:$AA$2,0))</f>
        <v>8.0861768880536715</v>
      </c>
      <c r="E23" s="40">
        <f>INDEX('FP data'!$O$2:$AA$122,MATCH('Mat morbidities averted'!$A23,'FP data'!$O$2:$O$122,0),MATCH('Mat morbidities averted'!E$1,'FP data'!$O$2:$AA$2,0))</f>
        <v>12.480084157844232</v>
      </c>
      <c r="F23" s="40">
        <f>INDEX('FP data'!$O$2:$AA$122,MATCH('Mat morbidities averted'!$A23,'FP data'!$O$2:$O$122,0),MATCH('Mat morbidities averted'!F$1,'FP data'!$O$2:$AA$2,0))</f>
        <v>17.105996258982373</v>
      </c>
      <c r="G23" s="40">
        <f>INDEX('FP data'!$O$2:$AA$122,MATCH('Mat morbidities averted'!$A23,'FP data'!$O$2:$O$122,0),MATCH('Mat morbidities averted'!G$1,'FP data'!$O$2:$AA$2,0))</f>
        <v>21.97183612312179</v>
      </c>
      <c r="H23" s="40">
        <f>INDEX('FP data'!$O$2:$AA$122,MATCH('Mat morbidities averted'!$A23,'FP data'!$O$2:$O$122,0),MATCH('Mat morbidities averted'!H$1,'FP data'!$O$2:$AA$2,0))</f>
        <v>27.067072124253485</v>
      </c>
      <c r="I23" s="40">
        <f>INDEX('FP data'!$O$2:$AA$122,MATCH('Mat morbidities averted'!$A23,'FP data'!$O$2:$O$122,0),MATCH('Mat morbidities averted'!I$1,'FP data'!$O$2:$AA$2,0))</f>
        <v>32.388430886100309</v>
      </c>
      <c r="J23" s="40">
        <f>INDEX('FP data'!$O$2:$AA$122,MATCH('Mat morbidities averted'!$A23,'FP data'!$O$2:$O$122,0),MATCH('Mat morbidities averted'!J$1,'FP data'!$O$2:$AA$2,0))</f>
        <v>37.935855771168605</v>
      </c>
      <c r="K23" s="40">
        <f>INDEX('FP data'!$O$2:$AA$122,MATCH('Mat morbidities averted'!$A23,'FP data'!$O$2:$O$122,0),MATCH('Mat morbidities averted'!K$1,'FP data'!$O$2:$AA$2,0))</f>
        <v>43.707099936362965</v>
      </c>
    </row>
    <row r="24" spans="1:11" x14ac:dyDescent="0.3">
      <c r="A24" t="s">
        <v>46</v>
      </c>
      <c r="B24" s="40">
        <v>0</v>
      </c>
      <c r="C24" s="40">
        <f>INDEX('FP data'!$O$2:$AA$122,MATCH('Mat morbidities averted'!$A24,'FP data'!$O$2:$O$122,0),MATCH('Mat morbidities averted'!C$1,'FP data'!$O$2:$AA$2,0))</f>
        <v>56.132789172029049</v>
      </c>
      <c r="D24" s="40">
        <f>INDEX('FP data'!$O$2:$AA$122,MATCH('Mat morbidities averted'!$A24,'FP data'!$O$2:$O$122,0),MATCH('Mat morbidities averted'!D$1,'FP data'!$O$2:$AA$2,0))</f>
        <v>122.14274424796633</v>
      </c>
      <c r="E24" s="40">
        <f>INDEX('FP data'!$O$2:$AA$122,MATCH('Mat morbidities averted'!$A24,'FP data'!$O$2:$O$122,0),MATCH('Mat morbidities averted'!E$1,'FP data'!$O$2:$AA$2,0))</f>
        <v>199.50722492353316</v>
      </c>
      <c r="F24" s="40">
        <f>INDEX('FP data'!$O$2:$AA$122,MATCH('Mat morbidities averted'!$A24,'FP data'!$O$2:$O$122,0),MATCH('Mat morbidities averted'!F$1,'FP data'!$O$2:$AA$2,0))</f>
        <v>289.88408327357467</v>
      </c>
      <c r="G24" s="40">
        <f>INDEX('FP data'!$O$2:$AA$122,MATCH('Mat morbidities averted'!$A24,'FP data'!$O$2:$O$122,0),MATCH('Mat morbidities averted'!G$1,'FP data'!$O$2:$AA$2,0))</f>
        <v>394.08914926194575</v>
      </c>
      <c r="H24" s="40">
        <f>INDEX('FP data'!$O$2:$AA$122,MATCH('Mat morbidities averted'!$A24,'FP data'!$O$2:$O$122,0),MATCH('Mat morbidities averted'!H$1,'FP data'!$O$2:$AA$2,0))</f>
        <v>514.87641473867097</v>
      </c>
      <c r="I24" s="40">
        <f>INDEX('FP data'!$O$2:$AA$122,MATCH('Mat morbidities averted'!$A24,'FP data'!$O$2:$O$122,0),MATCH('Mat morbidities averted'!I$1,'FP data'!$O$2:$AA$2,0))</f>
        <v>654.38887996028916</v>
      </c>
      <c r="J24" s="40">
        <f>INDEX('FP data'!$O$2:$AA$122,MATCH('Mat morbidities averted'!$A24,'FP data'!$O$2:$O$122,0),MATCH('Mat morbidities averted'!J$1,'FP data'!$O$2:$AA$2,0))</f>
        <v>814.76493607342172</v>
      </c>
      <c r="K24" s="40">
        <f>INDEX('FP data'!$O$2:$AA$122,MATCH('Mat morbidities averted'!$A24,'FP data'!$O$2:$O$122,0),MATCH('Mat morbidities averted'!K$1,'FP data'!$O$2:$AA$2,0))</f>
        <v>998.47036360381787</v>
      </c>
    </row>
    <row r="25" spans="1:11" x14ac:dyDescent="0.3">
      <c r="A25" t="s">
        <v>48</v>
      </c>
      <c r="B25" s="40">
        <v>0</v>
      </c>
      <c r="C25" s="40">
        <f>INDEX('FP data'!$O$2:$AA$122,MATCH('Mat morbidities averted'!$A25,'FP data'!$O$2:$O$122,0),MATCH('Mat morbidities averted'!C$1,'FP data'!$O$2:$AA$2,0))</f>
        <v>81.520627783819634</v>
      </c>
      <c r="D25" s="40">
        <f>INDEX('FP data'!$O$2:$AA$122,MATCH('Mat morbidities averted'!$A25,'FP data'!$O$2:$O$122,0),MATCH('Mat morbidities averted'!D$1,'FP data'!$O$2:$AA$2,0))</f>
        <v>183.50215552740411</v>
      </c>
      <c r="E25" s="40">
        <f>INDEX('FP data'!$O$2:$AA$122,MATCH('Mat morbidities averted'!$A25,'FP data'!$O$2:$O$122,0),MATCH('Mat morbidities averted'!E$1,'FP data'!$O$2:$AA$2,0))</f>
        <v>310.40988230382607</v>
      </c>
      <c r="F25" s="40">
        <f>INDEX('FP data'!$O$2:$AA$122,MATCH('Mat morbidities averted'!$A25,'FP data'!$O$2:$O$122,0),MATCH('Mat morbidities averted'!F$1,'FP data'!$O$2:$AA$2,0))</f>
        <v>467.62454739551413</v>
      </c>
      <c r="G25" s="40">
        <f>INDEX('FP data'!$O$2:$AA$122,MATCH('Mat morbidities averted'!$A25,'FP data'!$O$2:$O$122,0),MATCH('Mat morbidities averted'!G$1,'FP data'!$O$2:$AA$2,0))</f>
        <v>660.76919401981888</v>
      </c>
      <c r="H25" s="40">
        <f>INDEX('FP data'!$O$2:$AA$122,MATCH('Mat morbidities averted'!$A25,'FP data'!$O$2:$O$122,0),MATCH('Mat morbidities averted'!H$1,'FP data'!$O$2:$AA$2,0))</f>
        <v>898.17211071400618</v>
      </c>
      <c r="I25" s="40">
        <f>INDEX('FP data'!$O$2:$AA$122,MATCH('Mat morbidities averted'!$A25,'FP data'!$O$2:$O$122,0),MATCH('Mat morbidities averted'!I$1,'FP data'!$O$2:$AA$2,0))</f>
        <v>1189.2213615935998</v>
      </c>
      <c r="J25" s="40">
        <f>INDEX('FP data'!$O$2:$AA$122,MATCH('Mat morbidities averted'!$A25,'FP data'!$O$2:$O$122,0),MATCH('Mat morbidities averted'!J$1,'FP data'!$O$2:$AA$2,0))</f>
        <v>1545.2146620838321</v>
      </c>
      <c r="K25" s="40">
        <f>INDEX('FP data'!$O$2:$AA$122,MATCH('Mat morbidities averted'!$A25,'FP data'!$O$2:$O$122,0),MATCH('Mat morbidities averted'!K$1,'FP data'!$O$2:$AA$2,0))</f>
        <v>1979.7485274304368</v>
      </c>
    </row>
    <row r="26" spans="1:11" x14ac:dyDescent="0.3">
      <c r="A26" t="s">
        <v>50</v>
      </c>
      <c r="B26" s="40">
        <v>0</v>
      </c>
      <c r="C26" s="40">
        <f>INDEX('FP data'!$O$2:$AA$122,MATCH('Mat morbidities averted'!$A26,'FP data'!$O$2:$O$122,0),MATCH('Mat morbidities averted'!C$1,'FP data'!$O$2:$AA$2,0))</f>
        <v>144.62003614289097</v>
      </c>
      <c r="D26" s="40">
        <f>INDEX('FP data'!$O$2:$AA$122,MATCH('Mat morbidities averted'!$A26,'FP data'!$O$2:$O$122,0),MATCH('Mat morbidities averted'!D$1,'FP data'!$O$2:$AA$2,0))</f>
        <v>292.47581124040516</v>
      </c>
      <c r="E26" s="40">
        <f>INDEX('FP data'!$O$2:$AA$122,MATCH('Mat morbidities averted'!$A26,'FP data'!$O$2:$O$122,0),MATCH('Mat morbidities averted'!E$1,'FP data'!$O$2:$AA$2,0))</f>
        <v>443.26582586373843</v>
      </c>
      <c r="F26" s="40">
        <f>INDEX('FP data'!$O$2:$AA$122,MATCH('Mat morbidities averted'!$A26,'FP data'!$O$2:$O$122,0),MATCH('Mat morbidities averted'!F$1,'FP data'!$O$2:$AA$2,0))</f>
        <v>596.46722139065423</v>
      </c>
      <c r="G26" s="40">
        <f>INDEX('FP data'!$O$2:$AA$122,MATCH('Mat morbidities averted'!$A26,'FP data'!$O$2:$O$122,0),MATCH('Mat morbidities averted'!G$1,'FP data'!$O$2:$AA$2,0))</f>
        <v>752.24666754302234</v>
      </c>
      <c r="H26" s="40">
        <f>INDEX('FP data'!$O$2:$AA$122,MATCH('Mat morbidities averted'!$A26,'FP data'!$O$2:$O$122,0),MATCH('Mat morbidities averted'!H$1,'FP data'!$O$2:$AA$2,0))</f>
        <v>909.76707557630834</v>
      </c>
      <c r="I26" s="40">
        <f>INDEX('FP data'!$O$2:$AA$122,MATCH('Mat morbidities averted'!$A26,'FP data'!$O$2:$O$122,0),MATCH('Mat morbidities averted'!I$1,'FP data'!$O$2:$AA$2,0))</f>
        <v>1068.6131973758202</v>
      </c>
      <c r="J26" s="40">
        <f>INDEX('FP data'!$O$2:$AA$122,MATCH('Mat morbidities averted'!$A26,'FP data'!$O$2:$O$122,0),MATCH('Mat morbidities averted'!J$1,'FP data'!$O$2:$AA$2,0))</f>
        <v>1228.5042012955091</v>
      </c>
      <c r="K26" s="40">
        <f>INDEX('FP data'!$O$2:$AA$122,MATCH('Mat morbidities averted'!$A26,'FP data'!$O$2:$O$122,0),MATCH('Mat morbidities averted'!K$1,'FP data'!$O$2:$AA$2,0))</f>
        <v>1389.1549229247739</v>
      </c>
    </row>
    <row r="27" spans="1:11" x14ac:dyDescent="0.3">
      <c r="A27" t="s">
        <v>52</v>
      </c>
      <c r="B27" s="40">
        <v>0</v>
      </c>
      <c r="C27" s="40">
        <f>INDEX('FP data'!$O$2:$AA$122,MATCH('Mat morbidities averted'!$A27,'FP data'!$O$2:$O$122,0),MATCH('Mat morbidities averted'!C$1,'FP data'!$O$2:$AA$2,0))</f>
        <v>50.265578332821065</v>
      </c>
      <c r="D27" s="40">
        <f>INDEX('FP data'!$O$2:$AA$122,MATCH('Mat morbidities averted'!$A27,'FP data'!$O$2:$O$122,0),MATCH('Mat morbidities averted'!D$1,'FP data'!$O$2:$AA$2,0))</f>
        <v>108.84333023406799</v>
      </c>
      <c r="E27" s="40">
        <f>INDEX('FP data'!$O$2:$AA$122,MATCH('Mat morbidities averted'!$A27,'FP data'!$O$2:$O$122,0),MATCH('Mat morbidities averted'!E$1,'FP data'!$O$2:$AA$2,0))</f>
        <v>176.93505303826851</v>
      </c>
      <c r="F27" s="40">
        <f>INDEX('FP data'!$O$2:$AA$122,MATCH('Mat morbidities averted'!$A27,'FP data'!$O$2:$O$122,0),MATCH('Mat morbidities averted'!F$1,'FP data'!$O$2:$AA$2,0))</f>
        <v>255.90428422712461</v>
      </c>
      <c r="G27" s="40">
        <f>INDEX('FP data'!$O$2:$AA$122,MATCH('Mat morbidities averted'!$A27,'FP data'!$O$2:$O$122,0),MATCH('Mat morbidities averted'!G$1,'FP data'!$O$2:$AA$2,0))</f>
        <v>347.15616621768197</v>
      </c>
      <c r="H27" s="40">
        <f>INDEX('FP data'!$O$2:$AA$122,MATCH('Mat morbidities averted'!$A27,'FP data'!$O$2:$O$122,0),MATCH('Mat morbidities averted'!H$1,'FP data'!$O$2:$AA$2,0))</f>
        <v>452.54608194311203</v>
      </c>
      <c r="I27" s="40">
        <f>INDEX('FP data'!$O$2:$AA$122,MATCH('Mat morbidities averted'!$A27,'FP data'!$O$2:$O$122,0),MATCH('Mat morbidities averted'!I$1,'FP data'!$O$2:$AA$2,0))</f>
        <v>573.94321606429537</v>
      </c>
      <c r="J27" s="40">
        <f>INDEX('FP data'!$O$2:$AA$122,MATCH('Mat morbidities averted'!$A27,'FP data'!$O$2:$O$122,0),MATCH('Mat morbidities averted'!J$1,'FP data'!$O$2:$AA$2,0))</f>
        <v>713.30987153515514</v>
      </c>
      <c r="K27" s="40">
        <f>INDEX('FP data'!$O$2:$AA$122,MATCH('Mat morbidities averted'!$A27,'FP data'!$O$2:$O$122,0),MATCH('Mat morbidities averted'!K$1,'FP data'!$O$2:$AA$2,0))</f>
        <v>872.77193218451703</v>
      </c>
    </row>
    <row r="28" spans="1:11" x14ac:dyDescent="0.3">
      <c r="A28" t="s">
        <v>54</v>
      </c>
      <c r="B28" s="40">
        <v>0</v>
      </c>
      <c r="C28" s="40">
        <f>INDEX('FP data'!$O$2:$AA$122,MATCH('Mat morbidities averted'!$A28,'FP data'!$O$2:$O$122,0),MATCH('Mat morbidities averted'!C$1,'FP data'!$O$2:$AA$2,0))</f>
        <v>46.227927456216776</v>
      </c>
      <c r="D28" s="40">
        <f>INDEX('FP data'!$O$2:$AA$122,MATCH('Mat morbidities averted'!$A28,'FP data'!$O$2:$O$122,0),MATCH('Mat morbidities averted'!D$1,'FP data'!$O$2:$AA$2,0))</f>
        <v>99.327949753884354</v>
      </c>
      <c r="E28" s="40">
        <f>INDEX('FP data'!$O$2:$AA$122,MATCH('Mat morbidities averted'!$A28,'FP data'!$O$2:$O$122,0),MATCH('Mat morbidities averted'!E$1,'FP data'!$O$2:$AA$2,0))</f>
        <v>160.18580605477041</v>
      </c>
      <c r="F28" s="40">
        <f>INDEX('FP data'!$O$2:$AA$122,MATCH('Mat morbidities averted'!$A28,'FP data'!$O$2:$O$122,0),MATCH('Mat morbidities averted'!F$1,'FP data'!$O$2:$AA$2,0))</f>
        <v>229.78979094876684</v>
      </c>
      <c r="G28" s="40">
        <f>INDEX('FP data'!$O$2:$AA$122,MATCH('Mat morbidities averted'!$A28,'FP data'!$O$2:$O$122,0),MATCH('Mat morbidities averted'!G$1,'FP data'!$O$2:$AA$2,0))</f>
        <v>308.97875501124031</v>
      </c>
      <c r="H28" s="40">
        <f>INDEX('FP data'!$O$2:$AA$122,MATCH('Mat morbidities averted'!$A28,'FP data'!$O$2:$O$122,0),MATCH('Mat morbidities averted'!H$1,'FP data'!$O$2:$AA$2,0))</f>
        <v>399.15046961373741</v>
      </c>
      <c r="I28" s="40">
        <f>INDEX('FP data'!$O$2:$AA$122,MATCH('Mat morbidities averted'!$A28,'FP data'!$O$2:$O$122,0),MATCH('Mat morbidities averted'!I$1,'FP data'!$O$2:$AA$2,0))</f>
        <v>501.54357920194002</v>
      </c>
      <c r="J28" s="40">
        <f>INDEX('FP data'!$O$2:$AA$122,MATCH('Mat morbidities averted'!$A28,'FP data'!$O$2:$O$122,0),MATCH('Mat morbidities averted'!J$1,'FP data'!$O$2:$AA$2,0))</f>
        <v>617.3631971441921</v>
      </c>
      <c r="K28" s="40">
        <f>INDEX('FP data'!$O$2:$AA$122,MATCH('Mat morbidities averted'!$A28,'FP data'!$O$2:$O$122,0),MATCH('Mat morbidities averted'!K$1,'FP data'!$O$2:$AA$2,0))</f>
        <v>747.94789397664363</v>
      </c>
    </row>
    <row r="29" spans="1:11" x14ac:dyDescent="0.3">
      <c r="A29" t="s">
        <v>56</v>
      </c>
      <c r="B29" s="40">
        <v>0</v>
      </c>
      <c r="C29" s="40">
        <f>INDEX('FP data'!$O$2:$AA$122,MATCH('Mat morbidities averted'!$A29,'FP data'!$O$2:$O$122,0),MATCH('Mat morbidities averted'!C$1,'FP data'!$O$2:$AA$2,0))</f>
        <v>10.3336351617952</v>
      </c>
      <c r="D29" s="40">
        <f>INDEX('FP data'!$O$2:$AA$122,MATCH('Mat morbidities averted'!$A29,'FP data'!$O$2:$O$122,0),MATCH('Mat morbidities averted'!D$1,'FP data'!$O$2:$AA$2,0))</f>
        <v>20.932900753916442</v>
      </c>
      <c r="E29" s="40">
        <f>INDEX('FP data'!$O$2:$AA$122,MATCH('Mat morbidities averted'!$A29,'FP data'!$O$2:$O$122,0),MATCH('Mat morbidities averted'!E$1,'FP data'!$O$2:$AA$2,0))</f>
        <v>31.780383982162107</v>
      </c>
      <c r="F29" s="40">
        <f>INDEX('FP data'!$O$2:$AA$122,MATCH('Mat morbidities averted'!$A29,'FP data'!$O$2:$O$122,0),MATCH('Mat morbidities averted'!F$1,'FP data'!$O$2:$AA$2,0))</f>
        <v>42.836083626465779</v>
      </c>
      <c r="G29" s="40">
        <f>INDEX('FP data'!$O$2:$AA$122,MATCH('Mat morbidities averted'!$A29,'FP data'!$O$2:$O$122,0),MATCH('Mat morbidities averted'!G$1,'FP data'!$O$2:$AA$2,0))</f>
        <v>54.111358354771482</v>
      </c>
      <c r="H29" s="40">
        <f>INDEX('FP data'!$O$2:$AA$122,MATCH('Mat morbidities averted'!$A29,'FP data'!$O$2:$O$122,0),MATCH('Mat morbidities averted'!H$1,'FP data'!$O$2:$AA$2,0))</f>
        <v>65.549446567455902</v>
      </c>
      <c r="I29" s="40">
        <f>INDEX('FP data'!$O$2:$AA$122,MATCH('Mat morbidities averted'!$A29,'FP data'!$O$2:$O$122,0),MATCH('Mat morbidities averted'!I$1,'FP data'!$O$2:$AA$2,0))</f>
        <v>77.118184822918352</v>
      </c>
      <c r="J29" s="40">
        <f>INDEX('FP data'!$O$2:$AA$122,MATCH('Mat morbidities averted'!$A29,'FP data'!$O$2:$O$122,0),MATCH('Mat morbidities averted'!J$1,'FP data'!$O$2:$AA$2,0))</f>
        <v>88.793602623927995</v>
      </c>
      <c r="K29" s="40">
        <f>INDEX('FP data'!$O$2:$AA$122,MATCH('Mat morbidities averted'!$A29,'FP data'!$O$2:$O$122,0),MATCH('Mat morbidities averted'!K$1,'FP data'!$O$2:$AA$2,0))</f>
        <v>100.55030166169934</v>
      </c>
    </row>
    <row r="30" spans="1:11" x14ac:dyDescent="0.3">
      <c r="A30" t="s">
        <v>58</v>
      </c>
      <c r="B30" s="40">
        <v>0</v>
      </c>
      <c r="C30" s="40">
        <f>INDEX('FP data'!$O$2:$AA$122,MATCH('Mat morbidities averted'!$A30,'FP data'!$O$2:$O$122,0),MATCH('Mat morbidities averted'!C$1,'FP data'!$O$2:$AA$2,0))</f>
        <v>382.5615399153221</v>
      </c>
      <c r="D30" s="40">
        <f>INDEX('FP data'!$O$2:$AA$122,MATCH('Mat morbidities averted'!$A30,'FP data'!$O$2:$O$122,0),MATCH('Mat morbidities averted'!D$1,'FP data'!$O$2:$AA$2,0))</f>
        <v>822.10630694160591</v>
      </c>
      <c r="E30" s="40">
        <f>INDEX('FP data'!$O$2:$AA$122,MATCH('Mat morbidities averted'!$A30,'FP data'!$O$2:$O$122,0),MATCH('Mat morbidities averted'!E$1,'FP data'!$O$2:$AA$2,0))</f>
        <v>1325.7795660093361</v>
      </c>
      <c r="F30" s="40">
        <f>INDEX('FP data'!$O$2:$AA$122,MATCH('Mat morbidities averted'!$A30,'FP data'!$O$2:$O$122,0),MATCH('Mat morbidities averted'!F$1,'FP data'!$O$2:$AA$2,0))</f>
        <v>1901.6121508778415</v>
      </c>
      <c r="G30" s="40">
        <f>INDEX('FP data'!$O$2:$AA$122,MATCH('Mat morbidities averted'!$A30,'FP data'!$O$2:$O$122,0),MATCH('Mat morbidities averted'!G$1,'FP data'!$O$2:$AA$2,0))</f>
        <v>2557.0282473321768</v>
      </c>
      <c r="H30" s="40">
        <f>INDEX('FP data'!$O$2:$AA$122,MATCH('Mat morbidities averted'!$A30,'FP data'!$O$2:$O$122,0),MATCH('Mat morbidities averted'!H$1,'FP data'!$O$2:$AA$2,0))</f>
        <v>3302.9382694792239</v>
      </c>
      <c r="I30" s="40">
        <f>INDEX('FP data'!$O$2:$AA$122,MATCH('Mat morbidities averted'!$A30,'FP data'!$O$2:$O$122,0),MATCH('Mat morbidities averted'!I$1,'FP data'!$O$2:$AA$2,0))</f>
        <v>4150.7152424611213</v>
      </c>
      <c r="J30" s="40">
        <f>INDEX('FP data'!$O$2:$AA$122,MATCH('Mat morbidities averted'!$A30,'FP data'!$O$2:$O$122,0),MATCH('Mat morbidities averted'!J$1,'FP data'!$O$2:$AA$2,0))</f>
        <v>5112.9794778637452</v>
      </c>
      <c r="K30" s="40">
        <f>INDEX('FP data'!$O$2:$AA$122,MATCH('Mat morbidities averted'!$A30,'FP data'!$O$2:$O$122,0),MATCH('Mat morbidities averted'!K$1,'FP data'!$O$2:$AA$2,0))</f>
        <v>6203.5757306618607</v>
      </c>
    </row>
    <row r="31" spans="1:11" x14ac:dyDescent="0.3">
      <c r="A31" t="s">
        <v>60</v>
      </c>
      <c r="B31" s="40">
        <v>0</v>
      </c>
      <c r="C31" s="40">
        <f>INDEX('FP data'!$O$2:$AA$122,MATCH('Mat morbidities averted'!$A31,'FP data'!$O$2:$O$122,0),MATCH('Mat morbidities averted'!C$1,'FP data'!$O$2:$AA$2,0))</f>
        <v>19.571843617824243</v>
      </c>
      <c r="D31" s="40">
        <f>INDEX('FP data'!$O$2:$AA$122,MATCH('Mat morbidities averted'!$A31,'FP data'!$O$2:$O$122,0),MATCH('Mat morbidities averted'!D$1,'FP data'!$O$2:$AA$2,0))</f>
        <v>38.55712567324349</v>
      </c>
      <c r="E31" s="40">
        <f>INDEX('FP data'!$O$2:$AA$122,MATCH('Mat morbidities averted'!$A31,'FP data'!$O$2:$O$122,0),MATCH('Mat morbidities averted'!E$1,'FP data'!$O$2:$AA$2,0))</f>
        <v>57.115961433729581</v>
      </c>
      <c r="F31" s="40">
        <f>INDEX('FP data'!$O$2:$AA$122,MATCH('Mat morbidities averted'!$A31,'FP data'!$O$2:$O$122,0),MATCH('Mat morbidities averted'!F$1,'FP data'!$O$2:$AA$2,0))</f>
        <v>75.509092259635963</v>
      </c>
      <c r="G31" s="40">
        <f>INDEX('FP data'!$O$2:$AA$122,MATCH('Mat morbidities averted'!$A31,'FP data'!$O$2:$O$122,0),MATCH('Mat morbidities averted'!G$1,'FP data'!$O$2:$AA$2,0))</f>
        <v>94.063010271511985</v>
      </c>
      <c r="H31" s="40">
        <f>INDEX('FP data'!$O$2:$AA$122,MATCH('Mat morbidities averted'!$A31,'FP data'!$O$2:$O$122,0),MATCH('Mat morbidities averted'!H$1,'FP data'!$O$2:$AA$2,0))</f>
        <v>112.9885543552291</v>
      </c>
      <c r="I31" s="40">
        <f>INDEX('FP data'!$O$2:$AA$122,MATCH('Mat morbidities averted'!$A31,'FP data'!$O$2:$O$122,0),MATCH('Mat morbidities averted'!I$1,'FP data'!$O$2:$AA$2,0))</f>
        <v>132.34400793212671</v>
      </c>
      <c r="J31" s="40">
        <f>INDEX('FP data'!$O$2:$AA$122,MATCH('Mat morbidities averted'!$A31,'FP data'!$O$2:$O$122,0),MATCH('Mat morbidities averted'!J$1,'FP data'!$O$2:$AA$2,0))</f>
        <v>151.92156407300331</v>
      </c>
      <c r="K31" s="40">
        <f>INDEX('FP data'!$O$2:$AA$122,MATCH('Mat morbidities averted'!$A31,'FP data'!$O$2:$O$122,0),MATCH('Mat morbidities averted'!K$1,'FP data'!$O$2:$AA$2,0))</f>
        <v>171.46060431432943</v>
      </c>
    </row>
    <row r="32" spans="1:11" x14ac:dyDescent="0.3">
      <c r="A32" t="s">
        <v>62</v>
      </c>
      <c r="B32" s="40">
        <v>0</v>
      </c>
      <c r="C32" s="40">
        <f>INDEX('FP data'!$O$2:$AA$122,MATCH('Mat morbidities averted'!$A32,'FP data'!$O$2:$O$122,0),MATCH('Mat morbidities averted'!C$1,'FP data'!$O$2:$AA$2,0))</f>
        <v>784.34095191341567</v>
      </c>
      <c r="D32" s="40">
        <f>INDEX('FP data'!$O$2:$AA$122,MATCH('Mat morbidities averted'!$A32,'FP data'!$O$2:$O$122,0),MATCH('Mat morbidities averted'!D$1,'FP data'!$O$2:$AA$2,0))</f>
        <v>1757.1850953225248</v>
      </c>
      <c r="E32" s="40">
        <f>INDEX('FP data'!$O$2:$AA$122,MATCH('Mat morbidities averted'!$A32,'FP data'!$O$2:$O$122,0),MATCH('Mat morbidities averted'!E$1,'FP data'!$O$2:$AA$2,0))</f>
        <v>2958.8387655382821</v>
      </c>
      <c r="F32" s="40">
        <f>INDEX('FP data'!$O$2:$AA$122,MATCH('Mat morbidities averted'!$A32,'FP data'!$O$2:$O$122,0),MATCH('Mat morbidities averted'!F$1,'FP data'!$O$2:$AA$2,0))</f>
        <v>4437.7765219311623</v>
      </c>
      <c r="G32" s="40">
        <f>INDEX('FP data'!$O$2:$AA$122,MATCH('Mat morbidities averted'!$A32,'FP data'!$O$2:$O$122,0),MATCH('Mat morbidities averted'!G$1,'FP data'!$O$2:$AA$2,0))</f>
        <v>6245.9243833925784</v>
      </c>
      <c r="H32" s="40">
        <f>INDEX('FP data'!$O$2:$AA$122,MATCH('Mat morbidities averted'!$A32,'FP data'!$O$2:$O$122,0),MATCH('Mat morbidities averted'!H$1,'FP data'!$O$2:$AA$2,0))</f>
        <v>8456.5401231767464</v>
      </c>
      <c r="I32" s="40">
        <f>INDEX('FP data'!$O$2:$AA$122,MATCH('Mat morbidities averted'!$A32,'FP data'!$O$2:$O$122,0),MATCH('Mat morbidities averted'!I$1,'FP data'!$O$2:$AA$2,0))</f>
        <v>11151.901745010467</v>
      </c>
      <c r="J32" s="40">
        <f>INDEX('FP data'!$O$2:$AA$122,MATCH('Mat morbidities averted'!$A32,'FP data'!$O$2:$O$122,0),MATCH('Mat morbidities averted'!J$1,'FP data'!$O$2:$AA$2,0))</f>
        <v>14428.907616050748</v>
      </c>
      <c r="K32" s="40">
        <f>INDEX('FP data'!$O$2:$AA$122,MATCH('Mat morbidities averted'!$A32,'FP data'!$O$2:$O$122,0),MATCH('Mat morbidities averted'!K$1,'FP data'!$O$2:$AA$2,0))</f>
        <v>18402.962119369127</v>
      </c>
    </row>
    <row r="33" spans="1:11" x14ac:dyDescent="0.3">
      <c r="A33" t="s">
        <v>64</v>
      </c>
      <c r="B33" s="40">
        <v>0</v>
      </c>
      <c r="C33" s="40">
        <f>INDEX('FP data'!$O$2:$AA$122,MATCH('Mat morbidities averted'!$A33,'FP data'!$O$2:$O$122,0),MATCH('Mat morbidities averted'!C$1,'FP data'!$O$2:$AA$2,0))</f>
        <v>4.546504480601989</v>
      </c>
      <c r="D33" s="40">
        <f>INDEX('FP data'!$O$2:$AA$122,MATCH('Mat morbidities averted'!$A33,'FP data'!$O$2:$O$122,0),MATCH('Mat morbidities averted'!D$1,'FP data'!$O$2:$AA$2,0))</f>
        <v>9.6288777006576893</v>
      </c>
      <c r="E33" s="40">
        <f>INDEX('FP data'!$O$2:$AA$122,MATCH('Mat morbidities averted'!$A33,'FP data'!$O$2:$O$122,0),MATCH('Mat morbidities averted'!E$1,'FP data'!$O$2:$AA$2,0))</f>
        <v>15.291276300584869</v>
      </c>
      <c r="F33" s="40">
        <f>INDEX('FP data'!$O$2:$AA$122,MATCH('Mat morbidities averted'!$A33,'FP data'!$O$2:$O$122,0),MATCH('Mat morbidities averted'!F$1,'FP data'!$O$2:$AA$2,0))</f>
        <v>21.582651982144512</v>
      </c>
      <c r="G33" s="40">
        <f>INDEX('FP data'!$O$2:$AA$122,MATCH('Mat morbidities averted'!$A33,'FP data'!$O$2:$O$122,0),MATCH('Mat morbidities averted'!G$1,'FP data'!$O$2:$AA$2,0))</f>
        <v>28.543523248602696</v>
      </c>
      <c r="H33" s="40">
        <f>INDEX('FP data'!$O$2:$AA$122,MATCH('Mat morbidities averted'!$A33,'FP data'!$O$2:$O$122,0),MATCH('Mat morbidities averted'!H$1,'FP data'!$O$2:$AA$2,0))</f>
        <v>36.236052973093066</v>
      </c>
      <c r="I33" s="40">
        <f>INDEX('FP data'!$O$2:$AA$122,MATCH('Mat morbidities averted'!$A33,'FP data'!$O$2:$O$122,0),MATCH('Mat morbidities averted'!I$1,'FP data'!$O$2:$AA$2,0))</f>
        <v>44.728375791877752</v>
      </c>
      <c r="J33" s="40">
        <f>INDEX('FP data'!$O$2:$AA$122,MATCH('Mat morbidities averted'!$A33,'FP data'!$O$2:$O$122,0),MATCH('Mat morbidities averted'!J$1,'FP data'!$O$2:$AA$2,0))</f>
        <v>54.10592968643595</v>
      </c>
      <c r="K33" s="40">
        <f>INDEX('FP data'!$O$2:$AA$122,MATCH('Mat morbidities averted'!$A33,'FP data'!$O$2:$O$122,0),MATCH('Mat morbidities averted'!K$1,'FP data'!$O$2:$AA$2,0))</f>
        <v>64.462555973571043</v>
      </c>
    </row>
    <row r="34" spans="1:11" x14ac:dyDescent="0.3">
      <c r="A34" t="s">
        <v>66</v>
      </c>
      <c r="B34" s="40">
        <v>0</v>
      </c>
      <c r="C34" s="40">
        <f>INDEX('FP data'!$O$2:$AA$122,MATCH('Mat morbidities averted'!$A34,'FP data'!$O$2:$O$122,0),MATCH('Mat morbidities averted'!C$1,'FP data'!$O$2:$AA$2,0))</f>
        <v>36.181459302150643</v>
      </c>
      <c r="D34" s="40">
        <f>INDEX('FP data'!$O$2:$AA$122,MATCH('Mat morbidities averted'!$A34,'FP data'!$O$2:$O$122,0),MATCH('Mat morbidities averted'!D$1,'FP data'!$O$2:$AA$2,0))</f>
        <v>73.66168747022698</v>
      </c>
      <c r="E34" s="40">
        <f>INDEX('FP data'!$O$2:$AA$122,MATCH('Mat morbidities averted'!$A34,'FP data'!$O$2:$O$122,0),MATCH('Mat morbidities averted'!E$1,'FP data'!$O$2:$AA$2,0))</f>
        <v>112.43067155395011</v>
      </c>
      <c r="F34" s="40">
        <f>INDEX('FP data'!$O$2:$AA$122,MATCH('Mat morbidities averted'!$A34,'FP data'!$O$2:$O$122,0),MATCH('Mat morbidities averted'!F$1,'FP data'!$O$2:$AA$2,0))</f>
        <v>152.48278507599866</v>
      </c>
      <c r="G34" s="40">
        <f>INDEX('FP data'!$O$2:$AA$122,MATCH('Mat morbidities averted'!$A34,'FP data'!$O$2:$O$122,0),MATCH('Mat morbidities averted'!G$1,'FP data'!$O$2:$AA$2,0))</f>
        <v>193.96103102662505</v>
      </c>
      <c r="H34" s="40">
        <f>INDEX('FP data'!$O$2:$AA$122,MATCH('Mat morbidities averted'!$A34,'FP data'!$O$2:$O$122,0),MATCH('Mat morbidities averted'!H$1,'FP data'!$O$2:$AA$2,0))</f>
        <v>236.75172868685422</v>
      </c>
      <c r="I34" s="40">
        <f>INDEX('FP data'!$O$2:$AA$122,MATCH('Mat morbidities averted'!$A34,'FP data'!$O$2:$O$122,0),MATCH('Mat morbidities averted'!I$1,'FP data'!$O$2:$AA$2,0))</f>
        <v>280.80443440198314</v>
      </c>
      <c r="J34" s="40">
        <f>INDEX('FP data'!$O$2:$AA$122,MATCH('Mat morbidities averted'!$A34,'FP data'!$O$2:$O$122,0),MATCH('Mat morbidities averted'!J$1,'FP data'!$O$2:$AA$2,0))</f>
        <v>326.0268292157582</v>
      </c>
      <c r="K34" s="40">
        <f>INDEX('FP data'!$O$2:$AA$122,MATCH('Mat morbidities averted'!$A34,'FP data'!$O$2:$O$122,0),MATCH('Mat morbidities averted'!K$1,'FP data'!$O$2:$AA$2,0))</f>
        <v>372.31865014580148</v>
      </c>
    </row>
    <row r="35" spans="1:11" x14ac:dyDescent="0.3">
      <c r="A35" t="s">
        <v>68</v>
      </c>
      <c r="B35" s="40">
        <v>0</v>
      </c>
      <c r="C35" s="40">
        <f>INDEX('FP data'!$O$2:$AA$122,MATCH('Mat morbidities averted'!$A35,'FP data'!$O$2:$O$122,0),MATCH('Mat morbidities averted'!C$1,'FP data'!$O$2:$AA$2,0))</f>
        <v>55.47001093103745</v>
      </c>
      <c r="D35" s="40">
        <f>INDEX('FP data'!$O$2:$AA$122,MATCH('Mat morbidities averted'!$A35,'FP data'!$O$2:$O$122,0),MATCH('Mat morbidities averted'!D$1,'FP data'!$O$2:$AA$2,0))</f>
        <v>113.41608065424634</v>
      </c>
      <c r="E35" s="40">
        <f>INDEX('FP data'!$O$2:$AA$122,MATCH('Mat morbidities averted'!$A35,'FP data'!$O$2:$O$122,0),MATCH('Mat morbidities averted'!E$1,'FP data'!$O$2:$AA$2,0))</f>
        <v>173.86869506155335</v>
      </c>
      <c r="F35" s="40">
        <f>INDEX('FP data'!$O$2:$AA$122,MATCH('Mat morbidities averted'!$A35,'FP data'!$O$2:$O$122,0),MATCH('Mat morbidities averted'!F$1,'FP data'!$O$2:$AA$2,0))</f>
        <v>236.84575145121107</v>
      </c>
      <c r="G35" s="40">
        <f>INDEX('FP data'!$O$2:$AA$122,MATCH('Mat morbidities averted'!$A35,'FP data'!$O$2:$O$122,0),MATCH('Mat morbidities averted'!G$1,'FP data'!$O$2:$AA$2,0))</f>
        <v>302.50925448388307</v>
      </c>
      <c r="H35" s="40">
        <f>INDEX('FP data'!$O$2:$AA$122,MATCH('Mat morbidities averted'!$A35,'FP data'!$O$2:$O$122,0),MATCH('Mat morbidities averted'!H$1,'FP data'!$O$2:$AA$2,0))</f>
        <v>370.80619365686834</v>
      </c>
      <c r="I35" s="40">
        <f>INDEX('FP data'!$O$2:$AA$122,MATCH('Mat morbidities averted'!$A35,'FP data'!$O$2:$O$122,0),MATCH('Mat morbidities averted'!I$1,'FP data'!$O$2:$AA$2,0))</f>
        <v>441.73608353735972</v>
      </c>
      <c r="J35" s="40">
        <f>INDEX('FP data'!$O$2:$AA$122,MATCH('Mat morbidities averted'!$A35,'FP data'!$O$2:$O$122,0),MATCH('Mat morbidities averted'!J$1,'FP data'!$O$2:$AA$2,0))</f>
        <v>515.26847249643833</v>
      </c>
      <c r="K35" s="40">
        <f>INDEX('FP data'!$O$2:$AA$122,MATCH('Mat morbidities averted'!$A35,'FP data'!$O$2:$O$122,0),MATCH('Mat morbidities averted'!K$1,'FP data'!$O$2:$AA$2,0))</f>
        <v>591.35197939317777</v>
      </c>
    </row>
    <row r="36" spans="1:11" x14ac:dyDescent="0.3">
      <c r="A36" t="s">
        <v>70</v>
      </c>
      <c r="B36" s="40">
        <v>0</v>
      </c>
      <c r="C36" s="40">
        <f>INDEX('FP data'!$O$2:$AA$122,MATCH('Mat morbidities averted'!$A36,'FP data'!$O$2:$O$122,0),MATCH('Mat morbidities averted'!C$1,'FP data'!$O$2:$AA$2,0))</f>
        <v>270.57881840935988</v>
      </c>
      <c r="D36" s="40">
        <f>INDEX('FP data'!$O$2:$AA$122,MATCH('Mat morbidities averted'!$A36,'FP data'!$O$2:$O$122,0),MATCH('Mat morbidities averted'!D$1,'FP data'!$O$2:$AA$2,0))</f>
        <v>554.82142559805834</v>
      </c>
      <c r="E36" s="40">
        <f>INDEX('FP data'!$O$2:$AA$122,MATCH('Mat morbidities averted'!$A36,'FP data'!$O$2:$O$122,0),MATCH('Mat morbidities averted'!E$1,'FP data'!$O$2:$AA$2,0))</f>
        <v>854.52868808373569</v>
      </c>
      <c r="F36" s="40">
        <f>INDEX('FP data'!$O$2:$AA$122,MATCH('Mat morbidities averted'!$A36,'FP data'!$O$2:$O$122,0),MATCH('Mat morbidities averted'!F$1,'FP data'!$O$2:$AA$2,0))</f>
        <v>1172.8433719633686</v>
      </c>
      <c r="G36" s="40">
        <f>INDEX('FP data'!$O$2:$AA$122,MATCH('Mat morbidities averted'!$A36,'FP data'!$O$2:$O$122,0),MATCH('Mat morbidities averted'!G$1,'FP data'!$O$2:$AA$2,0))</f>
        <v>1510.2242524290705</v>
      </c>
      <c r="H36" s="40">
        <f>INDEX('FP data'!$O$2:$AA$122,MATCH('Mat morbidities averted'!$A36,'FP data'!$O$2:$O$122,0),MATCH('Mat morbidities averted'!H$1,'FP data'!$O$2:$AA$2,0))</f>
        <v>1870.7370093502977</v>
      </c>
      <c r="I36" s="40">
        <f>INDEX('FP data'!$O$2:$AA$122,MATCH('Mat morbidities averted'!$A36,'FP data'!$O$2:$O$122,0),MATCH('Mat morbidities averted'!I$1,'FP data'!$O$2:$AA$2,0))</f>
        <v>2255.1965089642217</v>
      </c>
      <c r="J36" s="40">
        <f>INDEX('FP data'!$O$2:$AA$122,MATCH('Mat morbidities averted'!$A36,'FP data'!$O$2:$O$122,0),MATCH('Mat morbidities averted'!J$1,'FP data'!$O$2:$AA$2,0))</f>
        <v>2660.7887758599882</v>
      </c>
      <c r="K36" s="40">
        <f>INDEX('FP data'!$O$2:$AA$122,MATCH('Mat morbidities averted'!$A36,'FP data'!$O$2:$O$122,0),MATCH('Mat morbidities averted'!K$1,'FP data'!$O$2:$AA$2,0))</f>
        <v>3084.2364886950709</v>
      </c>
    </row>
    <row r="37" spans="1:11" x14ac:dyDescent="0.3">
      <c r="A37" t="s">
        <v>72</v>
      </c>
      <c r="B37" s="40">
        <v>0</v>
      </c>
      <c r="C37" s="40">
        <f>INDEX('FP data'!$O$2:$AA$122,MATCH('Mat morbidities averted'!$A37,'FP data'!$O$2:$O$122,0),MATCH('Mat morbidities averted'!C$1,'FP data'!$O$2:$AA$2,0))</f>
        <v>26.319006076308369</v>
      </c>
      <c r="D37" s="40">
        <f>INDEX('FP data'!$O$2:$AA$122,MATCH('Mat morbidities averted'!$A37,'FP data'!$O$2:$O$122,0),MATCH('Mat morbidities averted'!D$1,'FP data'!$O$2:$AA$2,0))</f>
        <v>53.38206194681743</v>
      </c>
      <c r="E37" s="40">
        <f>INDEX('FP data'!$O$2:$AA$122,MATCH('Mat morbidities averted'!$A37,'FP data'!$O$2:$O$122,0),MATCH('Mat morbidities averted'!E$1,'FP data'!$O$2:$AA$2,0))</f>
        <v>81.153362904001824</v>
      </c>
      <c r="F37" s="40">
        <f>INDEX('FP data'!$O$2:$AA$122,MATCH('Mat morbidities averted'!$A37,'FP data'!$O$2:$O$122,0),MATCH('Mat morbidities averted'!F$1,'FP data'!$O$2:$AA$2,0))</f>
        <v>109.59133162941271</v>
      </c>
      <c r="G37" s="40">
        <f>INDEX('FP data'!$O$2:$AA$122,MATCH('Mat morbidities averted'!$A37,'FP data'!$O$2:$O$122,0),MATCH('Mat morbidities averted'!G$1,'FP data'!$O$2:$AA$2,0))</f>
        <v>138.84400228124605</v>
      </c>
      <c r="H37" s="40">
        <f>INDEX('FP data'!$O$2:$AA$122,MATCH('Mat morbidities averted'!$A37,'FP data'!$O$2:$O$122,0),MATCH('Mat morbidities averted'!H$1,'FP data'!$O$2:$AA$2,0))</f>
        <v>168.7520487592833</v>
      </c>
      <c r="I37" s="40">
        <f>INDEX('FP data'!$O$2:$AA$122,MATCH('Mat morbidities averted'!$A37,'FP data'!$O$2:$O$122,0),MATCH('Mat morbidities averted'!I$1,'FP data'!$O$2:$AA$2,0))</f>
        <v>199.30635230668577</v>
      </c>
      <c r="J37" s="40">
        <f>INDEX('FP data'!$O$2:$AA$122,MATCH('Mat morbidities averted'!$A37,'FP data'!$O$2:$O$122,0),MATCH('Mat morbidities averted'!J$1,'FP data'!$O$2:$AA$2,0))</f>
        <v>230.54709595475811</v>
      </c>
      <c r="K37" s="40">
        <f>INDEX('FP data'!$O$2:$AA$122,MATCH('Mat morbidities averted'!$A37,'FP data'!$O$2:$O$122,0),MATCH('Mat morbidities averted'!K$1,'FP data'!$O$2:$AA$2,0))</f>
        <v>262.5128794903876</v>
      </c>
    </row>
    <row r="38" spans="1:11" x14ac:dyDescent="0.3">
      <c r="A38" t="s">
        <v>74</v>
      </c>
      <c r="B38" s="40">
        <v>0</v>
      </c>
      <c r="C38" s="40">
        <f>INDEX('FP data'!$O$2:$AA$122,MATCH('Mat morbidities averted'!$A38,'FP data'!$O$2:$O$122,0),MATCH('Mat morbidities averted'!C$1,'FP data'!$O$2:$AA$2,0))</f>
        <v>15.318248202979703</v>
      </c>
      <c r="D38" s="40">
        <f>INDEX('FP data'!$O$2:$AA$122,MATCH('Mat morbidities averted'!$A38,'FP data'!$O$2:$O$122,0),MATCH('Mat morbidities averted'!D$1,'FP data'!$O$2:$AA$2,0))</f>
        <v>33.655290236300374</v>
      </c>
      <c r="E38" s="40">
        <f>INDEX('FP data'!$O$2:$AA$122,MATCH('Mat morbidities averted'!$A38,'FP data'!$O$2:$O$122,0),MATCH('Mat morbidities averted'!E$1,'FP data'!$O$2:$AA$2,0))</f>
        <v>55.563742601544078</v>
      </c>
      <c r="F38" s="40">
        <f>INDEX('FP data'!$O$2:$AA$122,MATCH('Mat morbidities averted'!$A38,'FP data'!$O$2:$O$122,0),MATCH('Mat morbidities averted'!F$1,'FP data'!$O$2:$AA$2,0))</f>
        <v>81.674944979273448</v>
      </c>
      <c r="G38" s="40">
        <f>INDEX('FP data'!$O$2:$AA$122,MATCH('Mat morbidities averted'!$A38,'FP data'!$O$2:$O$122,0),MATCH('Mat morbidities averted'!G$1,'FP data'!$O$2:$AA$2,0))</f>
        <v>112.24254920326652</v>
      </c>
      <c r="H38" s="40">
        <f>INDEX('FP data'!$O$2:$AA$122,MATCH('Mat morbidities averted'!$A38,'FP data'!$O$2:$O$122,0),MATCH('Mat morbidities averted'!H$1,'FP data'!$O$2:$AA$2,0))</f>
        <v>148.32541773389957</v>
      </c>
      <c r="I38" s="40">
        <f>INDEX('FP data'!$O$2:$AA$122,MATCH('Mat morbidities averted'!$A38,'FP data'!$O$2:$O$122,0),MATCH('Mat morbidities averted'!I$1,'FP data'!$O$2:$AA$2,0))</f>
        <v>190.80550389819302</v>
      </c>
      <c r="J38" s="40">
        <f>INDEX('FP data'!$O$2:$AA$122,MATCH('Mat morbidities averted'!$A38,'FP data'!$O$2:$O$122,0),MATCH('Mat morbidities averted'!J$1,'FP data'!$O$2:$AA$2,0))</f>
        <v>240.67151741396202</v>
      </c>
      <c r="K38" s="40">
        <f>INDEX('FP data'!$O$2:$AA$122,MATCH('Mat morbidities averted'!$A38,'FP data'!$O$2:$O$122,0),MATCH('Mat morbidities averted'!K$1,'FP data'!$O$2:$AA$2,0))</f>
        <v>299.06503867835306</v>
      </c>
    </row>
    <row r="39" spans="1:11" x14ac:dyDescent="0.3">
      <c r="A39" t="s">
        <v>76</v>
      </c>
      <c r="B39" s="40">
        <v>0</v>
      </c>
      <c r="C39" s="40">
        <f>INDEX('FP data'!$O$2:$AA$122,MATCH('Mat morbidities averted'!$A39,'FP data'!$O$2:$O$122,0),MATCH('Mat morbidities averted'!C$1,'FP data'!$O$2:$AA$2,0))</f>
        <v>29.775808313808966</v>
      </c>
      <c r="D39" s="40">
        <f>INDEX('FP data'!$O$2:$AA$122,MATCH('Mat morbidities averted'!$A39,'FP data'!$O$2:$O$122,0),MATCH('Mat morbidities averted'!D$1,'FP data'!$O$2:$AA$2,0))</f>
        <v>65.860753628820362</v>
      </c>
      <c r="E39" s="40">
        <f>INDEX('FP data'!$O$2:$AA$122,MATCH('Mat morbidities averted'!$A39,'FP data'!$O$2:$O$122,0),MATCH('Mat morbidities averted'!E$1,'FP data'!$O$2:$AA$2,0))</f>
        <v>109.29750289658639</v>
      </c>
      <c r="F39" s="40">
        <f>INDEX('FP data'!$O$2:$AA$122,MATCH('Mat morbidities averted'!$A39,'FP data'!$O$2:$O$122,0),MATCH('Mat morbidities averted'!F$1,'FP data'!$O$2:$AA$2,0))</f>
        <v>161.21428656853919</v>
      </c>
      <c r="G39" s="40">
        <f>INDEX('FP data'!$O$2:$AA$122,MATCH('Mat morbidities averted'!$A39,'FP data'!$O$2:$O$122,0),MATCH('Mat morbidities averted'!G$1,'FP data'!$O$2:$AA$2,0))</f>
        <v>222.91440098165364</v>
      </c>
      <c r="H39" s="40">
        <f>INDEX('FP data'!$O$2:$AA$122,MATCH('Mat morbidities averted'!$A39,'FP data'!$O$2:$O$122,0),MATCH('Mat morbidities averted'!H$1,'FP data'!$O$2:$AA$2,0))</f>
        <v>295.89767175732902</v>
      </c>
      <c r="I39" s="40">
        <f>INDEX('FP data'!$O$2:$AA$122,MATCH('Mat morbidities averted'!$A39,'FP data'!$O$2:$O$122,0),MATCH('Mat morbidities averted'!I$1,'FP data'!$O$2:$AA$2,0))</f>
        <v>381.87034130755427</v>
      </c>
      <c r="J39" s="40">
        <f>INDEX('FP data'!$O$2:$AA$122,MATCH('Mat morbidities averted'!$A39,'FP data'!$O$2:$O$122,0),MATCH('Mat morbidities averted'!J$1,'FP data'!$O$2:$AA$2,0))</f>
        <v>482.82825557768695</v>
      </c>
      <c r="K39" s="40">
        <f>INDEX('FP data'!$O$2:$AA$122,MATCH('Mat morbidities averted'!$A39,'FP data'!$O$2:$O$122,0),MATCH('Mat morbidities averted'!K$1,'FP data'!$O$2:$AA$2,0))</f>
        <v>601.06854807144077</v>
      </c>
    </row>
    <row r="40" spans="1:11" x14ac:dyDescent="0.3">
      <c r="A40" t="s">
        <v>78</v>
      </c>
      <c r="B40" s="40">
        <v>0</v>
      </c>
      <c r="C40" s="40">
        <f>INDEX('FP data'!$O$2:$AA$122,MATCH('Mat morbidities averted'!$A40,'FP data'!$O$2:$O$122,0),MATCH('Mat morbidities averted'!C$1,'FP data'!$O$2:$AA$2,0))</f>
        <v>796.82639626471973</v>
      </c>
      <c r="D40" s="40">
        <f>INDEX('FP data'!$O$2:$AA$122,MATCH('Mat morbidities averted'!$A40,'FP data'!$O$2:$O$122,0),MATCH('Mat morbidities averted'!D$1,'FP data'!$O$2:$AA$2,0))</f>
        <v>1682.4885417811001</v>
      </c>
      <c r="E40" s="40">
        <f>INDEX('FP data'!$O$2:$AA$122,MATCH('Mat morbidities averted'!$A40,'FP data'!$O$2:$O$122,0),MATCH('Mat morbidities averted'!E$1,'FP data'!$O$2:$AA$2,0))</f>
        <v>2663.5533903473606</v>
      </c>
      <c r="F40" s="40">
        <f>INDEX('FP data'!$O$2:$AA$122,MATCH('Mat morbidities averted'!$A40,'FP data'!$O$2:$O$122,0),MATCH('Mat morbidities averted'!F$1,'FP data'!$O$2:$AA$2,0))</f>
        <v>3747.7159306672238</v>
      </c>
      <c r="G40" s="40">
        <f>INDEX('FP data'!$O$2:$AA$122,MATCH('Mat morbidities averted'!$A40,'FP data'!$O$2:$O$122,0),MATCH('Mat morbidities averted'!G$1,'FP data'!$O$2:$AA$2,0))</f>
        <v>4941.7514511498812</v>
      </c>
      <c r="H40" s="40">
        <f>INDEX('FP data'!$O$2:$AA$122,MATCH('Mat morbidities averted'!$A40,'FP data'!$O$2:$O$122,0),MATCH('Mat morbidities averted'!H$1,'FP data'!$O$2:$AA$2,0))</f>
        <v>6254.7701870096571</v>
      </c>
      <c r="I40" s="40">
        <f>INDEX('FP data'!$O$2:$AA$122,MATCH('Mat morbidities averted'!$A40,'FP data'!$O$2:$O$122,0),MATCH('Mat morbidities averted'!I$1,'FP data'!$O$2:$AA$2,0))</f>
        <v>7694.4335856591715</v>
      </c>
      <c r="J40" s="40">
        <f>INDEX('FP data'!$O$2:$AA$122,MATCH('Mat morbidities averted'!$A40,'FP data'!$O$2:$O$122,0),MATCH('Mat morbidities averted'!J$1,'FP data'!$O$2:$AA$2,0))</f>
        <v>9266.8529335303356</v>
      </c>
      <c r="K40" s="40">
        <f>INDEX('FP data'!$O$2:$AA$122,MATCH('Mat morbidities averted'!$A40,'FP data'!$O$2:$O$122,0),MATCH('Mat morbidities averted'!K$1,'FP data'!$O$2:$AA$2,0))</f>
        <v>10978.19310014978</v>
      </c>
    </row>
    <row r="41" spans="1:11" x14ac:dyDescent="0.3">
      <c r="A41" t="s">
        <v>80</v>
      </c>
      <c r="B41" s="40">
        <v>0</v>
      </c>
      <c r="C41" s="40">
        <f>INDEX('FP data'!$O$2:$AA$122,MATCH('Mat morbidities averted'!$A41,'FP data'!$O$2:$O$122,0),MATCH('Mat morbidities averted'!C$1,'FP data'!$O$2:$AA$2,0))</f>
        <v>23.309695937612446</v>
      </c>
      <c r="D41" s="40">
        <f>INDEX('FP data'!$O$2:$AA$122,MATCH('Mat morbidities averted'!$A41,'FP data'!$O$2:$O$122,0),MATCH('Mat morbidities averted'!D$1,'FP data'!$O$2:$AA$2,0))</f>
        <v>49.476555487186829</v>
      </c>
      <c r="E41" s="40">
        <f>INDEX('FP data'!$O$2:$AA$122,MATCH('Mat morbidities averted'!$A41,'FP data'!$O$2:$O$122,0),MATCH('Mat morbidities averted'!E$1,'FP data'!$O$2:$AA$2,0))</f>
        <v>78.841941563096213</v>
      </c>
      <c r="F41" s="40">
        <f>INDEX('FP data'!$O$2:$AA$122,MATCH('Mat morbidities averted'!$A41,'FP data'!$O$2:$O$122,0),MATCH('Mat morbidities averted'!F$1,'FP data'!$O$2:$AA$2,0))</f>
        <v>111.7905132121486</v>
      </c>
      <c r="G41" s="40">
        <f>INDEX('FP data'!$O$2:$AA$122,MATCH('Mat morbidities averted'!$A41,'FP data'!$O$2:$O$122,0),MATCH('Mat morbidities averted'!G$1,'FP data'!$O$2:$AA$2,0))</f>
        <v>148.68586258441729</v>
      </c>
      <c r="H41" s="40">
        <f>INDEX('FP data'!$O$2:$AA$122,MATCH('Mat morbidities averted'!$A41,'FP data'!$O$2:$O$122,0),MATCH('Mat morbidities averted'!H$1,'FP data'!$O$2:$AA$2,0))</f>
        <v>190.00013294944068</v>
      </c>
      <c r="I41" s="40">
        <f>INDEX('FP data'!$O$2:$AA$122,MATCH('Mat morbidities averted'!$A41,'FP data'!$O$2:$O$122,0),MATCH('Mat morbidities averted'!I$1,'FP data'!$O$2:$AA$2,0))</f>
        <v>236.17431044195507</v>
      </c>
      <c r="J41" s="40">
        <f>INDEX('FP data'!$O$2:$AA$122,MATCH('Mat morbidities averted'!$A41,'FP data'!$O$2:$O$122,0),MATCH('Mat morbidities averted'!J$1,'FP data'!$O$2:$AA$2,0))</f>
        <v>287.5958291701034</v>
      </c>
      <c r="K41" s="40">
        <f>INDEX('FP data'!$O$2:$AA$122,MATCH('Mat morbidities averted'!$A41,'FP data'!$O$2:$O$122,0),MATCH('Mat morbidities averted'!K$1,'FP data'!$O$2:$AA$2,0))</f>
        <v>344.65309143868865</v>
      </c>
    </row>
    <row r="42" spans="1:11" x14ac:dyDescent="0.3">
      <c r="A42" t="s">
        <v>82</v>
      </c>
      <c r="B42" s="40">
        <v>0</v>
      </c>
      <c r="C42" s="40">
        <f>INDEX('FP data'!$O$2:$AA$122,MATCH('Mat morbidities averted'!$A42,'FP data'!$O$2:$O$122,0),MATCH('Mat morbidities averted'!C$1,'FP data'!$O$2:$AA$2,0))</f>
        <v>22.103694700000773</v>
      </c>
      <c r="D42" s="40">
        <f>INDEX('FP data'!$O$2:$AA$122,MATCH('Mat morbidities averted'!$A42,'FP data'!$O$2:$O$122,0),MATCH('Mat morbidities averted'!D$1,'FP data'!$O$2:$AA$2,0))</f>
        <v>48.851500816657875</v>
      </c>
      <c r="E42" s="40">
        <f>INDEX('FP data'!$O$2:$AA$122,MATCH('Mat morbidities averted'!$A42,'FP data'!$O$2:$O$122,0),MATCH('Mat morbidities averted'!E$1,'FP data'!$O$2:$AA$2,0))</f>
        <v>81.079731782024965</v>
      </c>
      <c r="F42" s="40">
        <f>INDEX('FP data'!$O$2:$AA$122,MATCH('Mat morbidities averted'!$A42,'FP data'!$O$2:$O$122,0),MATCH('Mat morbidities averted'!F$1,'FP data'!$O$2:$AA$2,0))</f>
        <v>119.73893909716264</v>
      </c>
      <c r="G42" s="40">
        <f>INDEX('FP data'!$O$2:$AA$122,MATCH('Mat morbidities averted'!$A42,'FP data'!$O$2:$O$122,0),MATCH('Mat morbidities averted'!G$1,'FP data'!$O$2:$AA$2,0))</f>
        <v>165.70155390523627</v>
      </c>
      <c r="H42" s="40">
        <f>INDEX('FP data'!$O$2:$AA$122,MATCH('Mat morbidities averted'!$A42,'FP data'!$O$2:$O$122,0),MATCH('Mat morbidities averted'!H$1,'FP data'!$O$2:$AA$2,0))</f>
        <v>220.41155062752082</v>
      </c>
      <c r="I42" s="40">
        <f>INDEX('FP data'!$O$2:$AA$122,MATCH('Mat morbidities averted'!$A42,'FP data'!$O$2:$O$122,0),MATCH('Mat morbidities averted'!I$1,'FP data'!$O$2:$AA$2,0))</f>
        <v>285.39570584173623</v>
      </c>
      <c r="J42" s="40">
        <f>INDEX('FP data'!$O$2:$AA$122,MATCH('Mat morbidities averted'!$A42,'FP data'!$O$2:$O$122,0),MATCH('Mat morbidities averted'!J$1,'FP data'!$O$2:$AA$2,0))</f>
        <v>362.44281996958836</v>
      </c>
      <c r="K42" s="40">
        <f>INDEX('FP data'!$O$2:$AA$122,MATCH('Mat morbidities averted'!$A42,'FP data'!$O$2:$O$122,0),MATCH('Mat morbidities averted'!K$1,'FP data'!$O$2:$AA$2,0))</f>
        <v>453.62875404899637</v>
      </c>
    </row>
    <row r="43" spans="1:11" x14ac:dyDescent="0.3">
      <c r="A43" t="s">
        <v>84</v>
      </c>
      <c r="B43" s="40">
        <v>0</v>
      </c>
      <c r="C43" s="40">
        <f>INDEX('FP data'!$O$2:$AA$122,MATCH('Mat morbidities averted'!$A43,'FP data'!$O$2:$O$122,0),MATCH('Mat morbidities averted'!C$1,'FP data'!$O$2:$AA$2,0))</f>
        <v>7.5881513907060025</v>
      </c>
      <c r="D43" s="40">
        <f>INDEX('FP data'!$O$2:$AA$122,MATCH('Mat morbidities averted'!$A43,'FP data'!$O$2:$O$122,0),MATCH('Mat morbidities averted'!D$1,'FP data'!$O$2:$AA$2,0))</f>
        <v>15.60898883741649</v>
      </c>
      <c r="E43" s="40">
        <f>INDEX('FP data'!$O$2:$AA$122,MATCH('Mat morbidities averted'!$A43,'FP data'!$O$2:$O$122,0),MATCH('Mat morbidities averted'!E$1,'FP data'!$O$2:$AA$2,0))</f>
        <v>24.113330869048994</v>
      </c>
      <c r="F43" s="40">
        <f>INDEX('FP data'!$O$2:$AA$122,MATCH('Mat morbidities averted'!$A43,'FP data'!$O$2:$O$122,0),MATCH('Mat morbidities averted'!F$1,'FP data'!$O$2:$AA$2,0))</f>
        <v>33.165980660194265</v>
      </c>
      <c r="G43" s="40">
        <f>INDEX('FP data'!$O$2:$AA$122,MATCH('Mat morbidities averted'!$A43,'FP data'!$O$2:$O$122,0),MATCH('Mat morbidities averted'!G$1,'FP data'!$O$2:$AA$2,0))</f>
        <v>42.784079199740319</v>
      </c>
      <c r="H43" s="40">
        <f>INDEX('FP data'!$O$2:$AA$122,MATCH('Mat morbidities averted'!$A43,'FP data'!$O$2:$O$122,0),MATCH('Mat morbidities averted'!H$1,'FP data'!$O$2:$AA$2,0))</f>
        <v>53.055062586200478</v>
      </c>
      <c r="I43" s="40">
        <f>INDEX('FP data'!$O$2:$AA$122,MATCH('Mat morbidities averted'!$A43,'FP data'!$O$2:$O$122,0),MATCH('Mat morbidities averted'!I$1,'FP data'!$O$2:$AA$2,0))</f>
        <v>64.022860246066315</v>
      </c>
      <c r="J43" s="40">
        <f>INDEX('FP data'!$O$2:$AA$122,MATCH('Mat morbidities averted'!$A43,'FP data'!$O$2:$O$122,0),MATCH('Mat morbidities averted'!J$1,'FP data'!$O$2:$AA$2,0))</f>
        <v>75.699753732928784</v>
      </c>
      <c r="K43" s="40">
        <f>INDEX('FP data'!$O$2:$AA$122,MATCH('Mat morbidities averted'!$A43,'FP data'!$O$2:$O$122,0),MATCH('Mat morbidities averted'!K$1,'FP data'!$O$2:$AA$2,0))</f>
        <v>88.092825431228306</v>
      </c>
    </row>
    <row r="44" spans="1:11" x14ac:dyDescent="0.3">
      <c r="A44" t="s">
        <v>86</v>
      </c>
      <c r="B44" s="40">
        <v>0</v>
      </c>
      <c r="C44" s="40">
        <f>INDEX('FP data'!$O$2:$AA$122,MATCH('Mat morbidities averted'!$A44,'FP data'!$O$2:$O$122,0),MATCH('Mat morbidities averted'!C$1,'FP data'!$O$2:$AA$2,0))</f>
        <v>747.54593865380411</v>
      </c>
      <c r="D44" s="40">
        <f>INDEX('FP data'!$O$2:$AA$122,MATCH('Mat morbidities averted'!$A44,'FP data'!$O$2:$O$122,0),MATCH('Mat morbidities averted'!D$1,'FP data'!$O$2:$AA$2,0))</f>
        <v>1590.1439246705613</v>
      </c>
      <c r="E44" s="40">
        <f>INDEX('FP data'!$O$2:$AA$122,MATCH('Mat morbidities averted'!$A44,'FP data'!$O$2:$O$122,0),MATCH('Mat morbidities averted'!E$1,'FP data'!$O$2:$AA$2,0))</f>
        <v>2538.6197124847567</v>
      </c>
      <c r="F44" s="40">
        <f>INDEX('FP data'!$O$2:$AA$122,MATCH('Mat morbidities averted'!$A44,'FP data'!$O$2:$O$122,0),MATCH('Mat morbidities averted'!F$1,'FP data'!$O$2:$AA$2,0))</f>
        <v>3605.1616450595084</v>
      </c>
      <c r="G44" s="40">
        <f>INDEX('FP data'!$O$2:$AA$122,MATCH('Mat morbidities averted'!$A44,'FP data'!$O$2:$O$122,0),MATCH('Mat morbidities averted'!G$1,'FP data'!$O$2:$AA$2,0))</f>
        <v>4800.4936443220413</v>
      </c>
      <c r="H44" s="40">
        <f>INDEX('FP data'!$O$2:$AA$122,MATCH('Mat morbidities averted'!$A44,'FP data'!$O$2:$O$122,0),MATCH('Mat morbidities averted'!H$1,'FP data'!$O$2:$AA$2,0))</f>
        <v>6140.9357307258124</v>
      </c>
      <c r="I44" s="40">
        <f>INDEX('FP data'!$O$2:$AA$122,MATCH('Mat morbidities averted'!$A44,'FP data'!$O$2:$O$122,0),MATCH('Mat morbidities averted'!I$1,'FP data'!$O$2:$AA$2,0))</f>
        <v>7640.9816659569678</v>
      </c>
      <c r="J44" s="40">
        <f>INDEX('FP data'!$O$2:$AA$122,MATCH('Mat morbidities averted'!$A44,'FP data'!$O$2:$O$122,0),MATCH('Mat morbidities averted'!J$1,'FP data'!$O$2:$AA$2,0))</f>
        <v>9313.6374006308852</v>
      </c>
      <c r="K44" s="40">
        <f>INDEX('FP data'!$O$2:$AA$122,MATCH('Mat morbidities averted'!$A44,'FP data'!$O$2:$O$122,0),MATCH('Mat morbidities averted'!K$1,'FP data'!$O$2:$AA$2,0))</f>
        <v>11172.599861270659</v>
      </c>
    </row>
    <row r="45" spans="1:11" x14ac:dyDescent="0.3">
      <c r="A45" t="s">
        <v>88</v>
      </c>
      <c r="B45" s="40">
        <v>0</v>
      </c>
      <c r="C45" s="40">
        <f>INDEX('FP data'!$O$2:$AA$122,MATCH('Mat morbidities averted'!$A45,'FP data'!$O$2:$O$122,0),MATCH('Mat morbidities averted'!C$1,'FP data'!$O$2:$AA$2,0))</f>
        <v>53.06671628161871</v>
      </c>
      <c r="D45" s="40">
        <f>INDEX('FP data'!$O$2:$AA$122,MATCH('Mat morbidities averted'!$A45,'FP data'!$O$2:$O$122,0),MATCH('Mat morbidities averted'!D$1,'FP data'!$O$2:$AA$2,0))</f>
        <v>110.40660276001427</v>
      </c>
      <c r="E45" s="40">
        <f>INDEX('FP data'!$O$2:$AA$122,MATCH('Mat morbidities averted'!$A45,'FP data'!$O$2:$O$122,0),MATCH('Mat morbidities averted'!E$1,'FP data'!$O$2:$AA$2,0))</f>
        <v>172.1322462823191</v>
      </c>
      <c r="F45" s="40">
        <f>INDEX('FP data'!$O$2:$AA$122,MATCH('Mat morbidities averted'!$A45,'FP data'!$O$2:$O$122,0),MATCH('Mat morbidities averted'!F$1,'FP data'!$O$2:$AA$2,0))</f>
        <v>238.39642798961813</v>
      </c>
      <c r="G45" s="40">
        <f>INDEX('FP data'!$O$2:$AA$122,MATCH('Mat morbidities averted'!$A45,'FP data'!$O$2:$O$122,0),MATCH('Mat morbidities averted'!G$1,'FP data'!$O$2:$AA$2,0))</f>
        <v>309.4315216927962</v>
      </c>
      <c r="H45" s="40">
        <f>INDEX('FP data'!$O$2:$AA$122,MATCH('Mat morbidities averted'!$A45,'FP data'!$O$2:$O$122,0),MATCH('Mat morbidities averted'!H$1,'FP data'!$O$2:$AA$2,0))</f>
        <v>385.3077662483679</v>
      </c>
      <c r="I45" s="40">
        <f>INDEX('FP data'!$O$2:$AA$122,MATCH('Mat morbidities averted'!$A45,'FP data'!$O$2:$O$122,0),MATCH('Mat morbidities averted'!I$1,'FP data'!$O$2:$AA$2,0))</f>
        <v>466.18003833094417</v>
      </c>
      <c r="J45" s="40">
        <f>INDEX('FP data'!$O$2:$AA$122,MATCH('Mat morbidities averted'!$A45,'FP data'!$O$2:$O$122,0),MATCH('Mat morbidities averted'!J$1,'FP data'!$O$2:$AA$2,0))</f>
        <v>552.2048062092822</v>
      </c>
      <c r="K45" s="40">
        <f>INDEX('FP data'!$O$2:$AA$122,MATCH('Mat morbidities averted'!$A45,'FP data'!$O$2:$O$122,0),MATCH('Mat morbidities averted'!K$1,'FP data'!$O$2:$AA$2,0))</f>
        <v>643.53796579752975</v>
      </c>
    </row>
    <row r="46" spans="1:11" x14ac:dyDescent="0.3">
      <c r="A46" t="s">
        <v>90</v>
      </c>
      <c r="B46" s="40">
        <v>0</v>
      </c>
      <c r="C46" s="40">
        <f>INDEX('FP data'!$O$2:$AA$122,MATCH('Mat morbidities averted'!$A46,'FP data'!$O$2:$O$122,0),MATCH('Mat morbidities averted'!C$1,'FP data'!$O$2:$AA$2,0))</f>
        <v>161.53301069584381</v>
      </c>
      <c r="D46" s="40">
        <f>INDEX('FP data'!$O$2:$AA$122,MATCH('Mat morbidities averted'!$A46,'FP data'!$O$2:$O$122,0),MATCH('Mat morbidities averted'!D$1,'FP data'!$O$2:$AA$2,0))</f>
        <v>356.30836185875501</v>
      </c>
      <c r="E46" s="40">
        <f>INDEX('FP data'!$O$2:$AA$122,MATCH('Mat morbidities averted'!$A46,'FP data'!$O$2:$O$122,0),MATCH('Mat morbidities averted'!E$1,'FP data'!$O$2:$AA$2,0))</f>
        <v>590.18127485371019</v>
      </c>
      <c r="F46" s="40">
        <f>INDEX('FP data'!$O$2:$AA$122,MATCH('Mat morbidities averted'!$A46,'FP data'!$O$2:$O$122,0),MATCH('Mat morbidities averted'!F$1,'FP data'!$O$2:$AA$2,0))</f>
        <v>869.90684029820773</v>
      </c>
      <c r="G46" s="40">
        <f>INDEX('FP data'!$O$2:$AA$122,MATCH('Mat morbidities averted'!$A46,'FP data'!$O$2:$O$122,0),MATCH('Mat morbidities averted'!G$1,'FP data'!$O$2:$AA$2,0))</f>
        <v>1202.9422236165735</v>
      </c>
      <c r="H46" s="40">
        <f>INDEX('FP data'!$O$2:$AA$122,MATCH('Mat morbidities averted'!$A46,'FP data'!$O$2:$O$122,0),MATCH('Mat morbidities averted'!H$1,'FP data'!$O$2:$AA$2,0))</f>
        <v>1598.770976559442</v>
      </c>
      <c r="I46" s="40">
        <f>INDEX('FP data'!$O$2:$AA$122,MATCH('Mat morbidities averted'!$A46,'FP data'!$O$2:$O$122,0),MATCH('Mat morbidities averted'!I$1,'FP data'!$O$2:$AA$2,0))</f>
        <v>2068.081976282424</v>
      </c>
      <c r="J46" s="40">
        <f>INDEX('FP data'!$O$2:$AA$122,MATCH('Mat morbidities averted'!$A46,'FP data'!$O$2:$O$122,0),MATCH('Mat morbidities averted'!J$1,'FP data'!$O$2:$AA$2,0))</f>
        <v>2623.3390655679873</v>
      </c>
      <c r="K46" s="40">
        <f>INDEX('FP data'!$O$2:$AA$122,MATCH('Mat morbidities averted'!$A46,'FP data'!$O$2:$O$122,0),MATCH('Mat morbidities averted'!K$1,'FP data'!$O$2:$AA$2,0))</f>
        <v>3279.0096123995022</v>
      </c>
    </row>
    <row r="47" spans="1:11" x14ac:dyDescent="0.3">
      <c r="A47" t="s">
        <v>92</v>
      </c>
      <c r="B47" s="40">
        <v>0</v>
      </c>
      <c r="C47" s="40">
        <f>INDEX('FP data'!$O$2:$AA$122,MATCH('Mat morbidities averted'!$A47,'FP data'!$O$2:$O$122,0),MATCH('Mat morbidities averted'!C$1,'FP data'!$O$2:$AA$2,0))</f>
        <v>26.030452791517348</v>
      </c>
      <c r="D47" s="40">
        <f>INDEX('FP data'!$O$2:$AA$122,MATCH('Mat morbidities averted'!$A47,'FP data'!$O$2:$O$122,0),MATCH('Mat morbidities averted'!D$1,'FP data'!$O$2:$AA$2,0))</f>
        <v>55.108611310832657</v>
      </c>
      <c r="E47" s="40">
        <f>INDEX('FP data'!$O$2:$AA$122,MATCH('Mat morbidities averted'!$A47,'FP data'!$O$2:$O$122,0),MATCH('Mat morbidities averted'!E$1,'FP data'!$O$2:$AA$2,0))</f>
        <v>87.541283845484486</v>
      </c>
      <c r="F47" s="40">
        <f>INDEX('FP data'!$O$2:$AA$122,MATCH('Mat morbidities averted'!$A47,'FP data'!$O$2:$O$122,0),MATCH('Mat morbidities averted'!F$1,'FP data'!$O$2:$AA$2,0))</f>
        <v>123.66392550574102</v>
      </c>
      <c r="G47" s="40">
        <f>INDEX('FP data'!$O$2:$AA$122,MATCH('Mat morbidities averted'!$A47,'FP data'!$O$2:$O$122,0),MATCH('Mat morbidities averted'!G$1,'FP data'!$O$2:$AA$2,0))</f>
        <v>163.69150991055625</v>
      </c>
      <c r="H47" s="40">
        <f>INDEX('FP data'!$O$2:$AA$122,MATCH('Mat morbidities averted'!$A47,'FP data'!$O$2:$O$122,0),MATCH('Mat morbidities averted'!H$1,'FP data'!$O$2:$AA$2,0))</f>
        <v>208.11249818104852</v>
      </c>
      <c r="I47" s="40">
        <f>INDEX('FP data'!$O$2:$AA$122,MATCH('Mat morbidities averted'!$A47,'FP data'!$O$2:$O$122,0),MATCH('Mat morbidities averted'!I$1,'FP data'!$O$2:$AA$2,0))</f>
        <v>257.29005985643226</v>
      </c>
      <c r="J47" s="40">
        <f>INDEX('FP data'!$O$2:$AA$122,MATCH('Mat morbidities averted'!$A47,'FP data'!$O$2:$O$122,0),MATCH('Mat morbidities averted'!J$1,'FP data'!$O$2:$AA$2,0))</f>
        <v>311.52390351151172</v>
      </c>
      <c r="K47" s="40">
        <f>INDEX('FP data'!$O$2:$AA$122,MATCH('Mat morbidities averted'!$A47,'FP data'!$O$2:$O$122,0),MATCH('Mat morbidities averted'!K$1,'FP data'!$O$2:$AA$2,0))</f>
        <v>371.12616052844288</v>
      </c>
    </row>
    <row r="48" spans="1:11" x14ac:dyDescent="0.3">
      <c r="A48" t="s">
        <v>94</v>
      </c>
      <c r="B48" s="40">
        <v>0</v>
      </c>
      <c r="C48" s="40">
        <f>INDEX('FP data'!$O$2:$AA$122,MATCH('Mat morbidities averted'!$A48,'FP data'!$O$2:$O$122,0),MATCH('Mat morbidities averted'!C$1,'FP data'!$O$2:$AA$2,0))</f>
        <v>6.3874953454448473</v>
      </c>
      <c r="D48" s="40">
        <f>INDEX('FP data'!$O$2:$AA$122,MATCH('Mat morbidities averted'!$A48,'FP data'!$O$2:$O$122,0),MATCH('Mat morbidities averted'!D$1,'FP data'!$O$2:$AA$2,0))</f>
        <v>13.111270734049185</v>
      </c>
      <c r="E48" s="40">
        <f>INDEX('FP data'!$O$2:$AA$122,MATCH('Mat morbidities averted'!$A48,'FP data'!$O$2:$O$122,0),MATCH('Mat morbidities averted'!E$1,'FP data'!$O$2:$AA$2,0))</f>
        <v>20.180241002331258</v>
      </c>
      <c r="F48" s="40">
        <f>INDEX('FP data'!$O$2:$AA$122,MATCH('Mat morbidities averted'!$A48,'FP data'!$O$2:$O$122,0),MATCH('Mat morbidities averted'!F$1,'FP data'!$O$2:$AA$2,0))</f>
        <v>27.615483499809201</v>
      </c>
      <c r="G48" s="40">
        <f>INDEX('FP data'!$O$2:$AA$122,MATCH('Mat morbidities averted'!$A48,'FP data'!$O$2:$O$122,0),MATCH('Mat morbidities averted'!G$1,'FP data'!$O$2:$AA$2,0))</f>
        <v>35.48329353167712</v>
      </c>
      <c r="H48" s="40">
        <f>INDEX('FP data'!$O$2:$AA$122,MATCH('Mat morbidities averted'!$A48,'FP data'!$O$2:$O$122,0),MATCH('Mat morbidities averted'!H$1,'FP data'!$O$2:$AA$2,0))</f>
        <v>43.771535537690795</v>
      </c>
      <c r="I48" s="40">
        <f>INDEX('FP data'!$O$2:$AA$122,MATCH('Mat morbidities averted'!$A48,'FP data'!$O$2:$O$122,0),MATCH('Mat morbidities averted'!I$1,'FP data'!$O$2:$AA$2,0))</f>
        <v>52.512853434599506</v>
      </c>
      <c r="J48" s="40">
        <f>INDEX('FP data'!$O$2:$AA$122,MATCH('Mat morbidities averted'!$A48,'FP data'!$O$2:$O$122,0),MATCH('Mat morbidities averted'!J$1,'FP data'!$O$2:$AA$2,0))</f>
        <v>61.739833438149077</v>
      </c>
      <c r="K48" s="40">
        <f>INDEX('FP data'!$O$2:$AA$122,MATCH('Mat morbidities averted'!$A48,'FP data'!$O$2:$O$122,0),MATCH('Mat morbidities averted'!K$1,'FP data'!$O$2:$AA$2,0))</f>
        <v>71.495913478550335</v>
      </c>
    </row>
    <row r="49" spans="1:11" x14ac:dyDescent="0.3">
      <c r="A49" t="s">
        <v>96</v>
      </c>
      <c r="B49" s="40">
        <v>0</v>
      </c>
      <c r="C49" s="40">
        <f>INDEX('FP data'!$O$2:$AA$122,MATCH('Mat morbidities averted'!$A49,'FP data'!$O$2:$O$122,0),MATCH('Mat morbidities averted'!C$1,'FP data'!$O$2:$AA$2,0))</f>
        <v>46.218747068433856</v>
      </c>
      <c r="D49" s="40">
        <f>INDEX('FP data'!$O$2:$AA$122,MATCH('Mat morbidities averted'!$A49,'FP data'!$O$2:$O$122,0),MATCH('Mat morbidities averted'!D$1,'FP data'!$O$2:$AA$2,0))</f>
        <v>97.964726128123061</v>
      </c>
      <c r="E49" s="40">
        <f>INDEX('FP data'!$O$2:$AA$122,MATCH('Mat morbidities averted'!$A49,'FP data'!$O$2:$O$122,0),MATCH('Mat morbidities averted'!E$1,'FP data'!$O$2:$AA$2,0))</f>
        <v>155.71482086455524</v>
      </c>
      <c r="F49" s="40">
        <f>INDEX('FP data'!$O$2:$AA$122,MATCH('Mat morbidities averted'!$A49,'FP data'!$O$2:$O$122,0),MATCH('Mat morbidities averted'!F$1,'FP data'!$O$2:$AA$2,0))</f>
        <v>219.92247431468593</v>
      </c>
      <c r="G49" s="40">
        <f>INDEX('FP data'!$O$2:$AA$122,MATCH('Mat morbidities averted'!$A49,'FP data'!$O$2:$O$122,0),MATCH('Mat morbidities averted'!G$1,'FP data'!$O$2:$AA$2,0))</f>
        <v>291.14972446733407</v>
      </c>
      <c r="H49" s="40">
        <f>INDEX('FP data'!$O$2:$AA$122,MATCH('Mat morbidities averted'!$A49,'FP data'!$O$2:$O$122,0),MATCH('Mat morbidities averted'!H$1,'FP data'!$O$2:$AA$2,0))</f>
        <v>369.92082082911782</v>
      </c>
      <c r="I49" s="40">
        <f>INDEX('FP data'!$O$2:$AA$122,MATCH('Mat morbidities averted'!$A49,'FP data'!$O$2:$O$122,0),MATCH('Mat morbidities averted'!I$1,'FP data'!$O$2:$AA$2,0))</f>
        <v>456.77320107720982</v>
      </c>
      <c r="J49" s="40">
        <f>INDEX('FP data'!$O$2:$AA$122,MATCH('Mat morbidities averted'!$A49,'FP data'!$O$2:$O$122,0),MATCH('Mat morbidities averted'!J$1,'FP data'!$O$2:$AA$2,0))</f>
        <v>552.26302544620023</v>
      </c>
      <c r="K49" s="40">
        <f>INDEX('FP data'!$O$2:$AA$122,MATCH('Mat morbidities averted'!$A49,'FP data'!$O$2:$O$122,0),MATCH('Mat morbidities averted'!K$1,'FP data'!$O$2:$AA$2,0))</f>
        <v>656.97873140291483</v>
      </c>
    </row>
    <row r="50" spans="1:11" x14ac:dyDescent="0.3">
      <c r="A50" t="s">
        <v>98</v>
      </c>
      <c r="B50" s="40">
        <v>0</v>
      </c>
      <c r="C50" s="40">
        <f>INDEX('FP data'!$O$2:$AA$122,MATCH('Mat morbidities averted'!$A50,'FP data'!$O$2:$O$122,0),MATCH('Mat morbidities averted'!C$1,'FP data'!$O$2:$AA$2,0))</f>
        <v>33.223884679813409</v>
      </c>
      <c r="D50" s="40">
        <f>INDEX('FP data'!$O$2:$AA$122,MATCH('Mat morbidities averted'!$A50,'FP data'!$O$2:$O$122,0),MATCH('Mat morbidities averted'!D$1,'FP data'!$O$2:$AA$2,0))</f>
        <v>68.44188740139225</v>
      </c>
      <c r="E50" s="40">
        <f>INDEX('FP data'!$O$2:$AA$122,MATCH('Mat morbidities averted'!$A50,'FP data'!$O$2:$O$122,0),MATCH('Mat morbidities averted'!E$1,'FP data'!$O$2:$AA$2,0))</f>
        <v>105.60576004653285</v>
      </c>
      <c r="F50" s="40">
        <f>INDEX('FP data'!$O$2:$AA$122,MATCH('Mat morbidities averted'!$A50,'FP data'!$O$2:$O$122,0),MATCH('Mat morbidities averted'!F$1,'FP data'!$O$2:$AA$2,0))</f>
        <v>144.6296903971006</v>
      </c>
      <c r="G50" s="40">
        <f>INDEX('FP data'!$O$2:$AA$122,MATCH('Mat morbidities averted'!$A50,'FP data'!$O$2:$O$122,0),MATCH('Mat morbidities averted'!G$1,'FP data'!$O$2:$AA$2,0))</f>
        <v>185.54615003673462</v>
      </c>
      <c r="H50" s="40">
        <f>INDEX('FP data'!$O$2:$AA$122,MATCH('Mat morbidities averted'!$A50,'FP data'!$O$2:$O$122,0),MATCH('Mat morbidities averted'!H$1,'FP data'!$O$2:$AA$2,0))</f>
        <v>228.2033271777384</v>
      </c>
      <c r="I50" s="40">
        <f>INDEX('FP data'!$O$2:$AA$122,MATCH('Mat morbidities averted'!$A50,'FP data'!$O$2:$O$122,0),MATCH('Mat morbidities averted'!I$1,'FP data'!$O$2:$AA$2,0))</f>
        <v>272.56970029159606</v>
      </c>
      <c r="J50" s="40">
        <f>INDEX('FP data'!$O$2:$AA$122,MATCH('Mat morbidities averted'!$A50,'FP data'!$O$2:$O$122,0),MATCH('Mat morbidities averted'!J$1,'FP data'!$O$2:$AA$2,0))</f>
        <v>318.70939624802963</v>
      </c>
      <c r="K50" s="40">
        <f>INDEX('FP data'!$O$2:$AA$122,MATCH('Mat morbidities averted'!$A50,'FP data'!$O$2:$O$122,0),MATCH('Mat morbidities averted'!K$1,'FP data'!$O$2:$AA$2,0))</f>
        <v>366.68600353209331</v>
      </c>
    </row>
    <row r="51" spans="1:11" x14ac:dyDescent="0.3">
      <c r="A51" t="s">
        <v>100</v>
      </c>
      <c r="B51" s="40">
        <v>0</v>
      </c>
      <c r="C51" s="40">
        <f>INDEX('FP data'!$O$2:$AA$122,MATCH('Mat morbidities averted'!$A51,'FP data'!$O$2:$O$122,0),MATCH('Mat morbidities averted'!C$1,'FP data'!$O$2:$AA$2,0))</f>
        <v>6440.284050556802</v>
      </c>
      <c r="D51" s="40">
        <f>INDEX('FP data'!$O$2:$AA$122,MATCH('Mat morbidities averted'!$A51,'FP data'!$O$2:$O$122,0),MATCH('Mat morbidities averted'!D$1,'FP data'!$O$2:$AA$2,0))</f>
        <v>13293.01822007951</v>
      </c>
      <c r="E51" s="40">
        <f>INDEX('FP data'!$O$2:$AA$122,MATCH('Mat morbidities averted'!$A51,'FP data'!$O$2:$O$122,0),MATCH('Mat morbidities averted'!E$1,'FP data'!$O$2:$AA$2,0))</f>
        <v>20560.839889669616</v>
      </c>
      <c r="F51" s="40">
        <f>INDEX('FP data'!$O$2:$AA$122,MATCH('Mat morbidities averted'!$A51,'FP data'!$O$2:$O$122,0),MATCH('Mat morbidities averted'!F$1,'FP data'!$O$2:$AA$2,0))</f>
        <v>28237.183320217853</v>
      </c>
      <c r="G51" s="40">
        <f>INDEX('FP data'!$O$2:$AA$122,MATCH('Mat morbidities averted'!$A51,'FP data'!$O$2:$O$122,0),MATCH('Mat morbidities averted'!G$1,'FP data'!$O$2:$AA$2,0))</f>
        <v>36344.43318895757</v>
      </c>
      <c r="H51" s="40">
        <f>INDEX('FP data'!$O$2:$AA$122,MATCH('Mat morbidities averted'!$A51,'FP data'!$O$2:$O$122,0),MATCH('Mat morbidities averted'!H$1,'FP data'!$O$2:$AA$2,0))</f>
        <v>44862.562886068539</v>
      </c>
      <c r="I51" s="40">
        <f>INDEX('FP data'!$O$2:$AA$122,MATCH('Mat morbidities averted'!$A51,'FP data'!$O$2:$O$122,0),MATCH('Mat morbidities averted'!I$1,'FP data'!$O$2:$AA$2,0))</f>
        <v>53792.314682207536</v>
      </c>
      <c r="J51" s="40">
        <f>INDEX('FP data'!$O$2:$AA$122,MATCH('Mat morbidities averted'!$A51,'FP data'!$O$2:$O$122,0),MATCH('Mat morbidities averted'!J$1,'FP data'!$O$2:$AA$2,0))</f>
        <v>63148.589359189762</v>
      </c>
      <c r="K51" s="40">
        <f>INDEX('FP data'!$O$2:$AA$122,MATCH('Mat morbidities averted'!$A51,'FP data'!$O$2:$O$122,0),MATCH('Mat morbidities averted'!K$1,'FP data'!$O$2:$AA$2,0))</f>
        <v>72945.903329865425</v>
      </c>
    </row>
    <row r="52" spans="1:11" x14ac:dyDescent="0.3">
      <c r="A52" t="s">
        <v>102</v>
      </c>
      <c r="B52" s="40">
        <v>0</v>
      </c>
      <c r="C52" s="40">
        <f>INDEX('FP data'!$O$2:$AA$122,MATCH('Mat morbidities averted'!$A52,'FP data'!$O$2:$O$122,0),MATCH('Mat morbidities averted'!C$1,'FP data'!$O$2:$AA$2,0))</f>
        <v>266.20898581262009</v>
      </c>
      <c r="D52" s="40">
        <f>INDEX('FP data'!$O$2:$AA$122,MATCH('Mat morbidities averted'!$A52,'FP data'!$O$2:$O$122,0),MATCH('Mat morbidities averted'!D$1,'FP data'!$O$2:$AA$2,0))</f>
        <v>541.72861762553111</v>
      </c>
      <c r="E52" s="40">
        <f>INDEX('FP data'!$O$2:$AA$122,MATCH('Mat morbidities averted'!$A52,'FP data'!$O$2:$O$122,0),MATCH('Mat morbidities averted'!E$1,'FP data'!$O$2:$AA$2,0))</f>
        <v>826.83345754377842</v>
      </c>
      <c r="F52" s="40">
        <f>INDEX('FP data'!$O$2:$AA$122,MATCH('Mat morbidities averted'!$A52,'FP data'!$O$2:$O$122,0),MATCH('Mat morbidities averted'!F$1,'FP data'!$O$2:$AA$2,0))</f>
        <v>1122.1364401944793</v>
      </c>
      <c r="G52" s="40">
        <f>INDEX('FP data'!$O$2:$AA$122,MATCH('Mat morbidities averted'!$A52,'FP data'!$O$2:$O$122,0),MATCH('Mat morbidities averted'!G$1,'FP data'!$O$2:$AA$2,0))</f>
        <v>1427.9405285965222</v>
      </c>
      <c r="H52" s="40">
        <f>INDEX('FP data'!$O$2:$AA$122,MATCH('Mat morbidities averted'!$A52,'FP data'!$O$2:$O$122,0),MATCH('Mat morbidities averted'!H$1,'FP data'!$O$2:$AA$2,0))</f>
        <v>1744.9871356420845</v>
      </c>
      <c r="I52" s="40">
        <f>INDEX('FP data'!$O$2:$AA$122,MATCH('Mat morbidities averted'!$A52,'FP data'!$O$2:$O$122,0),MATCH('Mat morbidities averted'!I$1,'FP data'!$O$2:$AA$2,0))</f>
        <v>2073.1770121046029</v>
      </c>
      <c r="J52" s="40">
        <f>INDEX('FP data'!$O$2:$AA$122,MATCH('Mat morbidities averted'!$A52,'FP data'!$O$2:$O$122,0),MATCH('Mat morbidities averted'!J$1,'FP data'!$O$2:$AA$2,0))</f>
        <v>2411.3480589055598</v>
      </c>
      <c r="K52" s="40">
        <f>INDEX('FP data'!$O$2:$AA$122,MATCH('Mat morbidities averted'!$A52,'FP data'!$O$2:$O$122,0),MATCH('Mat morbidities averted'!K$1,'FP data'!$O$2:$AA$2,0))</f>
        <v>2758.2711067957498</v>
      </c>
    </row>
    <row r="53" spans="1:11" x14ac:dyDescent="0.3">
      <c r="A53" t="s">
        <v>104</v>
      </c>
      <c r="B53" s="40">
        <v>0</v>
      </c>
      <c r="C53" s="40">
        <f>INDEX('FP data'!$O$2:$AA$122,MATCH('Mat morbidities averted'!$A53,'FP data'!$O$2:$O$122,0),MATCH('Mat morbidities averted'!C$1,'FP data'!$O$2:$AA$2,0))</f>
        <v>67.044710073073588</v>
      </c>
      <c r="D53" s="40">
        <f>INDEX('FP data'!$O$2:$AA$122,MATCH('Mat morbidities averted'!$A53,'FP data'!$O$2:$O$122,0),MATCH('Mat morbidities averted'!D$1,'FP data'!$O$2:$AA$2,0))</f>
        <v>142.12194651432878</v>
      </c>
      <c r="E53" s="40">
        <f>INDEX('FP data'!$O$2:$AA$122,MATCH('Mat morbidities averted'!$A53,'FP data'!$O$2:$O$122,0),MATCH('Mat morbidities averted'!E$1,'FP data'!$O$2:$AA$2,0))</f>
        <v>226.05628141786383</v>
      </c>
      <c r="F53" s="40">
        <f>INDEX('FP data'!$O$2:$AA$122,MATCH('Mat morbidities averted'!$A53,'FP data'!$O$2:$O$122,0),MATCH('Mat morbidities averted'!F$1,'FP data'!$O$2:$AA$2,0))</f>
        <v>319.76676974176871</v>
      </c>
      <c r="G53" s="40">
        <f>INDEX('FP data'!$O$2:$AA$122,MATCH('Mat morbidities averted'!$A53,'FP data'!$O$2:$O$122,0),MATCH('Mat morbidities averted'!G$1,'FP data'!$O$2:$AA$2,0))</f>
        <v>424.11179512720241</v>
      </c>
      <c r="H53" s="40">
        <f>INDEX('FP data'!$O$2:$AA$122,MATCH('Mat morbidities averted'!$A53,'FP data'!$O$2:$O$122,0),MATCH('Mat morbidities averted'!H$1,'FP data'!$O$2:$AA$2,0))</f>
        <v>540.28754002541018</v>
      </c>
      <c r="I53" s="40">
        <f>INDEX('FP data'!$O$2:$AA$122,MATCH('Mat morbidities averted'!$A53,'FP data'!$O$2:$O$122,0),MATCH('Mat morbidities averted'!I$1,'FP data'!$O$2:$AA$2,0))</f>
        <v>669.416964170254</v>
      </c>
      <c r="J53" s="40">
        <f>INDEX('FP data'!$O$2:$AA$122,MATCH('Mat morbidities averted'!$A53,'FP data'!$O$2:$O$122,0),MATCH('Mat morbidities averted'!J$1,'FP data'!$O$2:$AA$2,0))</f>
        <v>812.58402412075975</v>
      </c>
      <c r="K53" s="40">
        <f>INDEX('FP data'!$O$2:$AA$122,MATCH('Mat morbidities averted'!$A53,'FP data'!$O$2:$O$122,0),MATCH('Mat morbidities averted'!K$1,'FP data'!$O$2:$AA$2,0))</f>
        <v>970.93885311127906</v>
      </c>
    </row>
    <row r="54" spans="1:11" x14ac:dyDescent="0.3">
      <c r="A54" t="s">
        <v>106</v>
      </c>
      <c r="B54" s="40">
        <v>0</v>
      </c>
      <c r="C54" s="40">
        <f>INDEX('FP data'!$O$2:$AA$122,MATCH('Mat morbidities averted'!$A54,'FP data'!$O$2:$O$122,0),MATCH('Mat morbidities averted'!C$1,'FP data'!$O$2:$AA$2,0))</f>
        <v>13.736522332946379</v>
      </c>
      <c r="D54" s="40">
        <f>INDEX('FP data'!$O$2:$AA$122,MATCH('Mat morbidities averted'!$A54,'FP data'!$O$2:$O$122,0),MATCH('Mat morbidities averted'!D$1,'FP data'!$O$2:$AA$2,0))</f>
        <v>27.773848254686641</v>
      </c>
      <c r="E54" s="40">
        <f>INDEX('FP data'!$O$2:$AA$122,MATCH('Mat morbidities averted'!$A54,'FP data'!$O$2:$O$122,0),MATCH('Mat morbidities averted'!E$1,'FP data'!$O$2:$AA$2,0))</f>
        <v>42.055284208823252</v>
      </c>
      <c r="F54" s="40">
        <f>INDEX('FP data'!$O$2:$AA$122,MATCH('Mat morbidities averted'!$A54,'FP data'!$O$2:$O$122,0),MATCH('Mat morbidities averted'!F$1,'FP data'!$O$2:$AA$2,0))</f>
        <v>56.480257887100549</v>
      </c>
      <c r="G54" s="40">
        <f>INDEX('FP data'!$O$2:$AA$122,MATCH('Mat morbidities averted'!$A54,'FP data'!$O$2:$O$122,0),MATCH('Mat morbidities averted'!G$1,'FP data'!$O$2:$AA$2,0))</f>
        <v>71.252478129603332</v>
      </c>
      <c r="H54" s="40">
        <f>INDEX('FP data'!$O$2:$AA$122,MATCH('Mat morbidities averted'!$A54,'FP data'!$O$2:$O$122,0),MATCH('Mat morbidities averted'!H$1,'FP data'!$O$2:$AA$2,0))</f>
        <v>86.054984208989595</v>
      </c>
      <c r="I54" s="40">
        <f>INDEX('FP data'!$O$2:$AA$122,MATCH('Mat morbidities averted'!$A54,'FP data'!$O$2:$O$122,0),MATCH('Mat morbidities averted'!I$1,'FP data'!$O$2:$AA$2,0))</f>
        <v>100.87755441425242</v>
      </c>
      <c r="J54" s="40">
        <f>INDEX('FP data'!$O$2:$AA$122,MATCH('Mat morbidities averted'!$A54,'FP data'!$O$2:$O$122,0),MATCH('Mat morbidities averted'!J$1,'FP data'!$O$2:$AA$2,0))</f>
        <v>115.85133604273017</v>
      </c>
      <c r="K54" s="40">
        <f>INDEX('FP data'!$O$2:$AA$122,MATCH('Mat morbidities averted'!$A54,'FP data'!$O$2:$O$122,0),MATCH('Mat morbidities averted'!K$1,'FP data'!$O$2:$AA$2,0))</f>
        <v>131.09953161464807</v>
      </c>
    </row>
    <row r="55" spans="1:11" x14ac:dyDescent="0.3">
      <c r="A55" t="s">
        <v>108</v>
      </c>
      <c r="B55" s="40">
        <v>0</v>
      </c>
      <c r="C55" s="40">
        <f>INDEX('FP data'!$O$2:$AA$122,MATCH('Mat morbidities averted'!$A55,'FP data'!$O$2:$O$122,0),MATCH('Mat morbidities averted'!C$1,'FP data'!$O$2:$AA$2,0))</f>
        <v>36.756952062951314</v>
      </c>
      <c r="D55" s="40">
        <f>INDEX('FP data'!$O$2:$AA$122,MATCH('Mat morbidities averted'!$A55,'FP data'!$O$2:$O$122,0),MATCH('Mat morbidities averted'!D$1,'FP data'!$O$2:$AA$2,0))</f>
        <v>76.431258488172261</v>
      </c>
      <c r="E55" s="40">
        <f>INDEX('FP data'!$O$2:$AA$122,MATCH('Mat morbidities averted'!$A55,'FP data'!$O$2:$O$122,0),MATCH('Mat morbidities averted'!E$1,'FP data'!$O$2:$AA$2,0))</f>
        <v>119.22514847618834</v>
      </c>
      <c r="F55" s="40">
        <f>INDEX('FP data'!$O$2:$AA$122,MATCH('Mat morbidities averted'!$A55,'FP data'!$O$2:$O$122,0),MATCH('Mat morbidities averted'!F$1,'FP data'!$O$2:$AA$2,0))</f>
        <v>165.52687232672099</v>
      </c>
      <c r="G55" s="40">
        <f>INDEX('FP data'!$O$2:$AA$122,MATCH('Mat morbidities averted'!$A55,'FP data'!$O$2:$O$122,0),MATCH('Mat morbidities averted'!G$1,'FP data'!$O$2:$AA$2,0))</f>
        <v>215.7495731462983</v>
      </c>
      <c r="H55" s="40">
        <f>INDEX('FP data'!$O$2:$AA$122,MATCH('Mat morbidities averted'!$A55,'FP data'!$O$2:$O$122,0),MATCH('Mat morbidities averted'!H$1,'FP data'!$O$2:$AA$2,0))</f>
        <v>270.47843790035199</v>
      </c>
      <c r="I55" s="40">
        <f>INDEX('FP data'!$O$2:$AA$122,MATCH('Mat morbidities averted'!$A55,'FP data'!$O$2:$O$122,0),MATCH('Mat morbidities averted'!I$1,'FP data'!$O$2:$AA$2,0))</f>
        <v>330.11612924364135</v>
      </c>
      <c r="J55" s="40">
        <f>INDEX('FP data'!$O$2:$AA$122,MATCH('Mat morbidities averted'!$A55,'FP data'!$O$2:$O$122,0),MATCH('Mat morbidities averted'!J$1,'FP data'!$O$2:$AA$2,0))</f>
        <v>394.83724154593028</v>
      </c>
      <c r="K55" s="40">
        <f>INDEX('FP data'!$O$2:$AA$122,MATCH('Mat morbidities averted'!$A55,'FP data'!$O$2:$O$122,0),MATCH('Mat morbidities averted'!K$1,'FP data'!$O$2:$AA$2,0))</f>
        <v>464.80054566441743</v>
      </c>
    </row>
    <row r="56" spans="1:11" x14ac:dyDescent="0.3">
      <c r="A56" t="s">
        <v>110</v>
      </c>
      <c r="B56" s="40">
        <v>0</v>
      </c>
      <c r="C56" s="40">
        <f>INDEX('FP data'!$O$2:$AA$122,MATCH('Mat morbidities averted'!$A56,'FP data'!$O$2:$O$122,0),MATCH('Mat morbidities averted'!C$1,'FP data'!$O$2:$AA$2,0))</f>
        <v>11.369638989561395</v>
      </c>
      <c r="D56" s="40">
        <f>INDEX('FP data'!$O$2:$AA$122,MATCH('Mat morbidities averted'!$A56,'FP data'!$O$2:$O$122,0),MATCH('Mat morbidities averted'!D$1,'FP data'!$O$2:$AA$2,0))</f>
        <v>23.235214064509989</v>
      </c>
      <c r="E56" s="40">
        <f>INDEX('FP data'!$O$2:$AA$122,MATCH('Mat morbidities averted'!$A56,'FP data'!$O$2:$O$122,0),MATCH('Mat morbidities averted'!E$1,'FP data'!$O$2:$AA$2,0))</f>
        <v>35.693151208585448</v>
      </c>
      <c r="F56" s="40">
        <f>INDEX('FP data'!$O$2:$AA$122,MATCH('Mat morbidities averted'!$A56,'FP data'!$O$2:$O$122,0),MATCH('Mat morbidities averted'!F$1,'FP data'!$O$2:$AA$2,0))</f>
        <v>48.861122087084368</v>
      </c>
      <c r="G56" s="40">
        <f>INDEX('FP data'!$O$2:$AA$122,MATCH('Mat morbidities averted'!$A56,'FP data'!$O$2:$O$122,0),MATCH('Mat morbidities averted'!G$1,'FP data'!$O$2:$AA$2,0))</f>
        <v>62.745413125870925</v>
      </c>
      <c r="H56" s="40">
        <f>INDEX('FP data'!$O$2:$AA$122,MATCH('Mat morbidities averted'!$A56,'FP data'!$O$2:$O$122,0),MATCH('Mat morbidities averted'!H$1,'FP data'!$O$2:$AA$2,0))</f>
        <v>77.529384859623633</v>
      </c>
      <c r="I56" s="40">
        <f>INDEX('FP data'!$O$2:$AA$122,MATCH('Mat morbidities averted'!$A56,'FP data'!$O$2:$O$122,0),MATCH('Mat morbidities averted'!I$1,'FP data'!$O$2:$AA$2,0))</f>
        <v>93.234034594469392</v>
      </c>
      <c r="J56" s="40">
        <f>INDEX('FP data'!$O$2:$AA$122,MATCH('Mat morbidities averted'!$A56,'FP data'!$O$2:$O$122,0),MATCH('Mat morbidities averted'!J$1,'FP data'!$O$2:$AA$2,0))</f>
        <v>109.74415621020876</v>
      </c>
      <c r="K56" s="40">
        <f>INDEX('FP data'!$O$2:$AA$122,MATCH('Mat morbidities averted'!$A56,'FP data'!$O$2:$O$122,0),MATCH('Mat morbidities averted'!K$1,'FP data'!$O$2:$AA$2,0))</f>
        <v>126.92286525708465</v>
      </c>
    </row>
    <row r="57" spans="1:11" x14ac:dyDescent="0.3">
      <c r="A57" t="s">
        <v>112</v>
      </c>
      <c r="B57" s="40">
        <v>0</v>
      </c>
      <c r="C57" s="40">
        <f>INDEX('FP data'!$O$2:$AA$122,MATCH('Mat morbidities averted'!$A57,'FP data'!$O$2:$O$122,0),MATCH('Mat morbidities averted'!C$1,'FP data'!$O$2:$AA$2,0))</f>
        <v>1356.9497316938141</v>
      </c>
      <c r="D57" s="40">
        <f>INDEX('FP data'!$O$2:$AA$122,MATCH('Mat morbidities averted'!$A57,'FP data'!$O$2:$O$122,0),MATCH('Mat morbidities averted'!D$1,'FP data'!$O$2:$AA$2,0))</f>
        <v>2828.6946968119009</v>
      </c>
      <c r="E57" s="40">
        <f>INDEX('FP data'!$O$2:$AA$122,MATCH('Mat morbidities averted'!$A57,'FP data'!$O$2:$O$122,0),MATCH('Mat morbidities averted'!E$1,'FP data'!$O$2:$AA$2,0))</f>
        <v>4417.875716986644</v>
      </c>
      <c r="F57" s="40">
        <f>INDEX('FP data'!$O$2:$AA$122,MATCH('Mat morbidities averted'!$A57,'FP data'!$O$2:$O$122,0),MATCH('Mat morbidities averted'!F$1,'FP data'!$O$2:$AA$2,0))</f>
        <v>6124.8914628539496</v>
      </c>
      <c r="G57" s="40">
        <f>INDEX('FP data'!$O$2:$AA$122,MATCH('Mat morbidities averted'!$A57,'FP data'!$O$2:$O$122,0),MATCH('Mat morbidities averted'!G$1,'FP data'!$O$2:$AA$2,0))</f>
        <v>7951.5389749147362</v>
      </c>
      <c r="H57" s="40">
        <f>INDEX('FP data'!$O$2:$AA$122,MATCH('Mat morbidities averted'!$A57,'FP data'!$O$2:$O$122,0),MATCH('Mat morbidities averted'!H$1,'FP data'!$O$2:$AA$2,0))</f>
        <v>9898.6982162782733</v>
      </c>
      <c r="I57" s="40">
        <f>INDEX('FP data'!$O$2:$AA$122,MATCH('Mat morbidities averted'!$A57,'FP data'!$O$2:$O$122,0),MATCH('Mat morbidities averted'!I$1,'FP data'!$O$2:$AA$2,0))</f>
        <v>11968.637700913489</v>
      </c>
      <c r="J57" s="40">
        <f>INDEX('FP data'!$O$2:$AA$122,MATCH('Mat morbidities averted'!$A57,'FP data'!$O$2:$O$122,0),MATCH('Mat morbidities averted'!J$1,'FP data'!$O$2:$AA$2,0))</f>
        <v>14166.681748492505</v>
      </c>
      <c r="K57" s="40">
        <f>INDEX('FP data'!$O$2:$AA$122,MATCH('Mat morbidities averted'!$A57,'FP data'!$O$2:$O$122,0),MATCH('Mat morbidities averted'!K$1,'FP data'!$O$2:$AA$2,0))</f>
        <v>16498.394867976676</v>
      </c>
    </row>
    <row r="58" spans="1:11" x14ac:dyDescent="0.3">
      <c r="A58" t="s">
        <v>114</v>
      </c>
      <c r="B58" s="40">
        <v>0</v>
      </c>
      <c r="C58" s="40">
        <f>INDEX('FP data'!$O$2:$AA$122,MATCH('Mat morbidities averted'!$A58,'FP data'!$O$2:$O$122,0),MATCH('Mat morbidities averted'!C$1,'FP data'!$O$2:$AA$2,0))</f>
        <v>0.51374231262384651</v>
      </c>
      <c r="D58" s="40">
        <f>INDEX('FP data'!$O$2:$AA$122,MATCH('Mat morbidities averted'!$A58,'FP data'!$O$2:$O$122,0),MATCH('Mat morbidities averted'!D$1,'FP data'!$O$2:$AA$2,0))</f>
        <v>1.0970870530139809</v>
      </c>
      <c r="E58" s="40">
        <f>INDEX('FP data'!$O$2:$AA$122,MATCH('Mat morbidities averted'!$A58,'FP data'!$O$2:$O$122,0),MATCH('Mat morbidities averted'!E$1,'FP data'!$O$2:$AA$2,0))</f>
        <v>1.7578761216411163</v>
      </c>
      <c r="F58" s="40">
        <f>INDEX('FP data'!$O$2:$AA$122,MATCH('Mat morbidities averted'!$A58,'FP data'!$O$2:$O$122,0),MATCH('Mat morbidities averted'!F$1,'FP data'!$O$2:$AA$2,0))</f>
        <v>2.5014973086693235</v>
      </c>
      <c r="G58" s="40">
        <f>INDEX('FP data'!$O$2:$AA$122,MATCH('Mat morbidities averted'!$A58,'FP data'!$O$2:$O$122,0),MATCH('Mat morbidities averted'!G$1,'FP data'!$O$2:$AA$2,0))</f>
        <v>3.3376711358648983</v>
      </c>
      <c r="H58" s="40">
        <f>INDEX('FP data'!$O$2:$AA$122,MATCH('Mat morbidities averted'!$A58,'FP data'!$O$2:$O$122,0),MATCH('Mat morbidities averted'!H$1,'FP data'!$O$2:$AA$2,0))</f>
        <v>4.2735373939392565</v>
      </c>
      <c r="I58" s="40">
        <f>INDEX('FP data'!$O$2:$AA$122,MATCH('Mat morbidities averted'!$A58,'FP data'!$O$2:$O$122,0),MATCH('Mat morbidities averted'!I$1,'FP data'!$O$2:$AA$2,0))</f>
        <v>5.3181185559795843</v>
      </c>
      <c r="J58" s="40">
        <f>INDEX('FP data'!$O$2:$AA$122,MATCH('Mat morbidities averted'!$A58,'FP data'!$O$2:$O$122,0),MATCH('Mat morbidities averted'!J$1,'FP data'!$O$2:$AA$2,0))</f>
        <v>6.4820502295147913</v>
      </c>
      <c r="K58" s="40">
        <f>INDEX('FP data'!$O$2:$AA$122,MATCH('Mat morbidities averted'!$A58,'FP data'!$O$2:$O$122,0),MATCH('Mat morbidities averted'!K$1,'FP data'!$O$2:$AA$2,0))</f>
        <v>7.7798376019126829</v>
      </c>
    </row>
    <row r="59" spans="1:11" x14ac:dyDescent="0.3">
      <c r="A59" t="s">
        <v>116</v>
      </c>
      <c r="B59" s="40">
        <v>0</v>
      </c>
      <c r="C59" s="40">
        <f>INDEX('FP data'!$O$2:$AA$122,MATCH('Mat morbidities averted'!$A59,'FP data'!$O$2:$O$122,0),MATCH('Mat morbidities averted'!C$1,'FP data'!$O$2:$AA$2,0))</f>
        <v>11.941339865544307</v>
      </c>
      <c r="D59" s="40">
        <f>INDEX('FP data'!$O$2:$AA$122,MATCH('Mat morbidities averted'!$A59,'FP data'!$O$2:$O$122,0),MATCH('Mat morbidities averted'!D$1,'FP data'!$O$2:$AA$2,0))</f>
        <v>24.670294697180424</v>
      </c>
      <c r="E59" s="40">
        <f>INDEX('FP data'!$O$2:$AA$122,MATCH('Mat morbidities averted'!$A59,'FP data'!$O$2:$O$122,0),MATCH('Mat morbidities averted'!E$1,'FP data'!$O$2:$AA$2,0))</f>
        <v>38.316926587076921</v>
      </c>
      <c r="F59" s="40">
        <f>INDEX('FP data'!$O$2:$AA$122,MATCH('Mat morbidities averted'!$A59,'FP data'!$O$2:$O$122,0),MATCH('Mat morbidities averted'!F$1,'FP data'!$O$2:$AA$2,0))</f>
        <v>53.054499479945093</v>
      </c>
      <c r="G59" s="40">
        <f>INDEX('FP data'!$O$2:$AA$122,MATCH('Mat morbidities averted'!$A59,'FP data'!$O$2:$O$122,0),MATCH('Mat morbidities averted'!G$1,'FP data'!$O$2:$AA$2,0))</f>
        <v>68.974940427111449</v>
      </c>
      <c r="H59" s="40">
        <f>INDEX('FP data'!$O$2:$AA$122,MATCH('Mat morbidities averted'!$A59,'FP data'!$O$2:$O$122,0),MATCH('Mat morbidities averted'!H$1,'FP data'!$O$2:$AA$2,0))</f>
        <v>86.291875808785335</v>
      </c>
      <c r="I59" s="40">
        <f>INDEX('FP data'!$O$2:$AA$122,MATCH('Mat morbidities averted'!$A59,'FP data'!$O$2:$O$122,0),MATCH('Mat morbidities averted'!I$1,'FP data'!$O$2:$AA$2,0))</f>
        <v>105.08396456618084</v>
      </c>
      <c r="J59" s="40">
        <f>INDEX('FP data'!$O$2:$AA$122,MATCH('Mat morbidities averted'!$A59,'FP data'!$O$2:$O$122,0),MATCH('Mat morbidities averted'!J$1,'FP data'!$O$2:$AA$2,0))</f>
        <v>125.26635944619255</v>
      </c>
      <c r="K59" s="40">
        <f>INDEX('FP data'!$O$2:$AA$122,MATCH('Mat morbidities averted'!$A59,'FP data'!$O$2:$O$122,0),MATCH('Mat morbidities averted'!K$1,'FP data'!$O$2:$AA$2,0))</f>
        <v>146.72309770479529</v>
      </c>
    </row>
    <row r="60" spans="1:11" x14ac:dyDescent="0.3">
      <c r="A60" t="s">
        <v>118</v>
      </c>
      <c r="B60" s="40">
        <v>0</v>
      </c>
      <c r="C60" s="40">
        <f>INDEX('FP data'!$O$2:$AA$122,MATCH('Mat morbidities averted'!$A60,'FP data'!$O$2:$O$122,0),MATCH('Mat morbidities averted'!C$1,'FP data'!$O$2:$AA$2,0))</f>
        <v>9.0137408978535234</v>
      </c>
      <c r="D60" s="40">
        <f>INDEX('FP data'!$O$2:$AA$122,MATCH('Mat morbidities averted'!$A60,'FP data'!$O$2:$O$122,0),MATCH('Mat morbidities averted'!D$1,'FP data'!$O$2:$AA$2,0))</f>
        <v>18.657371154082057</v>
      </c>
      <c r="E60" s="40">
        <f>INDEX('FP data'!$O$2:$AA$122,MATCH('Mat morbidities averted'!$A60,'FP data'!$O$2:$O$122,0),MATCH('Mat morbidities averted'!E$1,'FP data'!$O$2:$AA$2,0))</f>
        <v>28.949518112229782</v>
      </c>
      <c r="F60" s="40">
        <f>INDEX('FP data'!$O$2:$AA$122,MATCH('Mat morbidities averted'!$A60,'FP data'!$O$2:$O$122,0),MATCH('Mat morbidities averted'!F$1,'FP data'!$O$2:$AA$2,0))</f>
        <v>39.903498663358505</v>
      </c>
      <c r="G60" s="40">
        <f>INDEX('FP data'!$O$2:$AA$122,MATCH('Mat morbidities averted'!$A60,'FP data'!$O$2:$O$122,0),MATCH('Mat morbidities averted'!G$1,'FP data'!$O$2:$AA$2,0))</f>
        <v>51.554661645852946</v>
      </c>
      <c r="H60" s="40">
        <f>INDEX('FP data'!$O$2:$AA$122,MATCH('Mat morbidities averted'!$A60,'FP data'!$O$2:$O$122,0),MATCH('Mat morbidities averted'!H$1,'FP data'!$O$2:$AA$2,0))</f>
        <v>63.900767534343288</v>
      </c>
      <c r="I60" s="40">
        <f>INDEX('FP data'!$O$2:$AA$122,MATCH('Mat morbidities averted'!$A60,'FP data'!$O$2:$O$122,0),MATCH('Mat morbidities averted'!I$1,'FP data'!$O$2:$AA$2,0))</f>
        <v>76.953282003141254</v>
      </c>
      <c r="J60" s="40">
        <f>INDEX('FP data'!$O$2:$AA$122,MATCH('Mat morbidities averted'!$A60,'FP data'!$O$2:$O$122,0),MATCH('Mat morbidities averted'!J$1,'FP data'!$O$2:$AA$2,0))</f>
        <v>90.72444371299008</v>
      </c>
      <c r="K60" s="40">
        <f>INDEX('FP data'!$O$2:$AA$122,MATCH('Mat morbidities averted'!$A60,'FP data'!$O$2:$O$122,0),MATCH('Mat morbidities averted'!K$1,'FP data'!$O$2:$AA$2,0))</f>
        <v>105.22271552610735</v>
      </c>
    </row>
    <row r="61" spans="1:11" x14ac:dyDescent="0.3">
      <c r="A61" t="s">
        <v>120</v>
      </c>
      <c r="B61" s="40">
        <v>0</v>
      </c>
      <c r="C61" s="40">
        <f>INDEX('FP data'!$O$2:$AA$122,MATCH('Mat morbidities averted'!$A61,'FP data'!$O$2:$O$122,0),MATCH('Mat morbidities averted'!C$1,'FP data'!$O$2:$AA$2,0))</f>
        <v>22.116440846008118</v>
      </c>
      <c r="D61" s="40">
        <f>INDEX('FP data'!$O$2:$AA$122,MATCH('Mat morbidities averted'!$A61,'FP data'!$O$2:$O$122,0),MATCH('Mat morbidities averted'!D$1,'FP data'!$O$2:$AA$2,0))</f>
        <v>45.432631356008415</v>
      </c>
      <c r="E61" s="40">
        <f>INDEX('FP data'!$O$2:$AA$122,MATCH('Mat morbidities averted'!$A61,'FP data'!$O$2:$O$122,0),MATCH('Mat morbidities averted'!E$1,'FP data'!$O$2:$AA$2,0))</f>
        <v>70.02266669970038</v>
      </c>
      <c r="F61" s="40">
        <f>INDEX('FP data'!$O$2:$AA$122,MATCH('Mat morbidities averted'!$A61,'FP data'!$O$2:$O$122,0),MATCH('Mat morbidities averted'!F$1,'FP data'!$O$2:$AA$2,0))</f>
        <v>95.986857145592467</v>
      </c>
      <c r="G61" s="40">
        <f>INDEX('FP data'!$O$2:$AA$122,MATCH('Mat morbidities averted'!$A61,'FP data'!$O$2:$O$122,0),MATCH('Mat morbidities averted'!G$1,'FP data'!$O$2:$AA$2,0))</f>
        <v>123.27698958577776</v>
      </c>
      <c r="H61" s="40">
        <f>INDEX('FP data'!$O$2:$AA$122,MATCH('Mat morbidities averted'!$A61,'FP data'!$O$2:$O$122,0),MATCH('Mat morbidities averted'!H$1,'FP data'!$O$2:$AA$2,0))</f>
        <v>152.05270841813024</v>
      </c>
      <c r="I61" s="40">
        <f>INDEX('FP data'!$O$2:$AA$122,MATCH('Mat morbidities averted'!$A61,'FP data'!$O$2:$O$122,0),MATCH('Mat morbidities averted'!I$1,'FP data'!$O$2:$AA$2,0))</f>
        <v>182.36139495563168</v>
      </c>
      <c r="J61" s="40">
        <f>INDEX('FP data'!$O$2:$AA$122,MATCH('Mat morbidities averted'!$A61,'FP data'!$O$2:$O$122,0),MATCH('Mat morbidities averted'!J$1,'FP data'!$O$2:$AA$2,0))</f>
        <v>214.16929239456954</v>
      </c>
      <c r="K61" s="40">
        <f>INDEX('FP data'!$O$2:$AA$122,MATCH('Mat morbidities averted'!$A61,'FP data'!$O$2:$O$122,0),MATCH('Mat morbidities averted'!K$1,'FP data'!$O$2:$AA$2,0))</f>
        <v>247.43402401206413</v>
      </c>
    </row>
    <row r="62" spans="1:11" x14ac:dyDescent="0.3">
      <c r="A62" t="s">
        <v>122</v>
      </c>
      <c r="B62" s="40">
        <v>0</v>
      </c>
      <c r="C62" s="40">
        <f>INDEX('FP data'!$O$2:$AA$122,MATCH('Mat morbidities averted'!$A62,'FP data'!$O$2:$O$122,0),MATCH('Mat morbidities averted'!C$1,'FP data'!$O$2:$AA$2,0))</f>
        <v>60.614228336878114</v>
      </c>
      <c r="D62" s="40">
        <f>INDEX('FP data'!$O$2:$AA$122,MATCH('Mat morbidities averted'!$A62,'FP data'!$O$2:$O$122,0),MATCH('Mat morbidities averted'!D$1,'FP data'!$O$2:$AA$2,0))</f>
        <v>129.46615402750695</v>
      </c>
      <c r="E62" s="40">
        <f>INDEX('FP data'!$O$2:$AA$122,MATCH('Mat morbidities averted'!$A62,'FP data'!$O$2:$O$122,0),MATCH('Mat morbidities averted'!E$1,'FP data'!$O$2:$AA$2,0))</f>
        <v>207.39973272538668</v>
      </c>
      <c r="F62" s="40">
        <f>INDEX('FP data'!$O$2:$AA$122,MATCH('Mat morbidities averted'!$A62,'FP data'!$O$2:$O$122,0),MATCH('Mat morbidities averted'!F$1,'FP data'!$O$2:$AA$2,0))</f>
        <v>295.31280002786195</v>
      </c>
      <c r="G62" s="40">
        <f>INDEX('FP data'!$O$2:$AA$122,MATCH('Mat morbidities averted'!$A62,'FP data'!$O$2:$O$122,0),MATCH('Mat morbidities averted'!G$1,'FP data'!$O$2:$AA$2,0))</f>
        <v>394.14151977943527</v>
      </c>
      <c r="H62" s="40">
        <f>INDEX('FP data'!$O$2:$AA$122,MATCH('Mat morbidities averted'!$A62,'FP data'!$O$2:$O$122,0),MATCH('Mat morbidities averted'!H$1,'FP data'!$O$2:$AA$2,0))</f>
        <v>505.03726669155947</v>
      </c>
      <c r="I62" s="40">
        <f>INDEX('FP data'!$O$2:$AA$122,MATCH('Mat morbidities averted'!$A62,'FP data'!$O$2:$O$122,0),MATCH('Mat morbidities averted'!I$1,'FP data'!$O$2:$AA$2,0))</f>
        <v>629.1945369803791</v>
      </c>
      <c r="J62" s="40">
        <f>INDEX('FP data'!$O$2:$AA$122,MATCH('Mat morbidities averted'!$A62,'FP data'!$O$2:$O$122,0),MATCH('Mat morbidities averted'!J$1,'FP data'!$O$2:$AA$2,0))</f>
        <v>767.94037994621249</v>
      </c>
      <c r="K62" s="40">
        <f>INDEX('FP data'!$O$2:$AA$122,MATCH('Mat morbidities averted'!$A62,'FP data'!$O$2:$O$122,0),MATCH('Mat morbidities averted'!K$1,'FP data'!$O$2:$AA$2,0))</f>
        <v>922.72164128300415</v>
      </c>
    </row>
    <row r="63" spans="1:11" x14ac:dyDescent="0.3">
      <c r="A63" t="s">
        <v>124</v>
      </c>
      <c r="B63" s="40">
        <v>0</v>
      </c>
      <c r="C63" s="40">
        <f>INDEX('FP data'!$O$2:$AA$122,MATCH('Mat morbidities averted'!$A63,'FP data'!$O$2:$O$122,0),MATCH('Mat morbidities averted'!C$1,'FP data'!$O$2:$AA$2,0))</f>
        <v>435.31528505336246</v>
      </c>
      <c r="D63" s="40">
        <f>INDEX('FP data'!$O$2:$AA$122,MATCH('Mat morbidities averted'!$A63,'FP data'!$O$2:$O$122,0),MATCH('Mat morbidities averted'!D$1,'FP data'!$O$2:$AA$2,0))</f>
        <v>920.39279262399214</v>
      </c>
      <c r="E63" s="40">
        <f>INDEX('FP data'!$O$2:$AA$122,MATCH('Mat morbidities averted'!$A63,'FP data'!$O$2:$O$122,0),MATCH('Mat morbidities averted'!E$1,'FP data'!$O$2:$AA$2,0))</f>
        <v>1458.9395498544545</v>
      </c>
      <c r="F63" s="40">
        <f>INDEX('FP data'!$O$2:$AA$122,MATCH('Mat morbidities averted'!$A63,'FP data'!$O$2:$O$122,0),MATCH('Mat morbidities averted'!F$1,'FP data'!$O$2:$AA$2,0))</f>
        <v>2054.6678318115482</v>
      </c>
      <c r="G63" s="40">
        <f>INDEX('FP data'!$O$2:$AA$122,MATCH('Mat morbidities averted'!$A63,'FP data'!$O$2:$O$122,0),MATCH('Mat morbidities averted'!G$1,'FP data'!$O$2:$AA$2,0))</f>
        <v>2712.1127036833368</v>
      </c>
      <c r="H63" s="40">
        <f>INDEX('FP data'!$O$2:$AA$122,MATCH('Mat morbidities averted'!$A63,'FP data'!$O$2:$O$122,0),MATCH('Mat morbidities averted'!H$1,'FP data'!$O$2:$AA$2,0))</f>
        <v>3435.4834659510525</v>
      </c>
      <c r="I63" s="40">
        <f>INDEX('FP data'!$O$2:$AA$122,MATCH('Mat morbidities averted'!$A63,'FP data'!$O$2:$O$122,0),MATCH('Mat morbidities averted'!I$1,'FP data'!$O$2:$AA$2,0))</f>
        <v>4230.0834668145726</v>
      </c>
      <c r="J63" s="40">
        <f>INDEX('FP data'!$O$2:$AA$122,MATCH('Mat morbidities averted'!$A63,'FP data'!$O$2:$O$122,0),MATCH('Mat morbidities averted'!J$1,'FP data'!$O$2:$AA$2,0))</f>
        <v>5102.5980756889057</v>
      </c>
      <c r="K63" s="40">
        <f>INDEX('FP data'!$O$2:$AA$122,MATCH('Mat morbidities averted'!$A63,'FP data'!$O$2:$O$122,0),MATCH('Mat morbidities averted'!K$1,'FP data'!$O$2:$AA$2,0))</f>
        <v>6060.2314550323626</v>
      </c>
    </row>
    <row r="64" spans="1:11" x14ac:dyDescent="0.3">
      <c r="A64" t="s">
        <v>126</v>
      </c>
      <c r="B64" s="40">
        <v>0</v>
      </c>
      <c r="C64" s="40">
        <f>INDEX('FP data'!$O$2:$AA$122,MATCH('Mat morbidities averted'!$A64,'FP data'!$O$2:$O$122,0),MATCH('Mat morbidities averted'!C$1,'FP data'!$O$2:$AA$2,0))</f>
        <v>398.63865933508896</v>
      </c>
      <c r="D64" s="40">
        <f>INDEX('FP data'!$O$2:$AA$122,MATCH('Mat morbidities averted'!$A64,'FP data'!$O$2:$O$122,0),MATCH('Mat morbidities averted'!D$1,'FP data'!$O$2:$AA$2,0))</f>
        <v>838.38473088865976</v>
      </c>
      <c r="E64" s="40">
        <f>INDEX('FP data'!$O$2:$AA$122,MATCH('Mat morbidities averted'!$A64,'FP data'!$O$2:$O$122,0),MATCH('Mat morbidities averted'!E$1,'FP data'!$O$2:$AA$2,0))</f>
        <v>1321.0483033619112</v>
      </c>
      <c r="F64" s="40">
        <f>INDEX('FP data'!$O$2:$AA$122,MATCH('Mat morbidities averted'!$A64,'FP data'!$O$2:$O$122,0),MATCH('Mat morbidities averted'!F$1,'FP data'!$O$2:$AA$2,0))</f>
        <v>1847.333829866242</v>
      </c>
      <c r="G64" s="40">
        <f>INDEX('FP data'!$O$2:$AA$122,MATCH('Mat morbidities averted'!$A64,'FP data'!$O$2:$O$122,0),MATCH('Mat morbidities averted'!G$1,'FP data'!$O$2:$AA$2,0))</f>
        <v>2419.4712697064515</v>
      </c>
      <c r="H64" s="40">
        <f>INDEX('FP data'!$O$2:$AA$122,MATCH('Mat morbidities averted'!$A64,'FP data'!$O$2:$O$122,0),MATCH('Mat morbidities averted'!H$1,'FP data'!$O$2:$AA$2,0))</f>
        <v>3038.0334100493692</v>
      </c>
      <c r="I64" s="40">
        <f>INDEX('FP data'!$O$2:$AA$122,MATCH('Mat morbidities averted'!$A64,'FP data'!$O$2:$O$122,0),MATCH('Mat morbidities averted'!I$1,'FP data'!$O$2:$AA$2,0))</f>
        <v>3705.320896181287</v>
      </c>
      <c r="J64" s="40">
        <f>INDEX('FP data'!$O$2:$AA$122,MATCH('Mat morbidities averted'!$A64,'FP data'!$O$2:$O$122,0),MATCH('Mat morbidities averted'!J$1,'FP data'!$O$2:$AA$2,0))</f>
        <v>4426.0009966318084</v>
      </c>
      <c r="K64" s="40">
        <f>INDEX('FP data'!$O$2:$AA$122,MATCH('Mat morbidities averted'!$A64,'FP data'!$O$2:$O$122,0),MATCH('Mat morbidities averted'!K$1,'FP data'!$O$2:$AA$2,0))</f>
        <v>5204.9187454577786</v>
      </c>
    </row>
    <row r="65" spans="1:11" x14ac:dyDescent="0.3">
      <c r="A65" t="s">
        <v>128</v>
      </c>
      <c r="B65" s="40">
        <v>0</v>
      </c>
      <c r="C65" s="40">
        <f>INDEX('FP data'!$O$2:$AA$122,MATCH('Mat morbidities averted'!$A65,'FP data'!$O$2:$O$122,0),MATCH('Mat morbidities averted'!C$1,'FP data'!$O$2:$AA$2,0))</f>
        <v>1.907393800815548</v>
      </c>
      <c r="D65" s="40">
        <f>INDEX('FP data'!$O$2:$AA$122,MATCH('Mat morbidities averted'!$A65,'FP data'!$O$2:$O$122,0),MATCH('Mat morbidities averted'!D$1,'FP data'!$O$2:$AA$2,0))</f>
        <v>3.9798289821998729</v>
      </c>
      <c r="E65" s="40">
        <f>INDEX('FP data'!$O$2:$AA$122,MATCH('Mat morbidities averted'!$A65,'FP data'!$O$2:$O$122,0),MATCH('Mat morbidities averted'!E$1,'FP data'!$O$2:$AA$2,0))</f>
        <v>6.2337249397449881</v>
      </c>
      <c r="F65" s="40">
        <f>INDEX('FP data'!$O$2:$AA$122,MATCH('Mat morbidities averted'!$A65,'FP data'!$O$2:$O$122,0),MATCH('Mat morbidities averted'!F$1,'FP data'!$O$2:$AA$2,0))</f>
        <v>8.6875977398790454</v>
      </c>
      <c r="G65" s="40">
        <f>INDEX('FP data'!$O$2:$AA$122,MATCH('Mat morbidities averted'!$A65,'FP data'!$O$2:$O$122,0),MATCH('Mat morbidities averted'!G$1,'FP data'!$O$2:$AA$2,0))</f>
        <v>11.36172843706067</v>
      </c>
      <c r="H65" s="40">
        <f>INDEX('FP data'!$O$2:$AA$122,MATCH('Mat morbidities averted'!$A65,'FP data'!$O$2:$O$122,0),MATCH('Mat morbidities averted'!H$1,'FP data'!$O$2:$AA$2,0))</f>
        <v>14.27462711852035</v>
      </c>
      <c r="I65" s="40">
        <f>INDEX('FP data'!$O$2:$AA$122,MATCH('Mat morbidities averted'!$A65,'FP data'!$O$2:$O$122,0),MATCH('Mat morbidities averted'!I$1,'FP data'!$O$2:$AA$2,0))</f>
        <v>17.43850282956452</v>
      </c>
      <c r="J65" s="40">
        <f>INDEX('FP data'!$O$2:$AA$122,MATCH('Mat morbidities averted'!$A65,'FP data'!$O$2:$O$122,0),MATCH('Mat morbidities averted'!J$1,'FP data'!$O$2:$AA$2,0))</f>
        <v>20.842481277795933</v>
      </c>
      <c r="K65" s="40">
        <f>INDEX('FP data'!$O$2:$AA$122,MATCH('Mat morbidities averted'!$A65,'FP data'!$O$2:$O$122,0),MATCH('Mat morbidities averted'!K$1,'FP data'!$O$2:$AA$2,0))</f>
        <v>24.47218709931369</v>
      </c>
    </row>
    <row r="66" spans="1:11" x14ac:dyDescent="0.3">
      <c r="A66" t="s">
        <v>130</v>
      </c>
      <c r="B66" s="40">
        <v>0</v>
      </c>
      <c r="C66" s="40">
        <f>INDEX('FP data'!$O$2:$AA$122,MATCH('Mat morbidities averted'!$A66,'FP data'!$O$2:$O$122,0),MATCH('Mat morbidities averted'!C$1,'FP data'!$O$2:$AA$2,0))</f>
        <v>195.33381869337541</v>
      </c>
      <c r="D66" s="40">
        <f>INDEX('FP data'!$O$2:$AA$122,MATCH('Mat morbidities averted'!$A66,'FP data'!$O$2:$O$122,0),MATCH('Mat morbidities averted'!D$1,'FP data'!$O$2:$AA$2,0))</f>
        <v>428.30491510658953</v>
      </c>
      <c r="E66" s="40">
        <f>INDEX('FP data'!$O$2:$AA$122,MATCH('Mat morbidities averted'!$A66,'FP data'!$O$2:$O$122,0),MATCH('Mat morbidities averted'!E$1,'FP data'!$O$2:$AA$2,0))</f>
        <v>705.02530507251163</v>
      </c>
      <c r="F66" s="40">
        <f>INDEX('FP data'!$O$2:$AA$122,MATCH('Mat morbidities averted'!$A66,'FP data'!$O$2:$O$122,0),MATCH('Mat morbidities averted'!F$1,'FP data'!$O$2:$AA$2,0))</f>
        <v>1032.319355355648</v>
      </c>
      <c r="G66" s="40">
        <f>INDEX('FP data'!$O$2:$AA$122,MATCH('Mat morbidities averted'!$A66,'FP data'!$O$2:$O$122,0),MATCH('Mat morbidities averted'!G$1,'FP data'!$O$2:$AA$2,0))</f>
        <v>1416.6242215138632</v>
      </c>
      <c r="H66" s="40">
        <f>INDEX('FP data'!$O$2:$AA$122,MATCH('Mat morbidities averted'!$A66,'FP data'!$O$2:$O$122,0),MATCH('Mat morbidities averted'!H$1,'FP data'!$O$2:$AA$2,0))</f>
        <v>1867.9350876470257</v>
      </c>
      <c r="I66" s="40">
        <f>INDEX('FP data'!$O$2:$AA$122,MATCH('Mat morbidities averted'!$A66,'FP data'!$O$2:$O$122,0),MATCH('Mat morbidities averted'!I$1,'FP data'!$O$2:$AA$2,0))</f>
        <v>2396.5599029132568</v>
      </c>
      <c r="J66" s="40">
        <f>INDEX('FP data'!$O$2:$AA$122,MATCH('Mat morbidities averted'!$A66,'FP data'!$O$2:$O$122,0),MATCH('Mat morbidities averted'!J$1,'FP data'!$O$2:$AA$2,0))</f>
        <v>3014.3228892502257</v>
      </c>
      <c r="K66" s="40">
        <f>INDEX('FP data'!$O$2:$AA$122,MATCH('Mat morbidities averted'!$A66,'FP data'!$O$2:$O$122,0),MATCH('Mat morbidities averted'!K$1,'FP data'!$O$2:$AA$2,0))</f>
        <v>3734.7997467723276</v>
      </c>
    </row>
    <row r="67" spans="1:11" x14ac:dyDescent="0.3">
      <c r="A67" t="s">
        <v>132</v>
      </c>
      <c r="B67" s="40">
        <v>0</v>
      </c>
      <c r="C67" s="40">
        <f>INDEX('FP data'!$O$2:$AA$122,MATCH('Mat morbidities averted'!$A67,'FP data'!$O$2:$O$122,0),MATCH('Mat morbidities averted'!C$1,'FP data'!$O$2:$AA$2,0))</f>
        <v>34.302027220136296</v>
      </c>
      <c r="D67" s="40">
        <f>INDEX('FP data'!$O$2:$AA$122,MATCH('Mat morbidities averted'!$A67,'FP data'!$O$2:$O$122,0),MATCH('Mat morbidities averted'!D$1,'FP data'!$O$2:$AA$2,0))</f>
        <v>75.296629568195868</v>
      </c>
      <c r="E67" s="40">
        <f>INDEX('FP data'!$O$2:$AA$122,MATCH('Mat morbidities averted'!$A67,'FP data'!$O$2:$O$122,0),MATCH('Mat morbidities averted'!E$1,'FP data'!$O$2:$AA$2,0))</f>
        <v>124.12882302439817</v>
      </c>
      <c r="F67" s="40">
        <f>INDEX('FP data'!$O$2:$AA$122,MATCH('Mat morbidities averted'!$A67,'FP data'!$O$2:$O$122,0),MATCH('Mat morbidities averted'!F$1,'FP data'!$O$2:$AA$2,0))</f>
        <v>182.14527723813558</v>
      </c>
      <c r="G67" s="40">
        <f>INDEX('FP data'!$O$2:$AA$122,MATCH('Mat morbidities averted'!$A67,'FP data'!$O$2:$O$122,0),MATCH('Mat morbidities averted'!G$1,'FP data'!$O$2:$AA$2,0))</f>
        <v>250.77188442615204</v>
      </c>
      <c r="H67" s="40">
        <f>INDEX('FP data'!$O$2:$AA$122,MATCH('Mat morbidities averted'!$A67,'FP data'!$O$2:$O$122,0),MATCH('Mat morbidities averted'!H$1,'FP data'!$O$2:$AA$2,0))</f>
        <v>331.91618096129076</v>
      </c>
      <c r="I67" s="40">
        <f>INDEX('FP data'!$O$2:$AA$122,MATCH('Mat morbidities averted'!$A67,'FP data'!$O$2:$O$122,0),MATCH('Mat morbidities averted'!I$1,'FP data'!$O$2:$AA$2,0))</f>
        <v>427.64957908668066</v>
      </c>
      <c r="J67" s="40">
        <f>INDEX('FP data'!$O$2:$AA$122,MATCH('Mat morbidities averted'!$A67,'FP data'!$O$2:$O$122,0),MATCH('Mat morbidities averted'!J$1,'FP data'!$O$2:$AA$2,0))</f>
        <v>540.29838942173728</v>
      </c>
      <c r="K67" s="40">
        <f>INDEX('FP data'!$O$2:$AA$122,MATCH('Mat morbidities averted'!$A67,'FP data'!$O$2:$O$122,0),MATCH('Mat morbidities averted'!K$1,'FP data'!$O$2:$AA$2,0))</f>
        <v>672.53855779596472</v>
      </c>
    </row>
    <row r="68" spans="1:11" x14ac:dyDescent="0.3">
      <c r="A68" t="s">
        <v>134</v>
      </c>
      <c r="B68" s="40">
        <v>0</v>
      </c>
      <c r="C68" s="40">
        <f>INDEX('FP data'!$O$2:$AA$122,MATCH('Mat morbidities averted'!$A68,'FP data'!$O$2:$O$122,0),MATCH('Mat morbidities averted'!C$1,'FP data'!$O$2:$AA$2,0))</f>
        <v>341.35363622074692</v>
      </c>
      <c r="D68" s="40">
        <f>INDEX('FP data'!$O$2:$AA$122,MATCH('Mat morbidities averted'!$A68,'FP data'!$O$2:$O$122,0),MATCH('Mat morbidities averted'!D$1,'FP data'!$O$2:$AA$2,0))</f>
        <v>693.23602181227398</v>
      </c>
      <c r="E68" s="40">
        <f>INDEX('FP data'!$O$2:$AA$122,MATCH('Mat morbidities averted'!$A68,'FP data'!$O$2:$O$122,0),MATCH('Mat morbidities averted'!E$1,'FP data'!$O$2:$AA$2,0))</f>
        <v>1055.626163550487</v>
      </c>
      <c r="F68" s="40">
        <f>INDEX('FP data'!$O$2:$AA$122,MATCH('Mat morbidities averted'!$A68,'FP data'!$O$2:$O$122,0),MATCH('Mat morbidities averted'!F$1,'FP data'!$O$2:$AA$2,0))</f>
        <v>1429.2160540639998</v>
      </c>
      <c r="G68" s="40">
        <f>INDEX('FP data'!$O$2:$AA$122,MATCH('Mat morbidities averted'!$A68,'FP data'!$O$2:$O$122,0),MATCH('Mat morbidities averted'!G$1,'FP data'!$O$2:$AA$2,0))</f>
        <v>1815.0911668714925</v>
      </c>
      <c r="H68" s="40">
        <f>INDEX('FP data'!$O$2:$AA$122,MATCH('Mat morbidities averted'!$A68,'FP data'!$O$2:$O$122,0),MATCH('Mat morbidities averted'!H$1,'FP data'!$O$2:$AA$2,0))</f>
        <v>2213.5030410054751</v>
      </c>
      <c r="I68" s="40">
        <f>INDEX('FP data'!$O$2:$AA$122,MATCH('Mat morbidities averted'!$A68,'FP data'!$O$2:$O$122,0),MATCH('Mat morbidities averted'!I$1,'FP data'!$O$2:$AA$2,0))</f>
        <v>2624.6430082336319</v>
      </c>
      <c r="J68" s="40">
        <f>INDEX('FP data'!$O$2:$AA$122,MATCH('Mat morbidities averted'!$A68,'FP data'!$O$2:$O$122,0),MATCH('Mat morbidities averted'!J$1,'FP data'!$O$2:$AA$2,0))</f>
        <v>3047.9183974212865</v>
      </c>
      <c r="K68" s="40">
        <f>INDEX('FP data'!$O$2:$AA$122,MATCH('Mat morbidities averted'!$A68,'FP data'!$O$2:$O$122,0),MATCH('Mat morbidities averted'!K$1,'FP data'!$O$2:$AA$2,0))</f>
        <v>3482.5735441957913</v>
      </c>
    </row>
    <row r="69" spans="1:11" x14ac:dyDescent="0.3">
      <c r="A69" t="s">
        <v>136</v>
      </c>
      <c r="B69" s="40">
        <v>0</v>
      </c>
      <c r="C69" s="40">
        <f>INDEX('FP data'!$O$2:$AA$122,MATCH('Mat morbidities averted'!$A69,'FP data'!$O$2:$O$122,0),MATCH('Mat morbidities averted'!C$1,'FP data'!$O$2:$AA$2,0))</f>
        <v>1.6752341511845046</v>
      </c>
      <c r="D69" s="40">
        <f>INDEX('FP data'!$O$2:$AA$122,MATCH('Mat morbidities averted'!$A69,'FP data'!$O$2:$O$122,0),MATCH('Mat morbidities averted'!D$1,'FP data'!$O$2:$AA$2,0))</f>
        <v>3.4286462853868471</v>
      </c>
      <c r="E69" s="40">
        <f>INDEX('FP data'!$O$2:$AA$122,MATCH('Mat morbidities averted'!$A69,'FP data'!$O$2:$O$122,0),MATCH('Mat morbidities averted'!E$1,'FP data'!$O$2:$AA$2,0))</f>
        <v>5.2748134892946013</v>
      </c>
      <c r="F69" s="40">
        <f>INDEX('FP data'!$O$2:$AA$122,MATCH('Mat morbidities averted'!$A69,'FP data'!$O$2:$O$122,0),MATCH('Mat morbidities averted'!F$1,'FP data'!$O$2:$AA$2,0))</f>
        <v>7.2351915702918745</v>
      </c>
      <c r="G69" s="40">
        <f>INDEX('FP data'!$O$2:$AA$122,MATCH('Mat morbidities averted'!$A69,'FP data'!$O$2:$O$122,0),MATCH('Mat morbidities averted'!G$1,'FP data'!$O$2:$AA$2,0))</f>
        <v>9.3154690727640386</v>
      </c>
      <c r="H69" s="40">
        <f>INDEX('FP data'!$O$2:$AA$122,MATCH('Mat morbidities averted'!$A69,'FP data'!$O$2:$O$122,0),MATCH('Mat morbidities averted'!H$1,'FP data'!$O$2:$AA$2,0))</f>
        <v>11.545094705647145</v>
      </c>
      <c r="I69" s="40">
        <f>INDEX('FP data'!$O$2:$AA$122,MATCH('Mat morbidities averted'!$A69,'FP data'!$O$2:$O$122,0),MATCH('Mat morbidities averted'!I$1,'FP data'!$O$2:$AA$2,0))</f>
        <v>13.931741651112894</v>
      </c>
      <c r="J69" s="40">
        <f>INDEX('FP data'!$O$2:$AA$122,MATCH('Mat morbidities averted'!$A69,'FP data'!$O$2:$O$122,0),MATCH('Mat morbidities averted'!J$1,'FP data'!$O$2:$AA$2,0))</f>
        <v>16.460530979830182</v>
      </c>
      <c r="K69" s="40">
        <f>INDEX('FP data'!$O$2:$AA$122,MATCH('Mat morbidities averted'!$A69,'FP data'!$O$2:$O$122,0),MATCH('Mat morbidities averted'!K$1,'FP data'!$O$2:$AA$2,0))</f>
        <v>19.112817728276788</v>
      </c>
    </row>
    <row r="70" spans="1:11" x14ac:dyDescent="0.3">
      <c r="A70" t="s">
        <v>138</v>
      </c>
      <c r="B70" s="40">
        <v>0</v>
      </c>
      <c r="C70" s="40">
        <f>INDEX('FP data'!$O$2:$AA$122,MATCH('Mat morbidities averted'!$A70,'FP data'!$O$2:$O$122,0),MATCH('Mat morbidities averted'!C$1,'FP data'!$O$2:$AA$2,0))</f>
        <v>2.4040374236828903</v>
      </c>
      <c r="D70" s="40">
        <f>INDEX('FP data'!$O$2:$AA$122,MATCH('Mat morbidities averted'!$A70,'FP data'!$O$2:$O$122,0),MATCH('Mat morbidities averted'!D$1,'FP data'!$O$2:$AA$2,0))</f>
        <v>4.996162589859594</v>
      </c>
      <c r="E70" s="40">
        <f>INDEX('FP data'!$O$2:$AA$122,MATCH('Mat morbidities averted'!$A70,'FP data'!$O$2:$O$122,0),MATCH('Mat morbidities averted'!E$1,'FP data'!$O$2:$AA$2,0))</f>
        <v>7.7889185034111641</v>
      </c>
      <c r="F70" s="40">
        <f>INDEX('FP data'!$O$2:$AA$122,MATCH('Mat morbidities averted'!$A70,'FP data'!$O$2:$O$122,0),MATCH('Mat morbidities averted'!F$1,'FP data'!$O$2:$AA$2,0))</f>
        <v>10.796867450084271</v>
      </c>
      <c r="G70" s="40">
        <f>INDEX('FP data'!$O$2:$AA$122,MATCH('Mat morbidities averted'!$A70,'FP data'!$O$2:$O$122,0),MATCH('Mat morbidities averted'!G$1,'FP data'!$O$2:$AA$2,0))</f>
        <v>14.035620208906387</v>
      </c>
      <c r="H70" s="40">
        <f>INDEX('FP data'!$O$2:$AA$122,MATCH('Mat morbidities averted'!$A70,'FP data'!$O$2:$O$122,0),MATCH('Mat morbidities averted'!H$1,'FP data'!$O$2:$AA$2,0))</f>
        <v>17.523049876289946</v>
      </c>
      <c r="I70" s="40">
        <f>INDEX('FP data'!$O$2:$AA$122,MATCH('Mat morbidities averted'!$A70,'FP data'!$O$2:$O$122,0),MATCH('Mat morbidities averted'!I$1,'FP data'!$O$2:$AA$2,0))</f>
        <v>21.271853998600946</v>
      </c>
      <c r="J70" s="40">
        <f>INDEX('FP data'!$O$2:$AA$122,MATCH('Mat morbidities averted'!$A70,'FP data'!$O$2:$O$122,0),MATCH('Mat morbidities averted'!J$1,'FP data'!$O$2:$AA$2,0))</f>
        <v>25.291984484424411</v>
      </c>
      <c r="K70" s="40">
        <f>INDEX('FP data'!$O$2:$AA$122,MATCH('Mat morbidities averted'!$A70,'FP data'!$O$2:$O$122,0),MATCH('Mat morbidities averted'!K$1,'FP data'!$O$2:$AA$2,0))</f>
        <v>29.58998306115733</v>
      </c>
    </row>
    <row r="71" spans="1:11" x14ac:dyDescent="0.3">
      <c r="A71" t="s">
        <v>140</v>
      </c>
      <c r="B71" s="40">
        <v>0</v>
      </c>
      <c r="C71" s="40">
        <f>INDEX('FP data'!$O$2:$AA$122,MATCH('Mat morbidities averted'!$A71,'FP data'!$O$2:$O$122,0),MATCH('Mat morbidities averted'!C$1,'FP data'!$O$2:$AA$2,0))</f>
        <v>184.18157561044154</v>
      </c>
      <c r="D71" s="40">
        <f>INDEX('FP data'!$O$2:$AA$122,MATCH('Mat morbidities averted'!$A71,'FP data'!$O$2:$O$122,0),MATCH('Mat morbidities averted'!D$1,'FP data'!$O$2:$AA$2,0))</f>
        <v>376.49770166770577</v>
      </c>
      <c r="E71" s="40">
        <f>INDEX('FP data'!$O$2:$AA$122,MATCH('Mat morbidities averted'!$A71,'FP data'!$O$2:$O$122,0),MATCH('Mat morbidities averted'!E$1,'FP data'!$O$2:$AA$2,0))</f>
        <v>577.37720216770049</v>
      </c>
      <c r="F71" s="40">
        <f>INDEX('FP data'!$O$2:$AA$122,MATCH('Mat morbidities averted'!$A71,'FP data'!$O$2:$O$122,0),MATCH('Mat morbidities averted'!F$1,'FP data'!$O$2:$AA$2,0))</f>
        <v>787.55503980284811</v>
      </c>
      <c r="G71" s="40">
        <f>INDEX('FP data'!$O$2:$AA$122,MATCH('Mat morbidities averted'!$A71,'FP data'!$O$2:$O$122,0),MATCH('Mat morbidities averted'!G$1,'FP data'!$O$2:$AA$2,0))</f>
        <v>1007.5509466341136</v>
      </c>
      <c r="H71" s="40">
        <f>INDEX('FP data'!$O$2:$AA$122,MATCH('Mat morbidities averted'!$A71,'FP data'!$O$2:$O$122,0),MATCH('Mat morbidities averted'!H$1,'FP data'!$O$2:$AA$2,0))</f>
        <v>1238.1001741897526</v>
      </c>
      <c r="I71" s="40">
        <f>INDEX('FP data'!$O$2:$AA$122,MATCH('Mat morbidities averted'!$A71,'FP data'!$O$2:$O$122,0),MATCH('Mat morbidities averted'!I$1,'FP data'!$O$2:$AA$2,0))</f>
        <v>1479.1670043170097</v>
      </c>
      <c r="J71" s="40">
        <f>INDEX('FP data'!$O$2:$AA$122,MATCH('Mat morbidities averted'!$A71,'FP data'!$O$2:$O$122,0),MATCH('Mat morbidities averted'!J$1,'FP data'!$O$2:$AA$2,0))</f>
        <v>1729.5511754217869</v>
      </c>
      <c r="K71" s="40">
        <f>INDEX('FP data'!$O$2:$AA$122,MATCH('Mat morbidities averted'!$A71,'FP data'!$O$2:$O$122,0),MATCH('Mat morbidities averted'!K$1,'FP data'!$O$2:$AA$2,0))</f>
        <v>1987.9223865615422</v>
      </c>
    </row>
    <row r="72" spans="1:11" x14ac:dyDescent="0.3">
      <c r="A72" t="s">
        <v>142</v>
      </c>
      <c r="B72" s="40">
        <v>0</v>
      </c>
      <c r="C72" s="40">
        <f>INDEX('FP data'!$O$2:$AA$122,MATCH('Mat morbidities averted'!$A72,'FP data'!$O$2:$O$122,0),MATCH('Mat morbidities averted'!C$1,'FP data'!$O$2:$AA$2,0))</f>
        <v>583.06790070169336</v>
      </c>
      <c r="D72" s="40">
        <f>INDEX('FP data'!$O$2:$AA$122,MATCH('Mat morbidities averted'!$A72,'FP data'!$O$2:$O$122,0),MATCH('Mat morbidities averted'!D$1,'FP data'!$O$2:$AA$2,0))</f>
        <v>1248.0514472916984</v>
      </c>
      <c r="E72" s="40">
        <f>INDEX('FP data'!$O$2:$AA$122,MATCH('Mat morbidities averted'!$A72,'FP data'!$O$2:$O$122,0),MATCH('Mat morbidities averted'!E$1,'FP data'!$O$2:$AA$2,0))</f>
        <v>2004.4425037563815</v>
      </c>
      <c r="F72" s="40">
        <f>INDEX('FP data'!$O$2:$AA$122,MATCH('Mat morbidities averted'!$A72,'FP data'!$O$2:$O$122,0),MATCH('Mat morbidities averted'!F$1,'FP data'!$O$2:$AA$2,0))</f>
        <v>2862.7844492454587</v>
      </c>
      <c r="G72" s="40">
        <f>INDEX('FP data'!$O$2:$AA$122,MATCH('Mat morbidities averted'!$A72,'FP data'!$O$2:$O$122,0),MATCH('Mat morbidities averted'!G$1,'FP data'!$O$2:$AA$2,0))</f>
        <v>3830.7353929320961</v>
      </c>
      <c r="H72" s="40">
        <f>INDEX('FP data'!$O$2:$AA$122,MATCH('Mat morbidities averted'!$A72,'FP data'!$O$2:$O$122,0),MATCH('Mat morbidities averted'!H$1,'FP data'!$O$2:$AA$2,0))</f>
        <v>4923.8406007251833</v>
      </c>
      <c r="I72" s="40">
        <f>INDEX('FP data'!$O$2:$AA$122,MATCH('Mat morbidities averted'!$A72,'FP data'!$O$2:$O$122,0),MATCH('Mat morbidities averted'!I$1,'FP data'!$O$2:$AA$2,0))</f>
        <v>6155.4010203725575</v>
      </c>
      <c r="J72" s="40">
        <f>INDEX('FP data'!$O$2:$AA$122,MATCH('Mat morbidities averted'!$A72,'FP data'!$O$2:$O$122,0),MATCH('Mat morbidities averted'!J$1,'FP data'!$O$2:$AA$2,0))</f>
        <v>7538.9535687162606</v>
      </c>
      <c r="K72" s="40">
        <f>INDEX('FP data'!$O$2:$AA$122,MATCH('Mat morbidities averted'!$A72,'FP data'!$O$2:$O$122,0),MATCH('Mat morbidities averted'!K$1,'FP data'!$O$2:$AA$2,0))</f>
        <v>9089.3222252935248</v>
      </c>
    </row>
    <row r="73" spans="1:11" x14ac:dyDescent="0.3">
      <c r="A73" t="s">
        <v>144</v>
      </c>
      <c r="B73" s="40">
        <v>0</v>
      </c>
      <c r="C73" s="40">
        <f>INDEX('FP data'!$O$2:$AA$122,MATCH('Mat morbidities averted'!$A73,'FP data'!$O$2:$O$122,0),MATCH('Mat morbidities averted'!C$1,'FP data'!$O$2:$AA$2,0))</f>
        <v>65.087240031141846</v>
      </c>
      <c r="D73" s="40">
        <f>INDEX('FP data'!$O$2:$AA$122,MATCH('Mat morbidities averted'!$A73,'FP data'!$O$2:$O$122,0),MATCH('Mat morbidities averted'!D$1,'FP data'!$O$2:$AA$2,0))</f>
        <v>132.86055427642214</v>
      </c>
      <c r="E73" s="40">
        <f>INDEX('FP data'!$O$2:$AA$122,MATCH('Mat morbidities averted'!$A73,'FP data'!$O$2:$O$122,0),MATCH('Mat morbidities averted'!E$1,'FP data'!$O$2:$AA$2,0))</f>
        <v>203.21855549098473</v>
      </c>
      <c r="F73" s="40">
        <f>INDEX('FP data'!$O$2:$AA$122,MATCH('Mat morbidities averted'!$A73,'FP data'!$O$2:$O$122,0),MATCH('Mat morbidities averted'!F$1,'FP data'!$O$2:$AA$2,0))</f>
        <v>276.06519356710623</v>
      </c>
      <c r="G73" s="40">
        <f>INDEX('FP data'!$O$2:$AA$122,MATCH('Mat morbidities averted'!$A73,'FP data'!$O$2:$O$122,0),MATCH('Mat morbidities averted'!G$1,'FP data'!$O$2:$AA$2,0))</f>
        <v>351.46293834473909</v>
      </c>
      <c r="H73" s="40">
        <f>INDEX('FP data'!$O$2:$AA$122,MATCH('Mat morbidities averted'!$A73,'FP data'!$O$2:$O$122,0),MATCH('Mat morbidities averted'!H$1,'FP data'!$O$2:$AA$2,0))</f>
        <v>429.19779758167806</v>
      </c>
      <c r="I73" s="40">
        <f>INDEX('FP data'!$O$2:$AA$122,MATCH('Mat morbidities averted'!$A73,'FP data'!$O$2:$O$122,0),MATCH('Mat morbidities averted'!I$1,'FP data'!$O$2:$AA$2,0))</f>
        <v>509.24054342228965</v>
      </c>
      <c r="J73" s="40">
        <f>INDEX('FP data'!$O$2:$AA$122,MATCH('Mat morbidities averted'!$A73,'FP data'!$O$2:$O$122,0),MATCH('Mat morbidities averted'!J$1,'FP data'!$O$2:$AA$2,0))</f>
        <v>591.69342520252121</v>
      </c>
      <c r="K73" s="40">
        <f>INDEX('FP data'!$O$2:$AA$122,MATCH('Mat morbidities averted'!$A73,'FP data'!$O$2:$O$122,0),MATCH('Mat morbidities averted'!K$1,'FP data'!$O$2:$AA$2,0))</f>
        <v>676.67633080718269</v>
      </c>
    </row>
    <row r="74" spans="1:11" x14ac:dyDescent="0.3">
      <c r="A74" t="s">
        <v>146</v>
      </c>
      <c r="B74" s="40">
        <v>0</v>
      </c>
      <c r="C74" s="40">
        <f>INDEX('FP data'!$O$2:$AA$122,MATCH('Mat morbidities averted'!$A74,'FP data'!$O$2:$O$122,0),MATCH('Mat morbidities averted'!C$1,'FP data'!$O$2:$AA$2,0))</f>
        <v>20.374443144051838</v>
      </c>
      <c r="D74" s="40">
        <f>INDEX('FP data'!$O$2:$AA$122,MATCH('Mat morbidities averted'!$A74,'FP data'!$O$2:$O$122,0),MATCH('Mat morbidities averted'!D$1,'FP data'!$O$2:$AA$2,0))</f>
        <v>41.92481172514556</v>
      </c>
      <c r="E74" s="40">
        <f>INDEX('FP data'!$O$2:$AA$122,MATCH('Mat morbidities averted'!$A74,'FP data'!$O$2:$O$122,0),MATCH('Mat morbidities averted'!E$1,'FP data'!$O$2:$AA$2,0))</f>
        <v>64.730807425790204</v>
      </c>
      <c r="F74" s="40">
        <f>INDEX('FP data'!$O$2:$AA$122,MATCH('Mat morbidities averted'!$A74,'FP data'!$O$2:$O$122,0),MATCH('Mat morbidities averted'!F$1,'FP data'!$O$2:$AA$2,0))</f>
        <v>88.920590206993438</v>
      </c>
      <c r="G74" s="40">
        <f>INDEX('FP data'!$O$2:$AA$122,MATCH('Mat morbidities averted'!$A74,'FP data'!$O$2:$O$122,0),MATCH('Mat morbidities averted'!G$1,'FP data'!$O$2:$AA$2,0))</f>
        <v>114.52386750652431</v>
      </c>
      <c r="H74" s="40">
        <f>INDEX('FP data'!$O$2:$AA$122,MATCH('Mat morbidities averted'!$A74,'FP data'!$O$2:$O$122,0),MATCH('Mat morbidities averted'!H$1,'FP data'!$O$2:$AA$2,0))</f>
        <v>141.70144332574887</v>
      </c>
      <c r="I74" s="40">
        <f>INDEX('FP data'!$O$2:$AA$122,MATCH('Mat morbidities averted'!$A74,'FP data'!$O$2:$O$122,0),MATCH('Mat morbidities averted'!I$1,'FP data'!$O$2:$AA$2,0))</f>
        <v>170.52186936037242</v>
      </c>
      <c r="J74" s="40">
        <f>INDEX('FP data'!$O$2:$AA$122,MATCH('Mat morbidities averted'!$A74,'FP data'!$O$2:$O$122,0),MATCH('Mat morbidities averted'!J$1,'FP data'!$O$2:$AA$2,0))</f>
        <v>200.96823204305792</v>
      </c>
      <c r="K74" s="40">
        <f>INDEX('FP data'!$O$2:$AA$122,MATCH('Mat morbidities averted'!$A74,'FP data'!$O$2:$O$122,0),MATCH('Mat morbidities averted'!K$1,'FP data'!$O$2:$AA$2,0))</f>
        <v>233.01202927704276</v>
      </c>
    </row>
    <row r="75" spans="1:11" x14ac:dyDescent="0.3">
      <c r="A75" t="s">
        <v>148</v>
      </c>
      <c r="B75" s="40">
        <v>0</v>
      </c>
      <c r="C75" s="40">
        <f>INDEX('FP data'!$O$2:$AA$122,MATCH('Mat morbidities averted'!$A75,'FP data'!$O$2:$O$122,0),MATCH('Mat morbidities averted'!C$1,'FP data'!$O$2:$AA$2,0))</f>
        <v>66.367754692374547</v>
      </c>
      <c r="D75" s="40">
        <f>INDEX('FP data'!$O$2:$AA$122,MATCH('Mat morbidities averted'!$A75,'FP data'!$O$2:$O$122,0),MATCH('Mat morbidities averted'!D$1,'FP data'!$O$2:$AA$2,0))</f>
        <v>138.13899166895203</v>
      </c>
      <c r="E75" s="40">
        <f>INDEX('FP data'!$O$2:$AA$122,MATCH('Mat morbidities averted'!$A75,'FP data'!$O$2:$O$122,0),MATCH('Mat morbidities averted'!E$1,'FP data'!$O$2:$AA$2,0))</f>
        <v>215.25932600516057</v>
      </c>
      <c r="F75" s="40">
        <f>INDEX('FP data'!$O$2:$AA$122,MATCH('Mat morbidities averted'!$A75,'FP data'!$O$2:$O$122,0),MATCH('Mat morbidities averted'!F$1,'FP data'!$O$2:$AA$2,0))</f>
        <v>297.51567658272279</v>
      </c>
      <c r="G75" s="40">
        <f>INDEX('FP data'!$O$2:$AA$122,MATCH('Mat morbidities averted'!$A75,'FP data'!$O$2:$O$122,0),MATCH('Mat morbidities averted'!G$1,'FP data'!$O$2:$AA$2,0))</f>
        <v>385.38540817201692</v>
      </c>
      <c r="H75" s="40">
        <f>INDEX('FP data'!$O$2:$AA$122,MATCH('Mat morbidities averted'!$A75,'FP data'!$O$2:$O$122,0),MATCH('Mat morbidities averted'!H$1,'FP data'!$O$2:$AA$2,0))</f>
        <v>478.23801366303064</v>
      </c>
      <c r="I75" s="40">
        <f>INDEX('FP data'!$O$2:$AA$122,MATCH('Mat morbidities averted'!$A75,'FP data'!$O$2:$O$122,0),MATCH('Mat morbidities averted'!I$1,'FP data'!$O$2:$AA$2,0))</f>
        <v>576.04764338677637</v>
      </c>
      <c r="J75" s="40">
        <f>INDEX('FP data'!$O$2:$AA$122,MATCH('Mat morbidities averted'!$A75,'FP data'!$O$2:$O$122,0),MATCH('Mat morbidities averted'!J$1,'FP data'!$O$2:$AA$2,0))</f>
        <v>679.21989630401799</v>
      </c>
      <c r="K75" s="40">
        <f>INDEX('FP data'!$O$2:$AA$122,MATCH('Mat morbidities averted'!$A75,'FP data'!$O$2:$O$122,0),MATCH('Mat morbidities averted'!K$1,'FP data'!$O$2:$AA$2,0))</f>
        <v>788.24848615128531</v>
      </c>
    </row>
    <row r="76" spans="1:11" x14ac:dyDescent="0.3">
      <c r="A76" t="s">
        <v>150</v>
      </c>
      <c r="B76" s="40">
        <v>0</v>
      </c>
      <c r="C76" s="40">
        <f>INDEX('FP data'!$O$2:$AA$122,MATCH('Mat morbidities averted'!$A76,'FP data'!$O$2:$O$122,0),MATCH('Mat morbidities averted'!C$1,'FP data'!$O$2:$AA$2,0))</f>
        <v>18.643359311395898</v>
      </c>
      <c r="D76" s="40">
        <f>INDEX('FP data'!$O$2:$AA$122,MATCH('Mat morbidities averted'!$A76,'FP data'!$O$2:$O$122,0),MATCH('Mat morbidities averted'!D$1,'FP data'!$O$2:$AA$2,0))</f>
        <v>37.784777406636522</v>
      </c>
      <c r="E76" s="40">
        <f>INDEX('FP data'!$O$2:$AA$122,MATCH('Mat morbidities averted'!$A76,'FP data'!$O$2:$O$122,0),MATCH('Mat morbidities averted'!E$1,'FP data'!$O$2:$AA$2,0))</f>
        <v>57.388053192296184</v>
      </c>
      <c r="F76" s="40">
        <f>INDEX('FP data'!$O$2:$AA$122,MATCH('Mat morbidities averted'!$A76,'FP data'!$O$2:$O$122,0),MATCH('Mat morbidities averted'!F$1,'FP data'!$O$2:$AA$2,0))</f>
        <v>77.409696771871722</v>
      </c>
      <c r="G76" s="40">
        <f>INDEX('FP data'!$O$2:$AA$122,MATCH('Mat morbidities averted'!$A76,'FP data'!$O$2:$O$122,0),MATCH('Mat morbidities averted'!G$1,'FP data'!$O$2:$AA$2,0))</f>
        <v>97.923785465956371</v>
      </c>
      <c r="H76" s="40">
        <f>INDEX('FP data'!$O$2:$AA$122,MATCH('Mat morbidities averted'!$A76,'FP data'!$O$2:$O$122,0),MATCH('Mat morbidities averted'!H$1,'FP data'!$O$2:$AA$2,0))</f>
        <v>118.833151936788</v>
      </c>
      <c r="I76" s="40">
        <f>INDEX('FP data'!$O$2:$AA$122,MATCH('Mat morbidities averted'!$A76,'FP data'!$O$2:$O$122,0),MATCH('Mat morbidities averted'!I$1,'FP data'!$O$2:$AA$2,0))</f>
        <v>140.08335181079178</v>
      </c>
      <c r="J76" s="40">
        <f>INDEX('FP data'!$O$2:$AA$122,MATCH('Mat morbidities averted'!$A76,'FP data'!$O$2:$O$122,0),MATCH('Mat morbidities averted'!J$1,'FP data'!$O$2:$AA$2,0))</f>
        <v>161.60592676118722</v>
      </c>
      <c r="K76" s="40">
        <f>INDEX('FP data'!$O$2:$AA$122,MATCH('Mat morbidities averted'!$A76,'FP data'!$O$2:$O$122,0),MATCH('Mat morbidities averted'!K$1,'FP data'!$O$2:$AA$2,0))</f>
        <v>183.32825577397716</v>
      </c>
    </row>
    <row r="77" spans="1:11" x14ac:dyDescent="0.3">
      <c r="A77" t="s">
        <v>152</v>
      </c>
      <c r="B77" s="40">
        <v>0</v>
      </c>
      <c r="C77" s="40">
        <f>INDEX('FP data'!$O$2:$AA$122,MATCH('Mat morbidities averted'!$A77,'FP data'!$O$2:$O$122,0),MATCH('Mat morbidities averted'!C$1,'FP data'!$O$2:$AA$2,0))</f>
        <v>91.446325614359125</v>
      </c>
      <c r="D77" s="40">
        <f>INDEX('FP data'!$O$2:$AA$122,MATCH('Mat morbidities averted'!$A77,'FP data'!$O$2:$O$122,0),MATCH('Mat morbidities averted'!D$1,'FP data'!$O$2:$AA$2,0))</f>
        <v>199.13977756372742</v>
      </c>
      <c r="E77" s="40">
        <f>INDEX('FP data'!$O$2:$AA$122,MATCH('Mat morbidities averted'!$A77,'FP data'!$O$2:$O$122,0),MATCH('Mat morbidities averted'!E$1,'FP data'!$O$2:$AA$2,0))</f>
        <v>325.52095879442663</v>
      </c>
      <c r="F77" s="40">
        <f>INDEX('FP data'!$O$2:$AA$122,MATCH('Mat morbidities averted'!$A77,'FP data'!$O$2:$O$122,0),MATCH('Mat morbidities averted'!F$1,'FP data'!$O$2:$AA$2,0))</f>
        <v>473.32331227392069</v>
      </c>
      <c r="G77" s="40">
        <f>INDEX('FP data'!$O$2:$AA$122,MATCH('Mat morbidities averted'!$A77,'FP data'!$O$2:$O$122,0),MATCH('Mat morbidities averted'!G$1,'FP data'!$O$2:$AA$2,0))</f>
        <v>644.92924840622049</v>
      </c>
      <c r="H77" s="40">
        <f>INDEX('FP data'!$O$2:$AA$122,MATCH('Mat morbidities averted'!$A77,'FP data'!$O$2:$O$122,0),MATCH('Mat morbidities averted'!H$1,'FP data'!$O$2:$AA$2,0))</f>
        <v>844.41155709651252</v>
      </c>
      <c r="I77" s="40">
        <f>INDEX('FP data'!$O$2:$AA$122,MATCH('Mat morbidities averted'!$A77,'FP data'!$O$2:$O$122,0),MATCH('Mat morbidities averted'!I$1,'FP data'!$O$2:$AA$2,0))</f>
        <v>1075.7382578829131</v>
      </c>
      <c r="J77" s="40">
        <f>INDEX('FP data'!$O$2:$AA$122,MATCH('Mat morbidities averted'!$A77,'FP data'!$O$2:$O$122,0),MATCH('Mat morbidities averted'!J$1,'FP data'!$O$2:$AA$2,0))</f>
        <v>1343.3613937709847</v>
      </c>
      <c r="K77" s="40">
        <f>INDEX('FP data'!$O$2:$AA$122,MATCH('Mat morbidities averted'!$A77,'FP data'!$O$2:$O$122,0),MATCH('Mat morbidities averted'!K$1,'FP data'!$O$2:$AA$2,0))</f>
        <v>1652.3481819153708</v>
      </c>
    </row>
    <row r="78" spans="1:11" x14ac:dyDescent="0.3">
      <c r="A78" t="s">
        <v>154</v>
      </c>
      <c r="B78" s="40">
        <v>0</v>
      </c>
      <c r="C78" s="40">
        <f>INDEX('FP data'!$O$2:$AA$122,MATCH('Mat morbidities averted'!$A78,'FP data'!$O$2:$O$122,0),MATCH('Mat morbidities averted'!C$1,'FP data'!$O$2:$AA$2,0))</f>
        <v>5463.03724776538</v>
      </c>
      <c r="D78" s="40">
        <f>INDEX('FP data'!$O$2:$AA$122,MATCH('Mat morbidities averted'!$A78,'FP data'!$O$2:$O$122,0),MATCH('Mat morbidities averted'!D$1,'FP data'!$O$2:$AA$2,0))</f>
        <v>11749.760108177186</v>
      </c>
      <c r="E78" s="40">
        <f>INDEX('FP data'!$O$2:$AA$122,MATCH('Mat morbidities averted'!$A78,'FP data'!$O$2:$O$122,0),MATCH('Mat morbidities averted'!E$1,'FP data'!$O$2:$AA$2,0))</f>
        <v>18969.065973555938</v>
      </c>
      <c r="F78" s="40">
        <f>INDEX('FP data'!$O$2:$AA$122,MATCH('Mat morbidities averted'!$A78,'FP data'!$O$2:$O$122,0),MATCH('Mat morbidities averted'!F$1,'FP data'!$O$2:$AA$2,0))</f>
        <v>27243.022137285159</v>
      </c>
      <c r="G78" s="40">
        <f>INDEX('FP data'!$O$2:$AA$122,MATCH('Mat morbidities averted'!$A78,'FP data'!$O$2:$O$122,0),MATCH('Mat morbidities averted'!G$1,'FP data'!$O$2:$AA$2,0))</f>
        <v>36671.660148528157</v>
      </c>
      <c r="H78" s="40">
        <f>INDEX('FP data'!$O$2:$AA$122,MATCH('Mat morbidities averted'!$A78,'FP data'!$O$2:$O$122,0),MATCH('Mat morbidities averted'!H$1,'FP data'!$O$2:$AA$2,0))</f>
        <v>47430.164940353017</v>
      </c>
      <c r="I78" s="40">
        <f>INDEX('FP data'!$O$2:$AA$122,MATCH('Mat morbidities averted'!$A78,'FP data'!$O$2:$O$122,0),MATCH('Mat morbidities averted'!I$1,'FP data'!$O$2:$AA$2,0))</f>
        <v>59683.377067287453</v>
      </c>
      <c r="J78" s="40">
        <f>INDEX('FP data'!$O$2:$AA$122,MATCH('Mat morbidities averted'!$A78,'FP data'!$O$2:$O$122,0),MATCH('Mat morbidities averted'!J$1,'FP data'!$O$2:$AA$2,0))</f>
        <v>73605.138798632455</v>
      </c>
      <c r="K78" s="40">
        <f>INDEX('FP data'!$O$2:$AA$122,MATCH('Mat morbidities averted'!$A78,'FP data'!$O$2:$O$122,0),MATCH('Mat morbidities averted'!K$1,'FP data'!$O$2:$AA$2,0))</f>
        <v>89386.417568648889</v>
      </c>
    </row>
    <row r="79" spans="1:11" x14ac:dyDescent="0.3">
      <c r="A79" t="s">
        <v>156</v>
      </c>
      <c r="B79" s="40">
        <v>0</v>
      </c>
      <c r="C79" s="40">
        <f>INDEX('FP data'!$O$2:$AA$122,MATCH('Mat morbidities averted'!$A79,'FP data'!$O$2:$O$122,0),MATCH('Mat morbidities averted'!C$1,'FP data'!$O$2:$AA$2,0))</f>
        <v>11.95431034071288</v>
      </c>
      <c r="D79" s="40">
        <f>INDEX('FP data'!$O$2:$AA$122,MATCH('Mat morbidities averted'!$A79,'FP data'!$O$2:$O$122,0),MATCH('Mat morbidities averted'!D$1,'FP data'!$O$2:$AA$2,0))</f>
        <v>25.176454987224417</v>
      </c>
      <c r="E79" s="40">
        <f>INDEX('FP data'!$O$2:$AA$122,MATCH('Mat morbidities averted'!$A79,'FP data'!$O$2:$O$122,0),MATCH('Mat morbidities averted'!E$1,'FP data'!$O$2:$AA$2,0))</f>
        <v>39.763165131512523</v>
      </c>
      <c r="F79" s="40">
        <f>INDEX('FP data'!$O$2:$AA$122,MATCH('Mat morbidities averted'!$A79,'FP data'!$O$2:$O$122,0),MATCH('Mat morbidities averted'!F$1,'FP data'!$O$2:$AA$2,0))</f>
        <v>55.81233716397287</v>
      </c>
      <c r="G79" s="40">
        <f>INDEX('FP data'!$O$2:$AA$122,MATCH('Mat morbidities averted'!$A79,'FP data'!$O$2:$O$122,0),MATCH('Mat morbidities averted'!G$1,'FP data'!$O$2:$AA$2,0))</f>
        <v>73.449775207650248</v>
      </c>
      <c r="H79" s="40">
        <f>INDEX('FP data'!$O$2:$AA$122,MATCH('Mat morbidities averted'!$A79,'FP data'!$O$2:$O$122,0),MATCH('Mat morbidities averted'!H$1,'FP data'!$O$2:$AA$2,0))</f>
        <v>92.772884872162876</v>
      </c>
      <c r="I79" s="40">
        <f>INDEX('FP data'!$O$2:$AA$122,MATCH('Mat morbidities averted'!$A79,'FP data'!$O$2:$O$122,0),MATCH('Mat morbidities averted'!I$1,'FP data'!$O$2:$AA$2,0))</f>
        <v>113.90689064170306</v>
      </c>
      <c r="J79" s="40">
        <f>INDEX('FP data'!$O$2:$AA$122,MATCH('Mat morbidities averted'!$A79,'FP data'!$O$2:$O$122,0),MATCH('Mat morbidities averted'!J$1,'FP data'!$O$2:$AA$2,0))</f>
        <v>136.99156575080139</v>
      </c>
      <c r="K79" s="40">
        <f>INDEX('FP data'!$O$2:$AA$122,MATCH('Mat morbidities averted'!$A79,'FP data'!$O$2:$O$122,0),MATCH('Mat morbidities averted'!K$1,'FP data'!$O$2:$AA$2,0))</f>
        <v>162.17164270937991</v>
      </c>
    </row>
    <row r="80" spans="1:11" x14ac:dyDescent="0.3">
      <c r="A80" t="s">
        <v>158</v>
      </c>
      <c r="B80" s="40">
        <v>0</v>
      </c>
      <c r="C80" s="40">
        <f>INDEX('FP data'!$O$2:$AA$122,MATCH('Mat morbidities averted'!$A80,'FP data'!$O$2:$O$122,0),MATCH('Mat morbidities averted'!C$1,'FP data'!$O$2:$AA$2,0))</f>
        <v>1080.6902175053601</v>
      </c>
      <c r="D80" s="40">
        <f>INDEX('FP data'!$O$2:$AA$122,MATCH('Mat morbidities averted'!$A80,'FP data'!$O$2:$O$122,0),MATCH('Mat morbidities averted'!D$1,'FP data'!$O$2:$AA$2,0))</f>
        <v>2290.5894801913855</v>
      </c>
      <c r="E80" s="40">
        <f>INDEX('FP data'!$O$2:$AA$122,MATCH('Mat morbidities averted'!$A80,'FP data'!$O$2:$O$122,0),MATCH('Mat morbidities averted'!E$1,'FP data'!$O$2:$AA$2,0))</f>
        <v>3643.3174994244364</v>
      </c>
      <c r="F80" s="40">
        <f>INDEX('FP data'!$O$2:$AA$122,MATCH('Mat morbidities averted'!$A80,'FP data'!$O$2:$O$122,0),MATCH('Mat morbidities averted'!F$1,'FP data'!$O$2:$AA$2,0))</f>
        <v>5153.1108010837124</v>
      </c>
      <c r="G80" s="40">
        <f>INDEX('FP data'!$O$2:$AA$122,MATCH('Mat morbidities averted'!$A80,'FP data'!$O$2:$O$122,0),MATCH('Mat morbidities averted'!G$1,'FP data'!$O$2:$AA$2,0))</f>
        <v>6834.4443299167342</v>
      </c>
      <c r="H80" s="40">
        <f>INDEX('FP data'!$O$2:$AA$122,MATCH('Mat morbidities averted'!$A80,'FP data'!$O$2:$O$122,0),MATCH('Mat morbidities averted'!H$1,'FP data'!$O$2:$AA$2,0))</f>
        <v>8705.248594482613</v>
      </c>
      <c r="I80" s="40">
        <f>INDEX('FP data'!$O$2:$AA$122,MATCH('Mat morbidities averted'!$A80,'FP data'!$O$2:$O$122,0),MATCH('Mat morbidities averted'!I$1,'FP data'!$O$2:$AA$2,0))</f>
        <v>10782.133295209516</v>
      </c>
      <c r="J80" s="40">
        <f>INDEX('FP data'!$O$2:$AA$122,MATCH('Mat morbidities averted'!$A80,'FP data'!$O$2:$O$122,0),MATCH('Mat morbidities averted'!J$1,'FP data'!$O$2:$AA$2,0))</f>
        <v>13080.208034064482</v>
      </c>
      <c r="K80" s="40">
        <f>INDEX('FP data'!$O$2:$AA$122,MATCH('Mat morbidities averted'!$A80,'FP data'!$O$2:$O$122,0),MATCH('Mat morbidities averted'!K$1,'FP data'!$O$2:$AA$2,0))</f>
        <v>15614.743018394627</v>
      </c>
    </row>
    <row r="81" spans="1:11" x14ac:dyDescent="0.3">
      <c r="A81" t="s">
        <v>160</v>
      </c>
      <c r="B81" s="40">
        <v>0</v>
      </c>
      <c r="C81" s="40">
        <f>INDEX('FP data'!$O$2:$AA$122,MATCH('Mat morbidities averted'!$A81,'FP data'!$O$2:$O$122,0),MATCH('Mat morbidities averted'!C$1,'FP data'!$O$2:$AA$2,0))</f>
        <v>20.933332796033369</v>
      </c>
      <c r="D81" s="40">
        <f>INDEX('FP data'!$O$2:$AA$122,MATCH('Mat morbidities averted'!$A81,'FP data'!$O$2:$O$122,0),MATCH('Mat morbidities averted'!D$1,'FP data'!$O$2:$AA$2,0))</f>
        <v>42.941157627799043</v>
      </c>
      <c r="E81" s="40">
        <f>INDEX('FP data'!$O$2:$AA$122,MATCH('Mat morbidities averted'!$A81,'FP data'!$O$2:$O$122,0),MATCH('Mat morbidities averted'!E$1,'FP data'!$O$2:$AA$2,0))</f>
        <v>66.060621419669928</v>
      </c>
      <c r="F81" s="40">
        <f>INDEX('FP data'!$O$2:$AA$122,MATCH('Mat morbidities averted'!$A81,'FP data'!$O$2:$O$122,0),MATCH('Mat morbidities averted'!F$1,'FP data'!$O$2:$AA$2,0))</f>
        <v>90.337897474851047</v>
      </c>
      <c r="G81" s="40">
        <f>INDEX('FP data'!$O$2:$AA$122,MATCH('Mat morbidities averted'!$A81,'FP data'!$O$2:$O$122,0),MATCH('Mat morbidities averted'!G$1,'FP data'!$O$2:$AA$2,0))</f>
        <v>115.79970835065228</v>
      </c>
      <c r="H81" s="40">
        <f>INDEX('FP data'!$O$2:$AA$122,MATCH('Mat morbidities averted'!$A81,'FP data'!$O$2:$O$122,0),MATCH('Mat morbidities averted'!H$1,'FP data'!$O$2:$AA$2,0))</f>
        <v>142.5198488363759</v>
      </c>
      <c r="I81" s="40">
        <f>INDEX('FP data'!$O$2:$AA$122,MATCH('Mat morbidities averted'!$A81,'FP data'!$O$2:$O$122,0),MATCH('Mat morbidities averted'!I$1,'FP data'!$O$2:$AA$2,0))</f>
        <v>170.53011147448547</v>
      </c>
      <c r="J81" s="40">
        <f>INDEX('FP data'!$O$2:$AA$122,MATCH('Mat morbidities averted'!$A81,'FP data'!$O$2:$O$122,0),MATCH('Mat morbidities averted'!J$1,'FP data'!$O$2:$AA$2,0))</f>
        <v>199.81981547396833</v>
      </c>
      <c r="K81" s="40">
        <f>INDEX('FP data'!$O$2:$AA$122,MATCH('Mat morbidities averted'!$A81,'FP data'!$O$2:$O$122,0),MATCH('Mat morbidities averted'!K$1,'FP data'!$O$2:$AA$2,0))</f>
        <v>230.37399320840063</v>
      </c>
    </row>
    <row r="82" spans="1:11" x14ac:dyDescent="0.3">
      <c r="A82" t="s">
        <v>162</v>
      </c>
      <c r="B82" s="40">
        <v>0</v>
      </c>
      <c r="C82" s="40">
        <f>INDEX('FP data'!$O$2:$AA$122,MATCH('Mat morbidities averted'!$A82,'FP data'!$O$2:$O$122,0),MATCH('Mat morbidities averted'!C$1,'FP data'!$O$2:$AA$2,0))</f>
        <v>12.126512540363137</v>
      </c>
      <c r="D82" s="40">
        <f>INDEX('FP data'!$O$2:$AA$122,MATCH('Mat morbidities averted'!$A82,'FP data'!$O$2:$O$122,0),MATCH('Mat morbidities averted'!D$1,'FP data'!$O$2:$AA$2,0))</f>
        <v>25.782555383573083</v>
      </c>
      <c r="E82" s="40">
        <f>INDEX('FP data'!$O$2:$AA$122,MATCH('Mat morbidities averted'!$A82,'FP data'!$O$2:$O$122,0),MATCH('Mat morbidities averted'!E$1,'FP data'!$O$2:$AA$2,0))</f>
        <v>41.108433220968493</v>
      </c>
      <c r="F82" s="40">
        <f>INDEX('FP data'!$O$2:$AA$122,MATCH('Mat morbidities averted'!$A82,'FP data'!$O$2:$O$122,0),MATCH('Mat morbidities averted'!F$1,'FP data'!$O$2:$AA$2,0))</f>
        <v>58.249771409273222</v>
      </c>
      <c r="G82" s="40">
        <f>INDEX('FP data'!$O$2:$AA$122,MATCH('Mat morbidities averted'!$A82,'FP data'!$O$2:$O$122,0),MATCH('Mat morbidities averted'!G$1,'FP data'!$O$2:$AA$2,0))</f>
        <v>77.364348197839291</v>
      </c>
      <c r="H82" s="40">
        <f>INDEX('FP data'!$O$2:$AA$122,MATCH('Mat morbidities averted'!$A82,'FP data'!$O$2:$O$122,0),MATCH('Mat morbidities averted'!H$1,'FP data'!$O$2:$AA$2,0))</f>
        <v>98.638161538917075</v>
      </c>
      <c r="I82" s="40">
        <f>INDEX('FP data'!$O$2:$AA$122,MATCH('Mat morbidities averted'!$A82,'FP data'!$O$2:$O$122,0),MATCH('Mat morbidities averted'!I$1,'FP data'!$O$2:$AA$2,0))</f>
        <v>122.26745807575278</v>
      </c>
      <c r="J82" s="40">
        <f>INDEX('FP data'!$O$2:$AA$122,MATCH('Mat morbidities averted'!$A82,'FP data'!$O$2:$O$122,0),MATCH('Mat morbidities averted'!J$1,'FP data'!$O$2:$AA$2,0))</f>
        <v>148.47722213491423</v>
      </c>
      <c r="K82" s="40">
        <f>INDEX('FP data'!$O$2:$AA$122,MATCH('Mat morbidities averted'!$A82,'FP data'!$O$2:$O$122,0),MATCH('Mat morbidities averted'!K$1,'FP data'!$O$2:$AA$2,0))</f>
        <v>177.51325774282003</v>
      </c>
    </row>
    <row r="83" spans="1:11" x14ac:dyDescent="0.3">
      <c r="A83" t="s">
        <v>164</v>
      </c>
      <c r="B83" s="40">
        <v>0</v>
      </c>
      <c r="C83" s="40">
        <f>INDEX('FP data'!$O$2:$AA$122,MATCH('Mat morbidities averted'!$A83,'FP data'!$O$2:$O$122,0),MATCH('Mat morbidities averted'!C$1,'FP data'!$O$2:$AA$2,0))</f>
        <v>22.616124806056405</v>
      </c>
      <c r="D83" s="40">
        <f>INDEX('FP data'!$O$2:$AA$122,MATCH('Mat morbidities averted'!$A83,'FP data'!$O$2:$O$122,0),MATCH('Mat morbidities averted'!D$1,'FP data'!$O$2:$AA$2,0))</f>
        <v>46.357272892849551</v>
      </c>
      <c r="E83" s="40">
        <f>INDEX('FP data'!$O$2:$AA$122,MATCH('Mat morbidities averted'!$A83,'FP data'!$O$2:$O$122,0),MATCH('Mat morbidities averted'!E$1,'FP data'!$O$2:$AA$2,0))</f>
        <v>71.212295183896686</v>
      </c>
      <c r="F83" s="40">
        <f>INDEX('FP data'!$O$2:$AA$122,MATCH('Mat morbidities averted'!$A83,'FP data'!$O$2:$O$122,0),MATCH('Mat morbidities averted'!F$1,'FP data'!$O$2:$AA$2,0))</f>
        <v>97.128107199316219</v>
      </c>
      <c r="G83" s="40">
        <f>INDEX('FP data'!$O$2:$AA$122,MATCH('Mat morbidities averted'!$A83,'FP data'!$O$2:$O$122,0),MATCH('Mat morbidities averted'!G$1,'FP data'!$O$2:$AA$2,0))</f>
        <v>124.13792798008012</v>
      </c>
      <c r="H83" s="40">
        <f>INDEX('FP data'!$O$2:$AA$122,MATCH('Mat morbidities averted'!$A83,'FP data'!$O$2:$O$122,0),MATCH('Mat morbidities averted'!H$1,'FP data'!$O$2:$AA$2,0))</f>
        <v>152.14797604244768</v>
      </c>
      <c r="I83" s="40">
        <f>INDEX('FP data'!$O$2:$AA$122,MATCH('Mat morbidities averted'!$A83,'FP data'!$O$2:$O$122,0),MATCH('Mat morbidities averted'!I$1,'FP data'!$O$2:$AA$2,0))</f>
        <v>181.123230463249</v>
      </c>
      <c r="J83" s="40">
        <f>INDEX('FP data'!$O$2:$AA$122,MATCH('Mat morbidities averted'!$A83,'FP data'!$O$2:$O$122,0),MATCH('Mat morbidities averted'!J$1,'FP data'!$O$2:$AA$2,0))</f>
        <v>211.05372072703653</v>
      </c>
      <c r="K83" s="40">
        <f>INDEX('FP data'!$O$2:$AA$122,MATCH('Mat morbidities averted'!$A83,'FP data'!$O$2:$O$122,0),MATCH('Mat morbidities averted'!K$1,'FP data'!$O$2:$AA$2,0))</f>
        <v>241.92283527677546</v>
      </c>
    </row>
    <row r="84" spans="1:11" x14ac:dyDescent="0.3">
      <c r="A84" t="s">
        <v>166</v>
      </c>
      <c r="B84" s="40">
        <v>0</v>
      </c>
      <c r="C84" s="40">
        <f>INDEX('FP data'!$O$2:$AA$122,MATCH('Mat morbidities averted'!$A84,'FP data'!$O$2:$O$122,0),MATCH('Mat morbidities averted'!C$1,'FP data'!$O$2:$AA$2,0))</f>
        <v>81.586397190380467</v>
      </c>
      <c r="D84" s="40">
        <f>INDEX('FP data'!$O$2:$AA$122,MATCH('Mat morbidities averted'!$A84,'FP data'!$O$2:$O$122,0),MATCH('Mat morbidities averted'!D$1,'FP data'!$O$2:$AA$2,0))</f>
        <v>168.04632221313932</v>
      </c>
      <c r="E84" s="40">
        <f>INDEX('FP data'!$O$2:$AA$122,MATCH('Mat morbidities averted'!$A84,'FP data'!$O$2:$O$122,0),MATCH('Mat morbidities averted'!E$1,'FP data'!$O$2:$AA$2,0))</f>
        <v>259.564177173595</v>
      </c>
      <c r="F84" s="40">
        <f>INDEX('FP data'!$O$2:$AA$122,MATCH('Mat morbidities averted'!$A84,'FP data'!$O$2:$O$122,0),MATCH('Mat morbidities averted'!F$1,'FP data'!$O$2:$AA$2,0))</f>
        <v>356.31667331948802</v>
      </c>
      <c r="G84" s="40">
        <f>INDEX('FP data'!$O$2:$AA$122,MATCH('Mat morbidities averted'!$A84,'FP data'!$O$2:$O$122,0),MATCH('Mat morbidities averted'!G$1,'FP data'!$O$2:$AA$2,0))</f>
        <v>458.61282337134139</v>
      </c>
      <c r="H84" s="40">
        <f>INDEX('FP data'!$O$2:$AA$122,MATCH('Mat morbidities averted'!$A84,'FP data'!$O$2:$O$122,0),MATCH('Mat morbidities averted'!H$1,'FP data'!$O$2:$AA$2,0))</f>
        <v>566.57990734367991</v>
      </c>
      <c r="I84" s="40">
        <f>INDEX('FP data'!$O$2:$AA$122,MATCH('Mat morbidities averted'!$A84,'FP data'!$O$2:$O$122,0),MATCH('Mat morbidities averted'!I$1,'FP data'!$O$2:$AA$2,0))</f>
        <v>680.37319360183824</v>
      </c>
      <c r="J84" s="40">
        <f>INDEX('FP data'!$O$2:$AA$122,MATCH('Mat morbidities averted'!$A84,'FP data'!$O$2:$O$122,0),MATCH('Mat morbidities averted'!J$1,'FP data'!$O$2:$AA$2,0))</f>
        <v>800.10425355040911</v>
      </c>
      <c r="K84" s="40">
        <f>INDEX('FP data'!$O$2:$AA$122,MATCH('Mat morbidities averted'!$A84,'FP data'!$O$2:$O$122,0),MATCH('Mat morbidities averted'!K$1,'FP data'!$O$2:$AA$2,0))</f>
        <v>925.88014478456785</v>
      </c>
    </row>
    <row r="85" spans="1:11" x14ac:dyDescent="0.3">
      <c r="A85" t="s">
        <v>168</v>
      </c>
      <c r="B85" s="40">
        <v>0</v>
      </c>
      <c r="C85" s="40">
        <f>INDEX('FP data'!$O$2:$AA$122,MATCH('Mat morbidities averted'!$A85,'FP data'!$O$2:$O$122,0),MATCH('Mat morbidities averted'!C$1,'FP data'!$O$2:$AA$2,0))</f>
        <v>524.24125976748019</v>
      </c>
      <c r="D85" s="40">
        <f>INDEX('FP data'!$O$2:$AA$122,MATCH('Mat morbidities averted'!$A85,'FP data'!$O$2:$O$122,0),MATCH('Mat morbidities averted'!D$1,'FP data'!$O$2:$AA$2,0))</f>
        <v>1100.8179885059735</v>
      </c>
      <c r="E85" s="40">
        <f>INDEX('FP data'!$O$2:$AA$122,MATCH('Mat morbidities averted'!$A85,'FP data'!$O$2:$O$122,0),MATCH('Mat morbidities averted'!E$1,'FP data'!$O$2:$AA$2,0))</f>
        <v>1733.7916978805852</v>
      </c>
      <c r="F85" s="40">
        <f>INDEX('FP data'!$O$2:$AA$122,MATCH('Mat morbidities averted'!$A85,'FP data'!$O$2:$O$122,0),MATCH('Mat morbidities averted'!F$1,'FP data'!$O$2:$AA$2,0))</f>
        <v>2427.1516687979647</v>
      </c>
      <c r="G85" s="40">
        <f>INDEX('FP data'!$O$2:$AA$122,MATCH('Mat morbidities averted'!$A85,'FP data'!$O$2:$O$122,0),MATCH('Mat morbidities averted'!G$1,'FP data'!$O$2:$AA$2,0))</f>
        <v>3186.3872722504993</v>
      </c>
      <c r="H85" s="40">
        <f>INDEX('FP data'!$O$2:$AA$122,MATCH('Mat morbidities averted'!$A85,'FP data'!$O$2:$O$122,0),MATCH('Mat morbidities averted'!H$1,'FP data'!$O$2:$AA$2,0))</f>
        <v>4015.6634360380795</v>
      </c>
      <c r="I85" s="40">
        <f>INDEX('FP data'!$O$2:$AA$122,MATCH('Mat morbidities averted'!$A85,'FP data'!$O$2:$O$122,0),MATCH('Mat morbidities averted'!I$1,'FP data'!$O$2:$AA$2,0))</f>
        <v>4920.2376181104491</v>
      </c>
      <c r="J85" s="40">
        <f>INDEX('FP data'!$O$2:$AA$122,MATCH('Mat morbidities averted'!$A85,'FP data'!$O$2:$O$122,0),MATCH('Mat morbidities averted'!J$1,'FP data'!$O$2:$AA$2,0))</f>
        <v>5906.0720963293661</v>
      </c>
      <c r="K85" s="40">
        <f>INDEX('FP data'!$O$2:$AA$122,MATCH('Mat morbidities averted'!$A85,'FP data'!$O$2:$O$122,0),MATCH('Mat morbidities averted'!K$1,'FP data'!$O$2:$AA$2,0))</f>
        <v>6979.4812911204535</v>
      </c>
    </row>
    <row r="86" spans="1:11" x14ac:dyDescent="0.3">
      <c r="A86" t="s">
        <v>170</v>
      </c>
      <c r="B86" s="40">
        <v>0</v>
      </c>
      <c r="C86" s="40">
        <f>INDEX('FP data'!$O$2:$AA$122,MATCH('Mat morbidities averted'!$A86,'FP data'!$O$2:$O$122,0),MATCH('Mat morbidities averted'!C$1,'FP data'!$O$2:$AA$2,0))</f>
        <v>2.7495192874205117</v>
      </c>
      <c r="D86" s="40">
        <f>INDEX('FP data'!$O$2:$AA$122,MATCH('Mat morbidities averted'!$A86,'FP data'!$O$2:$O$122,0),MATCH('Mat morbidities averted'!D$1,'FP data'!$O$2:$AA$2,0))</f>
        <v>5.7671699213361123</v>
      </c>
      <c r="E86" s="40">
        <f>INDEX('FP data'!$O$2:$AA$122,MATCH('Mat morbidities averted'!$A86,'FP data'!$O$2:$O$122,0),MATCH('Mat morbidities averted'!E$1,'FP data'!$O$2:$AA$2,0))</f>
        <v>9.0769299124314671</v>
      </c>
      <c r="F86" s="40">
        <f>INDEX('FP data'!$O$2:$AA$122,MATCH('Mat morbidities averted'!$A86,'FP data'!$O$2:$O$122,0),MATCH('Mat morbidities averted'!F$1,'FP data'!$O$2:$AA$2,0))</f>
        <v>12.70517651974238</v>
      </c>
      <c r="G86" s="40">
        <f>INDEX('FP data'!$O$2:$AA$122,MATCH('Mat morbidities averted'!$A86,'FP data'!$O$2:$O$122,0),MATCH('Mat morbidities averted'!G$1,'FP data'!$O$2:$AA$2,0))</f>
        <v>16.628331144484847</v>
      </c>
      <c r="H86" s="40">
        <f>INDEX('FP data'!$O$2:$AA$122,MATCH('Mat morbidities averted'!$A86,'FP data'!$O$2:$O$122,0),MATCH('Mat morbidities averted'!H$1,'FP data'!$O$2:$AA$2,0))</f>
        <v>20.896641436610238</v>
      </c>
      <c r="I86" s="40">
        <f>INDEX('FP data'!$O$2:$AA$122,MATCH('Mat morbidities averted'!$A86,'FP data'!$O$2:$O$122,0),MATCH('Mat morbidities averted'!I$1,'FP data'!$O$2:$AA$2,0))</f>
        <v>25.510518611116623</v>
      </c>
      <c r="J86" s="40">
        <f>INDEX('FP data'!$O$2:$AA$122,MATCH('Mat morbidities averted'!$A86,'FP data'!$O$2:$O$122,0),MATCH('Mat morbidities averted'!J$1,'FP data'!$O$2:$AA$2,0))</f>
        <v>30.447989928536387</v>
      </c>
      <c r="K86" s="40">
        <f>INDEX('FP data'!$O$2:$AA$122,MATCH('Mat morbidities averted'!$A86,'FP data'!$O$2:$O$122,0),MATCH('Mat morbidities averted'!K$1,'FP data'!$O$2:$AA$2,0))</f>
        <v>35.687686882395042</v>
      </c>
    </row>
    <row r="87" spans="1:11" x14ac:dyDescent="0.3">
      <c r="A87" t="s">
        <v>172</v>
      </c>
      <c r="B87" s="40">
        <v>0</v>
      </c>
      <c r="C87" s="40">
        <f>INDEX('FP data'!$O$2:$AA$122,MATCH('Mat morbidities averted'!$A87,'FP data'!$O$2:$O$122,0),MATCH('Mat morbidities averted'!C$1,'FP data'!$O$2:$AA$2,0))</f>
        <v>147.77195123243382</v>
      </c>
      <c r="D87" s="40">
        <f>INDEX('FP data'!$O$2:$AA$122,MATCH('Mat morbidities averted'!$A87,'FP data'!$O$2:$O$122,0),MATCH('Mat morbidities averted'!D$1,'FP data'!$O$2:$AA$2,0))</f>
        <v>310.88589546094045</v>
      </c>
      <c r="E87" s="40">
        <f>INDEX('FP data'!$O$2:$AA$122,MATCH('Mat morbidities averted'!$A87,'FP data'!$O$2:$O$122,0),MATCH('Mat morbidities averted'!E$1,'FP data'!$O$2:$AA$2,0))</f>
        <v>490.245808746683</v>
      </c>
      <c r="F87" s="40">
        <f>INDEX('FP data'!$O$2:$AA$122,MATCH('Mat morbidities averted'!$A87,'FP data'!$O$2:$O$122,0),MATCH('Mat morbidities averted'!F$1,'FP data'!$O$2:$AA$2,0))</f>
        <v>686.68701098792872</v>
      </c>
      <c r="G87" s="40">
        <f>INDEX('FP data'!$O$2:$AA$122,MATCH('Mat morbidities averted'!$A87,'FP data'!$O$2:$O$122,0),MATCH('Mat morbidities averted'!G$1,'FP data'!$O$2:$AA$2,0))</f>
        <v>901.16608655514074</v>
      </c>
      <c r="H87" s="40">
        <f>INDEX('FP data'!$O$2:$AA$122,MATCH('Mat morbidities averted'!$A87,'FP data'!$O$2:$O$122,0),MATCH('Mat morbidities averted'!H$1,'FP data'!$O$2:$AA$2,0))</f>
        <v>1134.4443509295502</v>
      </c>
      <c r="I87" s="40">
        <f>INDEX('FP data'!$O$2:$AA$122,MATCH('Mat morbidities averted'!$A87,'FP data'!$O$2:$O$122,0),MATCH('Mat morbidities averted'!I$1,'FP data'!$O$2:$AA$2,0))</f>
        <v>1386.9970378006069</v>
      </c>
      <c r="J87" s="40">
        <f>INDEX('FP data'!$O$2:$AA$122,MATCH('Mat morbidities averted'!$A87,'FP data'!$O$2:$O$122,0),MATCH('Mat morbidities averted'!J$1,'FP data'!$O$2:$AA$2,0))</f>
        <v>1658.8548522090027</v>
      </c>
      <c r="K87" s="40">
        <f>INDEX('FP data'!$O$2:$AA$122,MATCH('Mat morbidities averted'!$A87,'FP data'!$O$2:$O$122,0),MATCH('Mat morbidities averted'!K$1,'FP data'!$O$2:$AA$2,0))</f>
        <v>1949.9207351707469</v>
      </c>
    </row>
    <row r="88" spans="1:11" x14ac:dyDescent="0.3">
      <c r="A88" t="s">
        <v>174</v>
      </c>
      <c r="B88" s="40">
        <v>0</v>
      </c>
      <c r="C88" s="40">
        <f>INDEX('FP data'!$O$2:$AA$122,MATCH('Mat morbidities averted'!$A88,'FP data'!$O$2:$O$122,0),MATCH('Mat morbidities averted'!C$1,'FP data'!$O$2:$AA$2,0))</f>
        <v>0.38539163732175474</v>
      </c>
      <c r="D88" s="40">
        <f>INDEX('FP data'!$O$2:$AA$122,MATCH('Mat morbidities averted'!$A88,'FP data'!$O$2:$O$122,0),MATCH('Mat morbidities averted'!D$1,'FP data'!$O$2:$AA$2,0))</f>
        <v>0.77780127611799088</v>
      </c>
      <c r="E88" s="40">
        <f>INDEX('FP data'!$O$2:$AA$122,MATCH('Mat morbidities averted'!$A88,'FP data'!$O$2:$O$122,0),MATCH('Mat morbidities averted'!E$1,'FP data'!$O$2:$AA$2,0))</f>
        <v>1.1775839976172371</v>
      </c>
      <c r="F88" s="40">
        <f>INDEX('FP data'!$O$2:$AA$122,MATCH('Mat morbidities averted'!$A88,'FP data'!$O$2:$O$122,0),MATCH('Mat morbidities averted'!F$1,'FP data'!$O$2:$AA$2,0))</f>
        <v>1.5850778934078615</v>
      </c>
      <c r="G88" s="40">
        <f>INDEX('FP data'!$O$2:$AA$122,MATCH('Mat morbidities averted'!$A88,'FP data'!$O$2:$O$122,0),MATCH('Mat morbidities averted'!G$1,'FP data'!$O$2:$AA$2,0))</f>
        <v>2.0003104931263334</v>
      </c>
      <c r="H88" s="40">
        <f>INDEX('FP data'!$O$2:$AA$122,MATCH('Mat morbidities averted'!$A88,'FP data'!$O$2:$O$122,0),MATCH('Mat morbidities averted'!H$1,'FP data'!$O$2:$AA$2,0))</f>
        <v>2.4238956832130274</v>
      </c>
      <c r="I88" s="40">
        <f>INDEX('FP data'!$O$2:$AA$122,MATCH('Mat morbidities averted'!$A88,'FP data'!$O$2:$O$122,0),MATCH('Mat morbidities averted'!I$1,'FP data'!$O$2:$AA$2,0))</f>
        <v>2.8563075995537908</v>
      </c>
      <c r="J88" s="40">
        <f>INDEX('FP data'!$O$2:$AA$122,MATCH('Mat morbidities averted'!$A88,'FP data'!$O$2:$O$122,0),MATCH('Mat morbidities averted'!J$1,'FP data'!$O$2:$AA$2,0))</f>
        <v>3.295276572014318</v>
      </c>
      <c r="K88" s="40">
        <f>INDEX('FP data'!$O$2:$AA$122,MATCH('Mat morbidities averted'!$A88,'FP data'!$O$2:$O$122,0),MATCH('Mat morbidities averted'!K$1,'FP data'!$O$2:$AA$2,0))</f>
        <v>3.7389046436740685</v>
      </c>
    </row>
    <row r="89" spans="1:11" x14ac:dyDescent="0.3">
      <c r="A89" t="s">
        <v>176</v>
      </c>
      <c r="B89" s="40">
        <v>0</v>
      </c>
      <c r="C89" s="40">
        <f>INDEX('FP data'!$O$2:$AA$122,MATCH('Mat morbidities averted'!$A89,'FP data'!$O$2:$O$122,0),MATCH('Mat morbidities averted'!C$1,'FP data'!$O$2:$AA$2,0))</f>
        <v>0.57188530033304552</v>
      </c>
      <c r="D89" s="40">
        <f>INDEX('FP data'!$O$2:$AA$122,MATCH('Mat morbidities averted'!$A89,'FP data'!$O$2:$O$122,0),MATCH('Mat morbidities averted'!D$1,'FP data'!$O$2:$AA$2,0))</f>
        <v>1.2198772307771195</v>
      </c>
      <c r="E89" s="40">
        <f>INDEX('FP data'!$O$2:$AA$122,MATCH('Mat morbidities averted'!$A89,'FP data'!$O$2:$O$122,0),MATCH('Mat morbidities averted'!E$1,'FP data'!$O$2:$AA$2,0))</f>
        <v>1.9518207371761553</v>
      </c>
      <c r="F89" s="40">
        <f>INDEX('FP data'!$O$2:$AA$122,MATCH('Mat morbidities averted'!$A89,'FP data'!$O$2:$O$122,0),MATCH('Mat morbidities averted'!F$1,'FP data'!$O$2:$AA$2,0))</f>
        <v>2.7749235695838008</v>
      </c>
      <c r="G89" s="40">
        <f>INDEX('FP data'!$O$2:$AA$122,MATCH('Mat morbidities averted'!$A89,'FP data'!$O$2:$O$122,0),MATCH('Mat morbidities averted'!G$1,'FP data'!$O$2:$AA$2,0))</f>
        <v>3.7026727591028639</v>
      </c>
      <c r="H89" s="40">
        <f>INDEX('FP data'!$O$2:$AA$122,MATCH('Mat morbidities averted'!$A89,'FP data'!$O$2:$O$122,0),MATCH('Mat morbidities averted'!H$1,'FP data'!$O$2:$AA$2,0))</f>
        <v>4.7414742156816603</v>
      </c>
      <c r="I89" s="40">
        <f>INDEX('FP data'!$O$2:$AA$122,MATCH('Mat morbidities averted'!$A89,'FP data'!$O$2:$O$122,0),MATCH('Mat morbidities averted'!I$1,'FP data'!$O$2:$AA$2,0))</f>
        <v>5.9029288197708443</v>
      </c>
      <c r="J89" s="40">
        <f>INDEX('FP data'!$O$2:$AA$122,MATCH('Mat morbidities averted'!$A89,'FP data'!$O$2:$O$122,0),MATCH('Mat morbidities averted'!J$1,'FP data'!$O$2:$AA$2,0))</f>
        <v>7.2006431995220099</v>
      </c>
      <c r="K89" s="40">
        <f>INDEX('FP data'!$O$2:$AA$122,MATCH('Mat morbidities averted'!$A89,'FP data'!$O$2:$O$122,0),MATCH('Mat morbidities averted'!K$1,'FP data'!$O$2:$AA$2,0))</f>
        <v>8.6537307234623952</v>
      </c>
    </row>
    <row r="90" spans="1:11" x14ac:dyDescent="0.3">
      <c r="A90" t="s">
        <v>178</v>
      </c>
      <c r="B90" s="40">
        <v>0</v>
      </c>
      <c r="C90" s="40">
        <f>INDEX('FP data'!$O$2:$AA$122,MATCH('Mat morbidities averted'!$A90,'FP data'!$O$2:$O$122,0),MATCH('Mat morbidities averted'!C$1,'FP data'!$O$2:$AA$2,0))</f>
        <v>2.137132681452556</v>
      </c>
      <c r="D90" s="40">
        <f>INDEX('FP data'!$O$2:$AA$122,MATCH('Mat morbidities averted'!$A90,'FP data'!$O$2:$O$122,0),MATCH('Mat morbidities averted'!D$1,'FP data'!$O$2:$AA$2,0))</f>
        <v>4.5277618036762632</v>
      </c>
      <c r="E90" s="40">
        <f>INDEX('FP data'!$O$2:$AA$122,MATCH('Mat morbidities averted'!$A90,'FP data'!$O$2:$O$122,0),MATCH('Mat morbidities averted'!E$1,'FP data'!$O$2:$AA$2,0))</f>
        <v>7.1873853467046516</v>
      </c>
      <c r="F90" s="40">
        <f>INDEX('FP data'!$O$2:$AA$122,MATCH('Mat morbidities averted'!$A90,'FP data'!$O$2:$O$122,0),MATCH('Mat morbidities averted'!F$1,'FP data'!$O$2:$AA$2,0))</f>
        <v>10.126753862181815</v>
      </c>
      <c r="G90" s="40">
        <f>INDEX('FP data'!$O$2:$AA$122,MATCH('Mat morbidities averted'!$A90,'FP data'!$O$2:$O$122,0),MATCH('Mat morbidities averted'!G$1,'FP data'!$O$2:$AA$2,0))</f>
        <v>13.357703465938378</v>
      </c>
      <c r="H90" s="40">
        <f>INDEX('FP data'!$O$2:$AA$122,MATCH('Mat morbidities averted'!$A90,'FP data'!$O$2:$O$122,0),MATCH('Mat morbidities averted'!H$1,'FP data'!$O$2:$AA$2,0))</f>
        <v>16.891885674528524</v>
      </c>
      <c r="I90" s="40">
        <f>INDEX('FP data'!$O$2:$AA$122,MATCH('Mat morbidities averted'!$A90,'FP data'!$O$2:$O$122,0),MATCH('Mat morbidities averted'!I$1,'FP data'!$O$2:$AA$2,0))</f>
        <v>20.756106797867936</v>
      </c>
      <c r="J90" s="40">
        <f>INDEX('FP data'!$O$2:$AA$122,MATCH('Mat morbidities averted'!$A90,'FP data'!$O$2:$O$122,0),MATCH('Mat morbidities averted'!J$1,'FP data'!$O$2:$AA$2,0))</f>
        <v>24.9985326675395</v>
      </c>
      <c r="K90" s="40">
        <f>INDEX('FP data'!$O$2:$AA$122,MATCH('Mat morbidities averted'!$A90,'FP data'!$O$2:$O$122,0),MATCH('Mat morbidities averted'!K$1,'FP data'!$O$2:$AA$2,0))</f>
        <v>29.674182169739225</v>
      </c>
    </row>
    <row r="91" spans="1:11" x14ac:dyDescent="0.3">
      <c r="A91" t="s">
        <v>180</v>
      </c>
      <c r="B91" s="40">
        <v>0</v>
      </c>
      <c r="C91" s="40">
        <f>INDEX('FP data'!$O$2:$AA$122,MATCH('Mat morbidities averted'!$A91,'FP data'!$O$2:$O$122,0),MATCH('Mat morbidities averted'!C$1,'FP data'!$O$2:$AA$2,0))</f>
        <v>77.090146451166902</v>
      </c>
      <c r="D91" s="40">
        <f>INDEX('FP data'!$O$2:$AA$122,MATCH('Mat morbidities averted'!$A91,'FP data'!$O$2:$O$122,0),MATCH('Mat morbidities averted'!D$1,'FP data'!$O$2:$AA$2,0))</f>
        <v>164.71425059380454</v>
      </c>
      <c r="E91" s="40">
        <f>INDEX('FP data'!$O$2:$AA$122,MATCH('Mat morbidities averted'!$A91,'FP data'!$O$2:$O$122,0),MATCH('Mat morbidities averted'!E$1,'FP data'!$O$2:$AA$2,0))</f>
        <v>264.1232997428308</v>
      </c>
      <c r="F91" s="40">
        <f>INDEX('FP data'!$O$2:$AA$122,MATCH('Mat morbidities averted'!$A91,'FP data'!$O$2:$O$122,0),MATCH('Mat morbidities averted'!F$1,'FP data'!$O$2:$AA$2,0))</f>
        <v>376.7337393202406</v>
      </c>
      <c r="G91" s="40">
        <f>INDEX('FP data'!$O$2:$AA$122,MATCH('Mat morbidities averted'!$A91,'FP data'!$O$2:$O$122,0),MATCH('Mat morbidities averted'!G$1,'FP data'!$O$2:$AA$2,0))</f>
        <v>503.86364064126201</v>
      </c>
      <c r="H91" s="40">
        <f>INDEX('FP data'!$O$2:$AA$122,MATCH('Mat morbidities averted'!$A91,'FP data'!$O$2:$O$122,0),MATCH('Mat morbidities averted'!H$1,'FP data'!$O$2:$AA$2,0))</f>
        <v>647.34141960652187</v>
      </c>
      <c r="I91" s="40">
        <f>INDEX('FP data'!$O$2:$AA$122,MATCH('Mat morbidities averted'!$A91,'FP data'!$O$2:$O$122,0),MATCH('Mat morbidities averted'!I$1,'FP data'!$O$2:$AA$2,0))</f>
        <v>808.80373027172891</v>
      </c>
      <c r="J91" s="40">
        <f>INDEX('FP data'!$O$2:$AA$122,MATCH('Mat morbidities averted'!$A91,'FP data'!$O$2:$O$122,0),MATCH('Mat morbidities averted'!J$1,'FP data'!$O$2:$AA$2,0))</f>
        <v>989.68711299542338</v>
      </c>
      <c r="K91" s="40">
        <f>INDEX('FP data'!$O$2:$AA$122,MATCH('Mat morbidities averted'!$A91,'FP data'!$O$2:$O$122,0),MATCH('Mat morbidities averted'!K$1,'FP data'!$O$2:$AA$2,0))</f>
        <v>1191.5057820398476</v>
      </c>
    </row>
    <row r="92" spans="1:11" x14ac:dyDescent="0.3">
      <c r="A92" t="s">
        <v>182</v>
      </c>
      <c r="B92" s="40">
        <v>0</v>
      </c>
      <c r="C92" s="40">
        <f>INDEX('FP data'!$O$2:$AA$122,MATCH('Mat morbidities averted'!$A92,'FP data'!$O$2:$O$122,0),MATCH('Mat morbidities averted'!C$1,'FP data'!$O$2:$AA$2,0))</f>
        <v>29.367886128924113</v>
      </c>
      <c r="D92" s="40">
        <f>INDEX('FP data'!$O$2:$AA$122,MATCH('Mat morbidities averted'!$A92,'FP data'!$O$2:$O$122,0),MATCH('Mat morbidities averted'!D$1,'FP data'!$O$2:$AA$2,0))</f>
        <v>60.257888104780193</v>
      </c>
      <c r="E92" s="40">
        <f>INDEX('FP data'!$O$2:$AA$122,MATCH('Mat morbidities averted'!$A92,'FP data'!$O$2:$O$122,0),MATCH('Mat morbidities averted'!E$1,'FP data'!$O$2:$AA$2,0))</f>
        <v>92.720184017254553</v>
      </c>
      <c r="F92" s="40">
        <f>INDEX('FP data'!$O$2:$AA$122,MATCH('Mat morbidities averted'!$A92,'FP data'!$O$2:$O$122,0),MATCH('Mat morbidities averted'!F$1,'FP data'!$O$2:$AA$2,0))</f>
        <v>126.83462682736615</v>
      </c>
      <c r="G92" s="40">
        <f>INDEX('FP data'!$O$2:$AA$122,MATCH('Mat morbidities averted'!$A92,'FP data'!$O$2:$O$122,0),MATCH('Mat morbidities averted'!G$1,'FP data'!$O$2:$AA$2,0))</f>
        <v>162.674540600922</v>
      </c>
      <c r="H92" s="40">
        <f>INDEX('FP data'!$O$2:$AA$122,MATCH('Mat morbidities averted'!$A92,'FP data'!$O$2:$O$122,0),MATCH('Mat morbidities averted'!H$1,'FP data'!$O$2:$AA$2,0))</f>
        <v>200.30349574568618</v>
      </c>
      <c r="I92" s="40">
        <f>INDEX('FP data'!$O$2:$AA$122,MATCH('Mat morbidities averted'!$A92,'FP data'!$O$2:$O$122,0),MATCH('Mat morbidities averted'!I$1,'FP data'!$O$2:$AA$2,0))</f>
        <v>239.84880823980075</v>
      </c>
      <c r="J92" s="40">
        <f>INDEX('FP data'!$O$2:$AA$122,MATCH('Mat morbidities averted'!$A92,'FP data'!$O$2:$O$122,0),MATCH('Mat morbidities averted'!J$1,'FP data'!$O$2:$AA$2,0))</f>
        <v>281.4967109556647</v>
      </c>
      <c r="K92" s="40">
        <f>INDEX('FP data'!$O$2:$AA$122,MATCH('Mat morbidities averted'!$A92,'FP data'!$O$2:$O$122,0),MATCH('Mat morbidities averted'!K$1,'FP data'!$O$2:$AA$2,0))</f>
        <v>325.45355168491881</v>
      </c>
    </row>
    <row r="93" spans="1:11" x14ac:dyDescent="0.3">
      <c r="A93" t="s">
        <v>184</v>
      </c>
      <c r="B93" s="40">
        <v>0</v>
      </c>
      <c r="C93" s="40">
        <f>INDEX('FP data'!$O$2:$AA$122,MATCH('Mat morbidities averted'!$A93,'FP data'!$O$2:$O$122,0),MATCH('Mat morbidities averted'!C$1,'FP data'!$O$2:$AA$2,0))</f>
        <v>262.55801308695254</v>
      </c>
      <c r="D93" s="40">
        <f>INDEX('FP data'!$O$2:$AA$122,MATCH('Mat morbidities averted'!$A93,'FP data'!$O$2:$O$122,0),MATCH('Mat morbidities averted'!D$1,'FP data'!$O$2:$AA$2,0))</f>
        <v>558.70305141246399</v>
      </c>
      <c r="E93" s="40">
        <f>INDEX('FP data'!$O$2:$AA$122,MATCH('Mat morbidities averted'!$A93,'FP data'!$O$2:$O$122,0),MATCH('Mat morbidities averted'!E$1,'FP data'!$O$2:$AA$2,0))</f>
        <v>891.62960335258822</v>
      </c>
      <c r="F93" s="40">
        <f>INDEX('FP data'!$O$2:$AA$122,MATCH('Mat morbidities averted'!$A93,'FP data'!$O$2:$O$122,0),MATCH('Mat morbidities averted'!F$1,'FP data'!$O$2:$AA$2,0))</f>
        <v>1264.4527906467115</v>
      </c>
      <c r="G93" s="40">
        <f>INDEX('FP data'!$O$2:$AA$122,MATCH('Mat morbidities averted'!$A93,'FP data'!$O$2:$O$122,0),MATCH('Mat morbidities averted'!G$1,'FP data'!$O$2:$AA$2,0))</f>
        <v>1679.3190629638443</v>
      </c>
      <c r="H93" s="40">
        <f>INDEX('FP data'!$O$2:$AA$122,MATCH('Mat morbidities averted'!$A93,'FP data'!$O$2:$O$122,0),MATCH('Mat morbidities averted'!H$1,'FP data'!$O$2:$AA$2,0))</f>
        <v>2140.8715402973244</v>
      </c>
      <c r="I93" s="40">
        <f>INDEX('FP data'!$O$2:$AA$122,MATCH('Mat morbidities averted'!$A93,'FP data'!$O$2:$O$122,0),MATCH('Mat morbidities averted'!I$1,'FP data'!$O$2:$AA$2,0))</f>
        <v>2653.2761518674897</v>
      </c>
      <c r="J93" s="40">
        <f>INDEX('FP data'!$O$2:$AA$122,MATCH('Mat morbidities averted'!$A93,'FP data'!$O$2:$O$122,0),MATCH('Mat morbidities averted'!J$1,'FP data'!$O$2:$AA$2,0))</f>
        <v>3221.3398975759983</v>
      </c>
      <c r="K93" s="40">
        <f>INDEX('FP data'!$O$2:$AA$122,MATCH('Mat morbidities averted'!$A93,'FP data'!$O$2:$O$122,0),MATCH('Mat morbidities averted'!K$1,'FP data'!$O$2:$AA$2,0))</f>
        <v>3850.1353686714492</v>
      </c>
    </row>
    <row r="94" spans="1:11" x14ac:dyDescent="0.3">
      <c r="A94" t="s">
        <v>186</v>
      </c>
      <c r="B94" s="40">
        <v>0</v>
      </c>
      <c r="C94" s="40">
        <f>INDEX('FP data'!$O$2:$AA$122,MATCH('Mat morbidities averted'!$A94,'FP data'!$O$2:$O$122,0),MATCH('Mat morbidities averted'!C$1,'FP data'!$O$2:$AA$2,0))</f>
        <v>0.81172444670749577</v>
      </c>
      <c r="D94" s="40">
        <f>INDEX('FP data'!$O$2:$AA$122,MATCH('Mat morbidities averted'!$A94,'FP data'!$O$2:$O$122,0),MATCH('Mat morbidities averted'!D$1,'FP data'!$O$2:$AA$2,0))</f>
        <v>1.7267074618675871</v>
      </c>
      <c r="E94" s="40">
        <f>INDEX('FP data'!$O$2:$AA$122,MATCH('Mat morbidities averted'!$A94,'FP data'!$O$2:$O$122,0),MATCH('Mat morbidities averted'!E$1,'FP data'!$O$2:$AA$2,0))</f>
        <v>2.7548174867472444</v>
      </c>
      <c r="F94" s="40">
        <f>INDEX('FP data'!$O$2:$AA$122,MATCH('Mat morbidities averted'!$A94,'FP data'!$O$2:$O$122,0),MATCH('Mat morbidities averted'!F$1,'FP data'!$O$2:$AA$2,0))</f>
        <v>3.9071826369341984</v>
      </c>
      <c r="G94" s="40">
        <f>INDEX('FP data'!$O$2:$AA$122,MATCH('Mat morbidities averted'!$A94,'FP data'!$O$2:$O$122,0),MATCH('Mat morbidities averted'!G$1,'FP data'!$O$2:$AA$2,0))</f>
        <v>5.1939779750428769</v>
      </c>
      <c r="H94" s="40">
        <f>INDEX('FP data'!$O$2:$AA$122,MATCH('Mat morbidities averted'!$A94,'FP data'!$O$2:$O$122,0),MATCH('Mat morbidities averted'!H$1,'FP data'!$O$2:$AA$2,0))</f>
        <v>6.6289012117294526</v>
      </c>
      <c r="I94" s="40">
        <f>INDEX('FP data'!$O$2:$AA$122,MATCH('Mat morbidities averted'!$A94,'FP data'!$O$2:$O$122,0),MATCH('Mat morbidities averted'!I$1,'FP data'!$O$2:$AA$2,0))</f>
        <v>8.2269414809096979</v>
      </c>
      <c r="J94" s="40">
        <f>INDEX('FP data'!$O$2:$AA$122,MATCH('Mat morbidities averted'!$A94,'FP data'!$O$2:$O$122,0),MATCH('Mat morbidities averted'!J$1,'FP data'!$O$2:$AA$2,0))</f>
        <v>10.004025695744556</v>
      </c>
      <c r="K94" s="40">
        <f>INDEX('FP data'!$O$2:$AA$122,MATCH('Mat morbidities averted'!$A94,'FP data'!$O$2:$O$122,0),MATCH('Mat morbidities averted'!K$1,'FP data'!$O$2:$AA$2,0))</f>
        <v>11.978041873758672</v>
      </c>
    </row>
    <row r="95" spans="1:11" x14ac:dyDescent="0.3">
      <c r="A95" t="s">
        <v>188</v>
      </c>
      <c r="B95" s="40">
        <v>0</v>
      </c>
      <c r="C95" s="40">
        <f>INDEX('FP data'!$O$2:$AA$122,MATCH('Mat morbidities averted'!$A95,'FP data'!$O$2:$O$122,0),MATCH('Mat morbidities averted'!C$1,'FP data'!$O$2:$AA$2,0))</f>
        <v>139.08199976375874</v>
      </c>
      <c r="D95" s="40">
        <f>INDEX('FP data'!$O$2:$AA$122,MATCH('Mat morbidities averted'!$A95,'FP data'!$O$2:$O$122,0),MATCH('Mat morbidities averted'!D$1,'FP data'!$O$2:$AA$2,0))</f>
        <v>317.8816425951411</v>
      </c>
      <c r="E95" s="40">
        <f>INDEX('FP data'!$O$2:$AA$122,MATCH('Mat morbidities averted'!$A95,'FP data'!$O$2:$O$122,0),MATCH('Mat morbidities averted'!E$1,'FP data'!$O$2:$AA$2,0))</f>
        <v>546.58282404675106</v>
      </c>
      <c r="F95" s="40">
        <f>INDEX('FP data'!$O$2:$AA$122,MATCH('Mat morbidities averted'!$A95,'FP data'!$O$2:$O$122,0),MATCH('Mat morbidities averted'!F$1,'FP data'!$O$2:$AA$2,0))</f>
        <v>837.7069204561576</v>
      </c>
      <c r="G95" s="40">
        <f>INDEX('FP data'!$O$2:$AA$122,MATCH('Mat morbidities averted'!$A95,'FP data'!$O$2:$O$122,0),MATCH('Mat morbidities averted'!G$1,'FP data'!$O$2:$AA$2,0))</f>
        <v>1206.3187843467249</v>
      </c>
      <c r="H95" s="40">
        <f>INDEX('FP data'!$O$2:$AA$122,MATCH('Mat morbidities averted'!$A95,'FP data'!$O$2:$O$122,0),MATCH('Mat morbidities averted'!H$1,'FP data'!$O$2:$AA$2,0))</f>
        <v>1672.3913128014528</v>
      </c>
      <c r="I95" s="40">
        <f>INDEX('FP data'!$O$2:$AA$122,MATCH('Mat morbidities averted'!$A95,'FP data'!$O$2:$O$122,0),MATCH('Mat morbidities averted'!I$1,'FP data'!$O$2:$AA$2,0))</f>
        <v>2260.5993632510936</v>
      </c>
      <c r="J95" s="40">
        <f>INDEX('FP data'!$O$2:$AA$122,MATCH('Mat morbidities averted'!$A95,'FP data'!$O$2:$O$122,0),MATCH('Mat morbidities averted'!J$1,'FP data'!$O$2:$AA$2,0))</f>
        <v>3002.3303179862569</v>
      </c>
      <c r="K95" s="40">
        <f>INDEX('FP data'!$O$2:$AA$122,MATCH('Mat morbidities averted'!$A95,'FP data'!$O$2:$O$122,0),MATCH('Mat morbidities averted'!K$1,'FP data'!$O$2:$AA$2,0))</f>
        <v>3936.8523726810049</v>
      </c>
    </row>
    <row r="96" spans="1:11" x14ac:dyDescent="0.3">
      <c r="A96" t="s">
        <v>190</v>
      </c>
      <c r="B96" s="40">
        <v>0</v>
      </c>
      <c r="C96" s="40">
        <f>INDEX('FP data'!$O$2:$AA$122,MATCH('Mat morbidities averted'!$A96,'FP data'!$O$2:$O$122,0),MATCH('Mat morbidities averted'!C$1,'FP data'!$O$2:$AA$2,0))</f>
        <v>215.36643838437521</v>
      </c>
      <c r="D96" s="40">
        <f>INDEX('FP data'!$O$2:$AA$122,MATCH('Mat morbidities averted'!$A96,'FP data'!$O$2:$O$122,0),MATCH('Mat morbidities averted'!D$1,'FP data'!$O$2:$AA$2,0))</f>
        <v>439.81990961188421</v>
      </c>
      <c r="E96" s="40">
        <f>INDEX('FP data'!$O$2:$AA$122,MATCH('Mat morbidities averted'!$A96,'FP data'!$O$2:$O$122,0),MATCH('Mat morbidities averted'!E$1,'FP data'!$O$2:$AA$2,0))</f>
        <v>673.68334750013491</v>
      </c>
      <c r="F96" s="40">
        <f>INDEX('FP data'!$O$2:$AA$122,MATCH('Mat morbidities averted'!$A96,'FP data'!$O$2:$O$122,0),MATCH('Mat morbidities averted'!F$1,'FP data'!$O$2:$AA$2,0))</f>
        <v>917.40261824777735</v>
      </c>
      <c r="G96" s="40">
        <f>INDEX('FP data'!$O$2:$AA$122,MATCH('Mat morbidities averted'!$A96,'FP data'!$O$2:$O$122,0),MATCH('Mat morbidities averted'!G$1,'FP data'!$O$2:$AA$2,0))</f>
        <v>1170.7216796741286</v>
      </c>
      <c r="H96" s="40">
        <f>INDEX('FP data'!$O$2:$AA$122,MATCH('Mat morbidities averted'!$A96,'FP data'!$O$2:$O$122,0),MATCH('Mat morbidities averted'!H$1,'FP data'!$O$2:$AA$2,0))</f>
        <v>1434.5078444581177</v>
      </c>
      <c r="I96" s="40">
        <f>INDEX('FP data'!$O$2:$AA$122,MATCH('Mat morbidities averted'!$A96,'FP data'!$O$2:$O$122,0),MATCH('Mat morbidities averted'!I$1,'FP data'!$O$2:$AA$2,0))</f>
        <v>1708.7480649230238</v>
      </c>
      <c r="J96" s="40">
        <f>INDEX('FP data'!$O$2:$AA$122,MATCH('Mat morbidities averted'!$A96,'FP data'!$O$2:$O$122,0),MATCH('Mat morbidities averted'!J$1,'FP data'!$O$2:$AA$2,0))</f>
        <v>1992.7308557596116</v>
      </c>
      <c r="K96" s="40">
        <f>INDEX('FP data'!$O$2:$AA$122,MATCH('Mat morbidities averted'!$A96,'FP data'!$O$2:$O$122,0),MATCH('Mat morbidities averted'!K$1,'FP data'!$O$2:$AA$2,0))</f>
        <v>2285.6276980653456</v>
      </c>
    </row>
    <row r="97" spans="1:11" x14ac:dyDescent="0.3">
      <c r="A97" t="s">
        <v>192</v>
      </c>
      <c r="B97" s="40">
        <v>0</v>
      </c>
      <c r="C97" s="40">
        <f>INDEX('FP data'!$O$2:$AA$122,MATCH('Mat morbidities averted'!$A97,'FP data'!$O$2:$O$122,0),MATCH('Mat morbidities averted'!C$1,'FP data'!$O$2:$AA$2,0))</f>
        <v>140.12851423050529</v>
      </c>
      <c r="D97" s="40">
        <f>INDEX('FP data'!$O$2:$AA$122,MATCH('Mat morbidities averted'!$A97,'FP data'!$O$2:$O$122,0),MATCH('Mat morbidities averted'!D$1,'FP data'!$O$2:$AA$2,0))</f>
        <v>318.45864183911976</v>
      </c>
      <c r="E97" s="40">
        <f>INDEX('FP data'!$O$2:$AA$122,MATCH('Mat morbidities averted'!$A97,'FP data'!$O$2:$O$122,0),MATCH('Mat morbidities averted'!E$1,'FP data'!$O$2:$AA$2,0))</f>
        <v>544.29763310809869</v>
      </c>
      <c r="F97" s="40">
        <f>INDEX('FP data'!$O$2:$AA$122,MATCH('Mat morbidities averted'!$A97,'FP data'!$O$2:$O$122,0),MATCH('Mat morbidities averted'!F$1,'FP data'!$O$2:$AA$2,0))</f>
        <v>829.09505753882058</v>
      </c>
      <c r="G97" s="40">
        <f>INDEX('FP data'!$O$2:$AA$122,MATCH('Mat morbidities averted'!$A97,'FP data'!$O$2:$O$122,0),MATCH('Mat morbidities averted'!G$1,'FP data'!$O$2:$AA$2,0))</f>
        <v>1186.1023953852055</v>
      </c>
      <c r="H97" s="40">
        <f>INDEX('FP data'!$O$2:$AA$122,MATCH('Mat morbidities averted'!$A97,'FP data'!$O$2:$O$122,0),MATCH('Mat morbidities averted'!H$1,'FP data'!$O$2:$AA$2,0))</f>
        <v>1633.387631376851</v>
      </c>
      <c r="I97" s="40">
        <f>INDEX('FP data'!$O$2:$AA$122,MATCH('Mat morbidities averted'!$A97,'FP data'!$O$2:$O$122,0),MATCH('Mat morbidities averted'!I$1,'FP data'!$O$2:$AA$2,0))</f>
        <v>2192.7114267662928</v>
      </c>
      <c r="J97" s="40">
        <f>INDEX('FP data'!$O$2:$AA$122,MATCH('Mat morbidities averted'!$A97,'FP data'!$O$2:$O$122,0),MATCH('Mat morbidities averted'!J$1,'FP data'!$O$2:$AA$2,0))</f>
        <v>2891.212076279382</v>
      </c>
      <c r="K97" s="40">
        <f>INDEX('FP data'!$O$2:$AA$122,MATCH('Mat morbidities averted'!$A97,'FP data'!$O$2:$O$122,0),MATCH('Mat morbidities averted'!K$1,'FP data'!$O$2:$AA$2,0))</f>
        <v>3762.4912139730045</v>
      </c>
    </row>
    <row r="98" spans="1:11" x14ac:dyDescent="0.3">
      <c r="A98" t="s">
        <v>194</v>
      </c>
      <c r="B98" s="40">
        <v>0</v>
      </c>
      <c r="C98" s="40">
        <f>INDEX('FP data'!$O$2:$AA$122,MATCH('Mat morbidities averted'!$A98,'FP data'!$O$2:$O$122,0),MATCH('Mat morbidities averted'!C$1,'FP data'!$O$2:$AA$2,0))</f>
        <v>35.848242060052826</v>
      </c>
      <c r="D98" s="40">
        <f>INDEX('FP data'!$O$2:$AA$122,MATCH('Mat morbidities averted'!$A98,'FP data'!$O$2:$O$122,0),MATCH('Mat morbidities averted'!D$1,'FP data'!$O$2:$AA$2,0))</f>
        <v>73.164691366603734</v>
      </c>
      <c r="E98" s="40">
        <f>INDEX('FP data'!$O$2:$AA$122,MATCH('Mat morbidities averted'!$A98,'FP data'!$O$2:$O$122,0),MATCH('Mat morbidities averted'!E$1,'FP data'!$O$2:$AA$2,0))</f>
        <v>111.85521287636402</v>
      </c>
      <c r="F98" s="40">
        <f>INDEX('FP data'!$O$2:$AA$122,MATCH('Mat morbidities averted'!$A98,'FP data'!$O$2:$O$122,0),MATCH('Mat morbidities averted'!F$1,'FP data'!$O$2:$AA$2,0))</f>
        <v>151.705330032603</v>
      </c>
      <c r="G98" s="40">
        <f>INDEX('FP data'!$O$2:$AA$122,MATCH('Mat morbidities averted'!$A98,'FP data'!$O$2:$O$122,0),MATCH('Mat morbidities averted'!G$1,'FP data'!$O$2:$AA$2,0))</f>
        <v>192.75279003256071</v>
      </c>
      <c r="H98" s="40">
        <f>INDEX('FP data'!$O$2:$AA$122,MATCH('Mat morbidities averted'!$A98,'FP data'!$O$2:$O$122,0),MATCH('Mat morbidities averted'!H$1,'FP data'!$O$2:$AA$2,0))</f>
        <v>234.65079941893237</v>
      </c>
      <c r="I98" s="40">
        <f>INDEX('FP data'!$O$2:$AA$122,MATCH('Mat morbidities averted'!$A98,'FP data'!$O$2:$O$122,0),MATCH('Mat morbidities averted'!I$1,'FP data'!$O$2:$AA$2,0))</f>
        <v>277.30531732724228</v>
      </c>
      <c r="J98" s="40">
        <f>INDEX('FP data'!$O$2:$AA$122,MATCH('Mat morbidities averted'!$A98,'FP data'!$O$2:$O$122,0),MATCH('Mat morbidities averted'!J$1,'FP data'!$O$2:$AA$2,0))</f>
        <v>320.80342133192448</v>
      </c>
      <c r="K98" s="40">
        <f>INDEX('FP data'!$O$2:$AA$122,MATCH('Mat morbidities averted'!$A98,'FP data'!$O$2:$O$122,0),MATCH('Mat morbidities averted'!K$1,'FP data'!$O$2:$AA$2,0))</f>
        <v>365.25395985079354</v>
      </c>
    </row>
    <row r="99" spans="1:11" x14ac:dyDescent="0.3">
      <c r="A99" t="s">
        <v>196</v>
      </c>
      <c r="B99" s="40">
        <v>0</v>
      </c>
      <c r="C99" s="40">
        <f>INDEX('FP data'!$O$2:$AA$122,MATCH('Mat morbidities averted'!$A99,'FP data'!$O$2:$O$122,0),MATCH('Mat morbidities averted'!C$1,'FP data'!$O$2:$AA$2,0))</f>
        <v>269.81083716381818</v>
      </c>
      <c r="D99" s="40">
        <f>INDEX('FP data'!$O$2:$AA$122,MATCH('Mat morbidities averted'!$A99,'FP data'!$O$2:$O$122,0),MATCH('Mat morbidities averted'!D$1,'FP data'!$O$2:$AA$2,0))</f>
        <v>591.66415684804088</v>
      </c>
      <c r="E99" s="40">
        <f>INDEX('FP data'!$O$2:$AA$122,MATCH('Mat morbidities averted'!$A99,'FP data'!$O$2:$O$122,0),MATCH('Mat morbidities averted'!E$1,'FP data'!$O$2:$AA$2,0))</f>
        <v>973.88708912903257</v>
      </c>
      <c r="F99" s="40">
        <f>INDEX('FP data'!$O$2:$AA$122,MATCH('Mat morbidities averted'!$A99,'FP data'!$O$2:$O$122,0),MATCH('Mat morbidities averted'!F$1,'FP data'!$O$2:$AA$2,0))</f>
        <v>1425.8906888898337</v>
      </c>
      <c r="G99" s="40">
        <f>INDEX('FP data'!$O$2:$AA$122,MATCH('Mat morbidities averted'!$A99,'FP data'!$O$2:$O$122,0),MATCH('Mat morbidities averted'!G$1,'FP data'!$O$2:$AA$2,0))</f>
        <v>1958.0282987849482</v>
      </c>
      <c r="H99" s="40">
        <f>INDEX('FP data'!$O$2:$AA$122,MATCH('Mat morbidities averted'!$A99,'FP data'!$O$2:$O$122,0),MATCH('Mat morbidities averted'!H$1,'FP data'!$O$2:$AA$2,0))</f>
        <v>2583.2577999924174</v>
      </c>
      <c r="I99" s="40">
        <f>INDEX('FP data'!$O$2:$AA$122,MATCH('Mat morbidities averted'!$A99,'FP data'!$O$2:$O$122,0),MATCH('Mat morbidities averted'!I$1,'FP data'!$O$2:$AA$2,0))</f>
        <v>3316.099467729965</v>
      </c>
      <c r="J99" s="40">
        <f>INDEX('FP data'!$O$2:$AA$122,MATCH('Mat morbidities averted'!$A99,'FP data'!$O$2:$O$122,0),MATCH('Mat morbidities averted'!J$1,'FP data'!$O$2:$AA$2,0))</f>
        <v>4173.4837904841052</v>
      </c>
      <c r="K99" s="40">
        <f>INDEX('FP data'!$O$2:$AA$122,MATCH('Mat morbidities averted'!$A99,'FP data'!$O$2:$O$122,0),MATCH('Mat morbidities averted'!K$1,'FP data'!$O$2:$AA$2,0))</f>
        <v>5174.9787262649406</v>
      </c>
    </row>
    <row r="100" spans="1:11" x14ac:dyDescent="0.3">
      <c r="A100" t="s">
        <v>198</v>
      </c>
      <c r="B100" s="40">
        <v>0</v>
      </c>
      <c r="C100" s="40">
        <f>INDEX('FP data'!$O$2:$AA$122,MATCH('Mat morbidities averted'!$A100,'FP data'!$O$2:$O$122,0),MATCH('Mat morbidities averted'!C$1,'FP data'!$O$2:$AA$2,0))</f>
        <v>3.6032500927632753</v>
      </c>
      <c r="D100" s="40">
        <f>INDEX('FP data'!$O$2:$AA$122,MATCH('Mat morbidities averted'!$A100,'FP data'!$O$2:$O$122,0),MATCH('Mat morbidities averted'!D$1,'FP data'!$O$2:$AA$2,0))</f>
        <v>7.319565499636937</v>
      </c>
      <c r="E100" s="40">
        <f>INDEX('FP data'!$O$2:$AA$122,MATCH('Mat morbidities averted'!$A100,'FP data'!$O$2:$O$122,0),MATCH('Mat morbidities averted'!E$1,'FP data'!$O$2:$AA$2,0))</f>
        <v>11.157585545308137</v>
      </c>
      <c r="F100" s="40">
        <f>INDEX('FP data'!$O$2:$AA$122,MATCH('Mat morbidities averted'!$A100,'FP data'!$O$2:$O$122,0),MATCH('Mat morbidities averted'!F$1,'FP data'!$O$2:$AA$2,0))</f>
        <v>15.136625535492001</v>
      </c>
      <c r="G100" s="40">
        <f>INDEX('FP data'!$O$2:$AA$122,MATCH('Mat morbidities averted'!$A100,'FP data'!$O$2:$O$122,0),MATCH('Mat morbidities averted'!G$1,'FP data'!$O$2:$AA$2,0))</f>
        <v>19.279054839884694</v>
      </c>
      <c r="H100" s="40">
        <f>INDEX('FP data'!$O$2:$AA$122,MATCH('Mat morbidities averted'!$A100,'FP data'!$O$2:$O$122,0),MATCH('Mat morbidities averted'!H$1,'FP data'!$O$2:$AA$2,0))</f>
        <v>23.598532585237137</v>
      </c>
      <c r="I100" s="40">
        <f>INDEX('FP data'!$O$2:$AA$122,MATCH('Mat morbidities averted'!$A100,'FP data'!$O$2:$O$122,0),MATCH('Mat morbidities averted'!I$1,'FP data'!$O$2:$AA$2,0))</f>
        <v>28.096710778747109</v>
      </c>
      <c r="J100" s="40">
        <f>INDEX('FP data'!$O$2:$AA$122,MATCH('Mat morbidities averted'!$A100,'FP data'!$O$2:$O$122,0),MATCH('Mat morbidities averted'!J$1,'FP data'!$O$2:$AA$2,0))</f>
        <v>32.751691923500374</v>
      </c>
      <c r="K100" s="40">
        <f>INDEX('FP data'!$O$2:$AA$122,MATCH('Mat morbidities averted'!$A100,'FP data'!$O$2:$O$122,0),MATCH('Mat morbidities averted'!K$1,'FP data'!$O$2:$AA$2,0))</f>
        <v>37.538052423639328</v>
      </c>
    </row>
    <row r="101" spans="1:11" x14ac:dyDescent="0.3">
      <c r="A101" t="s">
        <v>200</v>
      </c>
      <c r="B101" s="40">
        <v>0</v>
      </c>
      <c r="C101" s="40">
        <f>INDEX('FP data'!$O$2:$AA$122,MATCH('Mat morbidities averted'!$A101,'FP data'!$O$2:$O$122,0),MATCH('Mat morbidities averted'!C$1,'FP data'!$O$2:$AA$2,0))</f>
        <v>25.260354612584706</v>
      </c>
      <c r="D101" s="40">
        <f>INDEX('FP data'!$O$2:$AA$122,MATCH('Mat morbidities averted'!$A101,'FP data'!$O$2:$O$122,0),MATCH('Mat morbidities averted'!D$1,'FP data'!$O$2:$AA$2,0))</f>
        <v>52.137711538671738</v>
      </c>
      <c r="E101" s="40">
        <f>INDEX('FP data'!$O$2:$AA$122,MATCH('Mat morbidities averted'!$A101,'FP data'!$O$2:$O$122,0),MATCH('Mat morbidities averted'!E$1,'FP data'!$O$2:$AA$2,0))</f>
        <v>80.691752209897913</v>
      </c>
      <c r="F101" s="40">
        <f>INDEX('FP data'!$O$2:$AA$122,MATCH('Mat morbidities averted'!$A101,'FP data'!$O$2:$O$122,0),MATCH('Mat morbidities averted'!F$1,'FP data'!$O$2:$AA$2,0))</f>
        <v>110.95666145122163</v>
      </c>
      <c r="G101" s="40">
        <f>INDEX('FP data'!$O$2:$AA$122,MATCH('Mat morbidities averted'!$A101,'FP data'!$O$2:$O$122,0),MATCH('Mat morbidities averted'!G$1,'FP data'!$O$2:$AA$2,0))</f>
        <v>142.94253207534894</v>
      </c>
      <c r="H101" s="40">
        <f>INDEX('FP data'!$O$2:$AA$122,MATCH('Mat morbidities averted'!$A101,'FP data'!$O$2:$O$122,0),MATCH('Mat morbidities averted'!H$1,'FP data'!$O$2:$AA$2,0))</f>
        <v>176.6893374137544</v>
      </c>
      <c r="I101" s="40">
        <f>INDEX('FP data'!$O$2:$AA$122,MATCH('Mat morbidities averted'!$A101,'FP data'!$O$2:$O$122,0),MATCH('Mat morbidities averted'!I$1,'FP data'!$O$2:$AA$2,0))</f>
        <v>212.21950604852714</v>
      </c>
      <c r="J101" s="40">
        <f>INDEX('FP data'!$O$2:$AA$122,MATCH('Mat morbidities averted'!$A101,'FP data'!$O$2:$O$122,0),MATCH('Mat morbidities averted'!J$1,'FP data'!$O$2:$AA$2,0))</f>
        <v>249.54364990537329</v>
      </c>
      <c r="K101" s="40">
        <f>INDEX('FP data'!$O$2:$AA$122,MATCH('Mat morbidities averted'!$A101,'FP data'!$O$2:$O$122,0),MATCH('Mat morbidities averted'!K$1,'FP data'!$O$2:$AA$2,0))</f>
        <v>288.65646064332259</v>
      </c>
    </row>
    <row r="102" spans="1:11" x14ac:dyDescent="0.3">
      <c r="A102" t="s">
        <v>202</v>
      </c>
      <c r="B102" s="40">
        <v>0</v>
      </c>
      <c r="C102" s="40">
        <f>INDEX('FP data'!$O$2:$AA$122,MATCH('Mat morbidities averted'!$A102,'FP data'!$O$2:$O$122,0),MATCH('Mat morbidities averted'!C$1,'FP data'!$O$2:$AA$2,0))</f>
        <v>156.13093170048569</v>
      </c>
      <c r="D102" s="40">
        <f>INDEX('FP data'!$O$2:$AA$122,MATCH('Mat morbidities averted'!$A102,'FP data'!$O$2:$O$122,0),MATCH('Mat morbidities averted'!D$1,'FP data'!$O$2:$AA$2,0))</f>
        <v>340.8517868642034</v>
      </c>
      <c r="E102" s="40">
        <f>INDEX('FP data'!$O$2:$AA$122,MATCH('Mat morbidities averted'!$A102,'FP data'!$O$2:$O$122,0),MATCH('Mat morbidities averted'!E$1,'FP data'!$O$2:$AA$2,0))</f>
        <v>554.68439231298044</v>
      </c>
      <c r="F102" s="40">
        <f>INDEX('FP data'!$O$2:$AA$122,MATCH('Mat morbidities averted'!$A102,'FP data'!$O$2:$O$122,0),MATCH('Mat morbidities averted'!F$1,'FP data'!$O$2:$AA$2,0))</f>
        <v>795.59444078187244</v>
      </c>
      <c r="G102" s="40">
        <f>INDEX('FP data'!$O$2:$AA$122,MATCH('Mat morbidities averted'!$A102,'FP data'!$O$2:$O$122,0),MATCH('Mat morbidities averted'!G$1,'FP data'!$O$2:$AA$2,0))</f>
        <v>1060.6154442115617</v>
      </c>
      <c r="H102" s="40">
        <f>INDEX('FP data'!$O$2:$AA$122,MATCH('Mat morbidities averted'!$A102,'FP data'!$O$2:$O$122,0),MATCH('Mat morbidities averted'!H$1,'FP data'!$O$2:$AA$2,0))</f>
        <v>1348.7575342361401</v>
      </c>
      <c r="I102" s="40">
        <f>INDEX('FP data'!$O$2:$AA$122,MATCH('Mat morbidities averted'!$A102,'FP data'!$O$2:$O$122,0),MATCH('Mat morbidities averted'!I$1,'FP data'!$O$2:$AA$2,0))</f>
        <v>1659.163241107658</v>
      </c>
      <c r="J102" s="40">
        <f>INDEX('FP data'!$O$2:$AA$122,MATCH('Mat morbidities averted'!$A102,'FP data'!$O$2:$O$122,0),MATCH('Mat morbidities averted'!J$1,'FP data'!$O$2:$AA$2,0))</f>
        <v>1992.283775247321</v>
      </c>
      <c r="K102" s="40">
        <f>INDEX('FP data'!$O$2:$AA$122,MATCH('Mat morbidities averted'!$A102,'FP data'!$O$2:$O$122,0),MATCH('Mat morbidities averted'!K$1,'FP data'!$O$2:$AA$2,0))</f>
        <v>2349.1887191826872</v>
      </c>
    </row>
    <row r="103" spans="1:11" x14ac:dyDescent="0.3">
      <c r="A103" t="s">
        <v>204</v>
      </c>
      <c r="B103" s="40">
        <v>0</v>
      </c>
      <c r="C103" s="40">
        <f>INDEX('FP data'!$O$2:$AA$122,MATCH('Mat morbidities averted'!$A103,'FP data'!$O$2:$O$122,0),MATCH('Mat morbidities averted'!C$1,'FP data'!$O$2:$AA$2,0))</f>
        <v>18.355445787709584</v>
      </c>
      <c r="D103" s="40">
        <f>INDEX('FP data'!$O$2:$AA$122,MATCH('Mat morbidities averted'!$A103,'FP data'!$O$2:$O$122,0),MATCH('Mat morbidities averted'!D$1,'FP data'!$O$2:$AA$2,0))</f>
        <v>38.942071972056112</v>
      </c>
      <c r="E103" s="40">
        <f>INDEX('FP data'!$O$2:$AA$122,MATCH('Mat morbidities averted'!$A103,'FP data'!$O$2:$O$122,0),MATCH('Mat morbidities averted'!E$1,'FP data'!$O$2:$AA$2,0))</f>
        <v>62.051391027147076</v>
      </c>
      <c r="F103" s="40">
        <f>INDEX('FP data'!$O$2:$AA$122,MATCH('Mat morbidities averted'!$A103,'FP data'!$O$2:$O$122,0),MATCH('Mat morbidities averted'!F$1,'FP data'!$O$2:$AA$2,0))</f>
        <v>88.017846918872436</v>
      </c>
      <c r="G103" s="40">
        <f>INDEX('FP data'!$O$2:$AA$122,MATCH('Mat morbidities averted'!$A103,'FP data'!$O$2:$O$122,0),MATCH('Mat morbidities averted'!G$1,'FP data'!$O$2:$AA$2,0))</f>
        <v>117.21864783816193</v>
      </c>
      <c r="H103" s="40">
        <f>INDEX('FP data'!$O$2:$AA$122,MATCH('Mat morbidities averted'!$A103,'FP data'!$O$2:$O$122,0),MATCH('Mat morbidities averted'!H$1,'FP data'!$O$2:$AA$2,0))</f>
        <v>150.04268481337772</v>
      </c>
      <c r="I103" s="40">
        <f>INDEX('FP data'!$O$2:$AA$122,MATCH('Mat morbidities averted'!$A103,'FP data'!$O$2:$O$122,0),MATCH('Mat morbidities averted'!I$1,'FP data'!$O$2:$AA$2,0))</f>
        <v>186.85125781427726</v>
      </c>
      <c r="J103" s="40">
        <f>INDEX('FP data'!$O$2:$AA$122,MATCH('Mat morbidities averted'!$A103,'FP data'!$O$2:$O$122,0),MATCH('Mat morbidities averted'!J$1,'FP data'!$O$2:$AA$2,0))</f>
        <v>227.90824507943037</v>
      </c>
      <c r="K103" s="40">
        <f>INDEX('FP data'!$O$2:$AA$122,MATCH('Mat morbidities averted'!$A103,'FP data'!$O$2:$O$122,0),MATCH('Mat morbidities averted'!K$1,'FP data'!$O$2:$AA$2,0))</f>
        <v>273.46477961951359</v>
      </c>
    </row>
    <row r="104" spans="1:11" x14ac:dyDescent="0.3">
      <c r="A104" t="s">
        <v>206</v>
      </c>
      <c r="B104" s="40">
        <v>0</v>
      </c>
      <c r="C104" s="40">
        <f>INDEX('FP data'!$O$2:$AA$122,MATCH('Mat morbidities averted'!$A104,'FP data'!$O$2:$O$122,0),MATCH('Mat morbidities averted'!C$1,'FP data'!$O$2:$AA$2,0))</f>
        <v>45.367543853293682</v>
      </c>
      <c r="D104" s="40">
        <f>INDEX('FP data'!$O$2:$AA$122,MATCH('Mat morbidities averted'!$A104,'FP data'!$O$2:$O$122,0),MATCH('Mat morbidities averted'!D$1,'FP data'!$O$2:$AA$2,0))</f>
        <v>90.168317943098373</v>
      </c>
      <c r="E104" s="40">
        <f>INDEX('FP data'!$O$2:$AA$122,MATCH('Mat morbidities averted'!$A104,'FP data'!$O$2:$O$122,0),MATCH('Mat morbidities averted'!E$1,'FP data'!$O$2:$AA$2,0))</f>
        <v>134.39713202447001</v>
      </c>
      <c r="F104" s="40">
        <f>INDEX('FP data'!$O$2:$AA$122,MATCH('Mat morbidities averted'!$A104,'FP data'!$O$2:$O$122,0),MATCH('Mat morbidities averted'!F$1,'FP data'!$O$2:$AA$2,0))</f>
        <v>178.0663650030001</v>
      </c>
      <c r="G104" s="40">
        <f>INDEX('FP data'!$O$2:$AA$122,MATCH('Mat morbidities averted'!$A104,'FP data'!$O$2:$O$122,0),MATCH('Mat morbidities averted'!G$1,'FP data'!$O$2:$AA$2,0))</f>
        <v>221.29356073370082</v>
      </c>
      <c r="H104" s="40">
        <f>INDEX('FP data'!$O$2:$AA$122,MATCH('Mat morbidities averted'!$A104,'FP data'!$O$2:$O$122,0),MATCH('Mat morbidities averted'!H$1,'FP data'!$O$2:$AA$2,0))</f>
        <v>264.08397836663062</v>
      </c>
      <c r="I104" s="40">
        <f>INDEX('FP data'!$O$2:$AA$122,MATCH('Mat morbidities averted'!$A104,'FP data'!$O$2:$O$122,0),MATCH('Mat morbidities averted'!I$1,'FP data'!$O$2:$AA$2,0))</f>
        <v>306.45219838459298</v>
      </c>
      <c r="J104" s="40">
        <f>INDEX('FP data'!$O$2:$AA$122,MATCH('Mat morbidities averted'!$A104,'FP data'!$O$2:$O$122,0),MATCH('Mat morbidities averted'!J$1,'FP data'!$O$2:$AA$2,0))</f>
        <v>348.38399340553178</v>
      </c>
      <c r="K104" s="40">
        <f>INDEX('FP data'!$O$2:$AA$122,MATCH('Mat morbidities averted'!$A104,'FP data'!$O$2:$O$122,0),MATCH('Mat morbidities averted'!K$1,'FP data'!$O$2:$AA$2,0))</f>
        <v>389.86987769311054</v>
      </c>
    </row>
    <row r="105" spans="1:11" x14ac:dyDescent="0.3">
      <c r="A105" t="s">
        <v>208</v>
      </c>
      <c r="B105" s="40">
        <v>0</v>
      </c>
      <c r="C105" s="40">
        <f>INDEX('FP data'!$O$2:$AA$122,MATCH('Mat morbidities averted'!$A105,'FP data'!$O$2:$O$122,0),MATCH('Mat morbidities averted'!C$1,'FP data'!$O$2:$AA$2,0))</f>
        <v>0.960479159977492</v>
      </c>
      <c r="D105" s="40">
        <f>INDEX('FP data'!$O$2:$AA$122,MATCH('Mat morbidities averted'!$A105,'FP data'!$O$2:$O$122,0),MATCH('Mat morbidities averted'!D$1,'FP data'!$O$2:$AA$2,0))</f>
        <v>2.0625523315841967</v>
      </c>
      <c r="E105" s="40">
        <f>INDEX('FP data'!$O$2:$AA$122,MATCH('Mat morbidities averted'!$A105,'FP data'!$O$2:$O$122,0),MATCH('Mat morbidities averted'!E$1,'FP data'!$O$2:$AA$2,0))</f>
        <v>3.3314173626708339</v>
      </c>
      <c r="F105" s="40">
        <f>INDEX('FP data'!$O$2:$AA$122,MATCH('Mat morbidities averted'!$A105,'FP data'!$O$2:$O$122,0),MATCH('Mat morbidities averted'!F$1,'FP data'!$O$2:$AA$2,0))</f>
        <v>4.7991910956948445</v>
      </c>
      <c r="G105" s="40">
        <f>INDEX('FP data'!$O$2:$AA$122,MATCH('Mat morbidities averted'!$A105,'FP data'!$O$2:$O$122,0),MATCH('Mat morbidities averted'!G$1,'FP data'!$O$2:$AA$2,0))</f>
        <v>6.4951572294521771</v>
      </c>
      <c r="H105" s="40">
        <f>INDEX('FP data'!$O$2:$AA$122,MATCH('Mat morbidities averted'!$A105,'FP data'!$O$2:$O$122,0),MATCH('Mat morbidities averted'!H$1,'FP data'!$O$2:$AA$2,0))</f>
        <v>8.4656717452333883</v>
      </c>
      <c r="I105" s="40">
        <f>INDEX('FP data'!$O$2:$AA$122,MATCH('Mat morbidities averted'!$A105,'FP data'!$O$2:$O$122,0),MATCH('Mat morbidities averted'!I$1,'FP data'!$O$2:$AA$2,0))</f>
        <v>10.74515672021354</v>
      </c>
      <c r="J105" s="40">
        <f>INDEX('FP data'!$O$2:$AA$122,MATCH('Mat morbidities averted'!$A105,'FP data'!$O$2:$O$122,0),MATCH('Mat morbidities averted'!J$1,'FP data'!$O$2:$AA$2,0))</f>
        <v>13.353361068458772</v>
      </c>
      <c r="K105" s="40">
        <f>INDEX('FP data'!$O$2:$AA$122,MATCH('Mat morbidities averted'!$A105,'FP data'!$O$2:$O$122,0),MATCH('Mat morbidities averted'!K$1,'FP data'!$O$2:$AA$2,0))</f>
        <v>16.309605911627372</v>
      </c>
    </row>
    <row r="106" spans="1:11" x14ac:dyDescent="0.3">
      <c r="A106" t="s">
        <v>210</v>
      </c>
      <c r="B106" s="40">
        <v>0</v>
      </c>
      <c r="C106" s="40">
        <f>INDEX('FP data'!$O$2:$AA$122,MATCH('Mat morbidities averted'!$A106,'FP data'!$O$2:$O$122,0),MATCH('Mat morbidities averted'!C$1,'FP data'!$O$2:$AA$2,0))</f>
        <v>113.80110551794382</v>
      </c>
      <c r="D106" s="40">
        <f>INDEX('FP data'!$O$2:$AA$122,MATCH('Mat morbidities averted'!$A106,'FP data'!$O$2:$O$122,0),MATCH('Mat morbidities averted'!D$1,'FP data'!$O$2:$AA$2,0))</f>
        <v>245.24838053937106</v>
      </c>
      <c r="E106" s="40">
        <f>INDEX('FP data'!$O$2:$AA$122,MATCH('Mat morbidities averted'!$A106,'FP data'!$O$2:$O$122,0),MATCH('Mat morbidities averted'!E$1,'FP data'!$O$2:$AA$2,0))</f>
        <v>396.51607748762581</v>
      </c>
      <c r="F106" s="40">
        <f>INDEX('FP data'!$O$2:$AA$122,MATCH('Mat morbidities averted'!$A106,'FP data'!$O$2:$O$122,0),MATCH('Mat morbidities averted'!F$1,'FP data'!$O$2:$AA$2,0))</f>
        <v>569.92421220652454</v>
      </c>
      <c r="G106" s="40">
        <f>INDEX('FP data'!$O$2:$AA$122,MATCH('Mat morbidities averted'!$A106,'FP data'!$O$2:$O$122,0),MATCH('Mat morbidities averted'!G$1,'FP data'!$O$2:$AA$2,0))</f>
        <v>767.71250186245857</v>
      </c>
      <c r="H106" s="40">
        <f>INDEX('FP data'!$O$2:$AA$122,MATCH('Mat morbidities averted'!$A106,'FP data'!$O$2:$O$122,0),MATCH('Mat morbidities averted'!H$1,'FP data'!$O$2:$AA$2,0))</f>
        <v>993.01850742506758</v>
      </c>
      <c r="I106" s="40">
        <f>INDEX('FP data'!$O$2:$AA$122,MATCH('Mat morbidities averted'!$A106,'FP data'!$O$2:$O$122,0),MATCH('Mat morbidities averted'!I$1,'FP data'!$O$2:$AA$2,0))</f>
        <v>1249.0542284556918</v>
      </c>
      <c r="J106" s="40">
        <f>INDEX('FP data'!$O$2:$AA$122,MATCH('Mat morbidities averted'!$A106,'FP data'!$O$2:$O$122,0),MATCH('Mat morbidities averted'!J$1,'FP data'!$O$2:$AA$2,0))</f>
        <v>1539.4353412390378</v>
      </c>
      <c r="K106" s="40">
        <f>INDEX('FP data'!$O$2:$AA$122,MATCH('Mat morbidities averted'!$A106,'FP data'!$O$2:$O$122,0),MATCH('Mat morbidities averted'!K$1,'FP data'!$O$2:$AA$2,0))</f>
        <v>1868.1553272591809</v>
      </c>
    </row>
    <row r="107" spans="1:11" x14ac:dyDescent="0.3">
      <c r="A107" t="s">
        <v>212</v>
      </c>
      <c r="B107" s="40">
        <v>0</v>
      </c>
      <c r="C107" s="40">
        <f>INDEX('FP data'!$O$2:$AA$122,MATCH('Mat morbidities averted'!$A107,'FP data'!$O$2:$O$122,0),MATCH('Mat morbidities averted'!C$1,'FP data'!$O$2:$AA$2,0))</f>
        <v>0.18221943111256067</v>
      </c>
      <c r="D107" s="40">
        <f>INDEX('FP data'!$O$2:$AA$122,MATCH('Mat morbidities averted'!$A107,'FP data'!$O$2:$O$122,0),MATCH('Mat morbidities averted'!D$1,'FP data'!$O$2:$AA$2,0))</f>
        <v>0.38256047349168165</v>
      </c>
      <c r="E107" s="40">
        <f>INDEX('FP data'!$O$2:$AA$122,MATCH('Mat morbidities averted'!$A107,'FP data'!$O$2:$O$122,0),MATCH('Mat morbidities averted'!E$1,'FP data'!$O$2:$AA$2,0))</f>
        <v>0.60267237205308799</v>
      </c>
      <c r="F107" s="40">
        <f>INDEX('FP data'!$O$2:$AA$122,MATCH('Mat morbidities averted'!$A107,'FP data'!$O$2:$O$122,0),MATCH('Mat morbidities averted'!F$1,'FP data'!$O$2:$AA$2,0))</f>
        <v>0.84441206720282658</v>
      </c>
      <c r="G107" s="40">
        <f>INDEX('FP data'!$O$2:$AA$122,MATCH('Mat morbidities averted'!$A107,'FP data'!$O$2:$O$122,0),MATCH('Mat morbidities averted'!G$1,'FP data'!$O$2:$AA$2,0))</f>
        <v>1.1089335430047895</v>
      </c>
      <c r="H107" s="40">
        <f>INDEX('FP data'!$O$2:$AA$122,MATCH('Mat morbidities averted'!$A107,'FP data'!$O$2:$O$122,0),MATCH('Mat morbidities averted'!H$1,'FP data'!$O$2:$AA$2,0))</f>
        <v>1.3988621905962346</v>
      </c>
      <c r="I107" s="40">
        <f>INDEX('FP data'!$O$2:$AA$122,MATCH('Mat morbidities averted'!$A107,'FP data'!$O$2:$O$122,0),MATCH('Mat morbidities averted'!I$1,'FP data'!$O$2:$AA$2,0))</f>
        <v>1.7161289961866428</v>
      </c>
      <c r="J107" s="40">
        <f>INDEX('FP data'!$O$2:$AA$122,MATCH('Mat morbidities averted'!$A107,'FP data'!$O$2:$O$122,0),MATCH('Mat morbidities averted'!J$1,'FP data'!$O$2:$AA$2,0))</f>
        <v>2.0624196998978661</v>
      </c>
      <c r="K107" s="40">
        <f>INDEX('FP data'!$O$2:$AA$122,MATCH('Mat morbidities averted'!$A107,'FP data'!$O$2:$O$122,0),MATCH('Mat morbidities averted'!K$1,'FP data'!$O$2:$AA$2,0))</f>
        <v>2.4388434028200461</v>
      </c>
    </row>
    <row r="108" spans="1:11" x14ac:dyDescent="0.3">
      <c r="A108" t="s">
        <v>214</v>
      </c>
      <c r="B108" s="40">
        <v>0</v>
      </c>
      <c r="C108" s="40">
        <f>INDEX('FP data'!$O$2:$AA$122,MATCH('Mat morbidities averted'!$A108,'FP data'!$O$2:$O$122,0),MATCH('Mat morbidities averted'!C$1,'FP data'!$O$2:$AA$2,0))</f>
        <v>6.2746021907693432</v>
      </c>
      <c r="D108" s="40">
        <f>INDEX('FP data'!$O$2:$AA$122,MATCH('Mat morbidities averted'!$A108,'FP data'!$O$2:$O$122,0),MATCH('Mat morbidities averted'!D$1,'FP data'!$O$2:$AA$2,0))</f>
        <v>12.853067602281413</v>
      </c>
      <c r="E108" s="40">
        <f>INDEX('FP data'!$O$2:$AA$122,MATCH('Mat morbidities averted'!$A108,'FP data'!$O$2:$O$122,0),MATCH('Mat morbidities averted'!E$1,'FP data'!$O$2:$AA$2,0))</f>
        <v>19.746574977776135</v>
      </c>
      <c r="F108" s="40">
        <f>INDEX('FP data'!$O$2:$AA$122,MATCH('Mat morbidities averted'!$A108,'FP data'!$O$2:$O$122,0),MATCH('Mat morbidities averted'!F$1,'FP data'!$O$2:$AA$2,0))</f>
        <v>26.967185272594364</v>
      </c>
      <c r="G108" s="40">
        <f>INDEX('FP data'!$O$2:$AA$122,MATCH('Mat morbidities averted'!$A108,'FP data'!$O$2:$O$122,0),MATCH('Mat morbidities averted'!G$1,'FP data'!$O$2:$AA$2,0))</f>
        <v>34.534412532210368</v>
      </c>
      <c r="H108" s="40">
        <f>INDEX('FP data'!$O$2:$AA$122,MATCH('Mat morbidities averted'!$A108,'FP data'!$O$2:$O$122,0),MATCH('Mat morbidities averted'!H$1,'FP data'!$O$2:$AA$2,0))</f>
        <v>42.457841981671152</v>
      </c>
      <c r="I108" s="40">
        <f>INDEX('FP data'!$O$2:$AA$122,MATCH('Mat morbidities averted'!$A108,'FP data'!$O$2:$O$122,0),MATCH('Mat morbidities averted'!I$1,'FP data'!$O$2:$AA$2,0))</f>
        <v>50.711425636004734</v>
      </c>
      <c r="J108" s="40">
        <f>INDEX('FP data'!$O$2:$AA$122,MATCH('Mat morbidities averted'!$A108,'FP data'!$O$2:$O$122,0),MATCH('Mat morbidities averted'!J$1,'FP data'!$O$2:$AA$2,0))</f>
        <v>59.219345407960773</v>
      </c>
      <c r="K108" s="40">
        <f>INDEX('FP data'!$O$2:$AA$122,MATCH('Mat morbidities averted'!$A108,'FP data'!$O$2:$O$122,0),MATCH('Mat morbidities averted'!K$1,'FP data'!$O$2:$AA$2,0))</f>
        <v>67.894757394665774</v>
      </c>
    </row>
    <row r="109" spans="1:11" x14ac:dyDescent="0.3">
      <c r="A109" t="s">
        <v>216</v>
      </c>
      <c r="B109" s="40">
        <v>0</v>
      </c>
      <c r="C109" s="40">
        <f>INDEX('FP data'!$O$2:$AA$122,MATCH('Mat morbidities averted'!$A109,'FP data'!$O$2:$O$122,0),MATCH('Mat morbidities averted'!C$1,'FP data'!$O$2:$AA$2,0))</f>
        <v>98.863580692517644</v>
      </c>
      <c r="D109" s="40">
        <f>INDEX('FP data'!$O$2:$AA$122,MATCH('Mat morbidities averted'!$A109,'FP data'!$O$2:$O$122,0),MATCH('Mat morbidities averted'!D$1,'FP data'!$O$2:$AA$2,0))</f>
        <v>201.24947111126721</v>
      </c>
      <c r="E109" s="40">
        <f>INDEX('FP data'!$O$2:$AA$122,MATCH('Mat morbidities averted'!$A109,'FP data'!$O$2:$O$122,0),MATCH('Mat morbidities averted'!E$1,'FP data'!$O$2:$AA$2,0))</f>
        <v>307.47503199200355</v>
      </c>
      <c r="F109" s="40">
        <f>INDEX('FP data'!$O$2:$AA$122,MATCH('Mat morbidities averted'!$A109,'FP data'!$O$2:$O$122,0),MATCH('Mat morbidities averted'!F$1,'FP data'!$O$2:$AA$2,0))</f>
        <v>417.94509659283767</v>
      </c>
      <c r="G109" s="40">
        <f>INDEX('FP data'!$O$2:$AA$122,MATCH('Mat morbidities averted'!$A109,'FP data'!$O$2:$O$122,0),MATCH('Mat morbidities averted'!G$1,'FP data'!$O$2:$AA$2,0))</f>
        <v>532.88495673891521</v>
      </c>
      <c r="H109" s="40">
        <f>INDEX('FP data'!$O$2:$AA$122,MATCH('Mat morbidities averted'!$A109,'FP data'!$O$2:$O$122,0),MATCH('Mat morbidities averted'!H$1,'FP data'!$O$2:$AA$2,0))</f>
        <v>652.79670544557803</v>
      </c>
      <c r="I109" s="40">
        <f>INDEX('FP data'!$O$2:$AA$122,MATCH('Mat morbidities averted'!$A109,'FP data'!$O$2:$O$122,0),MATCH('Mat morbidities averted'!I$1,'FP data'!$O$2:$AA$2,0))</f>
        <v>777.7017970368488</v>
      </c>
      <c r="J109" s="40">
        <f>INDEX('FP data'!$O$2:$AA$122,MATCH('Mat morbidities averted'!$A109,'FP data'!$O$2:$O$122,0),MATCH('Mat morbidities averted'!J$1,'FP data'!$O$2:$AA$2,0))</f>
        <v>906.95260126659741</v>
      </c>
      <c r="K109" s="40">
        <f>INDEX('FP data'!$O$2:$AA$122,MATCH('Mat morbidities averted'!$A109,'FP data'!$O$2:$O$122,0),MATCH('Mat morbidities averted'!K$1,'FP data'!$O$2:$AA$2,0))</f>
        <v>1039.8013982015354</v>
      </c>
    </row>
    <row r="110" spans="1:11" x14ac:dyDescent="0.3">
      <c r="A110" t="s">
        <v>218</v>
      </c>
      <c r="B110" s="40">
        <v>0</v>
      </c>
      <c r="C110" s="40">
        <f>INDEX('FP data'!$O$2:$AA$122,MATCH('Mat morbidities averted'!$A110,'FP data'!$O$2:$O$122,0),MATCH('Mat morbidities averted'!C$1,'FP data'!$O$2:$AA$2,0))</f>
        <v>205.6206423936419</v>
      </c>
      <c r="D110" s="40">
        <f>INDEX('FP data'!$O$2:$AA$122,MATCH('Mat morbidities averted'!$A110,'FP data'!$O$2:$O$122,0),MATCH('Mat morbidities averted'!D$1,'FP data'!$O$2:$AA$2,0))</f>
        <v>422.51606451205589</v>
      </c>
      <c r="E110" s="40">
        <f>INDEX('FP data'!$O$2:$AA$122,MATCH('Mat morbidities averted'!$A110,'FP data'!$O$2:$O$122,0),MATCH('Mat morbidities averted'!E$1,'FP data'!$O$2:$AA$2,0))</f>
        <v>650.8266248431114</v>
      </c>
      <c r="F110" s="40">
        <f>INDEX('FP data'!$O$2:$AA$122,MATCH('Mat morbidities averted'!$A110,'FP data'!$O$2:$O$122,0),MATCH('Mat morbidities averted'!F$1,'FP data'!$O$2:$AA$2,0))</f>
        <v>891.48102909398358</v>
      </c>
      <c r="G110" s="40">
        <f>INDEX('FP data'!$O$2:$AA$122,MATCH('Mat morbidities averted'!$A110,'FP data'!$O$2:$O$122,0),MATCH('Mat morbidities averted'!G$1,'FP data'!$O$2:$AA$2,0))</f>
        <v>1145.5465347686945</v>
      </c>
      <c r="H110" s="40">
        <f>INDEX('FP data'!$O$2:$AA$122,MATCH('Mat morbidities averted'!$A110,'FP data'!$O$2:$O$122,0),MATCH('Mat morbidities averted'!H$1,'FP data'!$O$2:$AA$2,0))</f>
        <v>1413.8083745055701</v>
      </c>
      <c r="I110" s="40">
        <f>INDEX('FP data'!$O$2:$AA$122,MATCH('Mat morbidities averted'!$A110,'FP data'!$O$2:$O$122,0),MATCH('Mat morbidities averted'!I$1,'FP data'!$O$2:$AA$2,0))</f>
        <v>1696.8596839992679</v>
      </c>
      <c r="J110" s="40">
        <f>INDEX('FP data'!$O$2:$AA$122,MATCH('Mat morbidities averted'!$A110,'FP data'!$O$2:$O$122,0),MATCH('Mat morbidities averted'!J$1,'FP data'!$O$2:$AA$2,0))</f>
        <v>1994.6066907334716</v>
      </c>
      <c r="K110" s="40">
        <f>INDEX('FP data'!$O$2:$AA$122,MATCH('Mat morbidities averted'!$A110,'FP data'!$O$2:$O$122,0),MATCH('Mat morbidities averted'!K$1,'FP data'!$O$2:$AA$2,0))</f>
        <v>2306.991123598425</v>
      </c>
    </row>
    <row r="111" spans="1:11" x14ac:dyDescent="0.3">
      <c r="A111" t="s">
        <v>220</v>
      </c>
      <c r="B111" s="40">
        <v>0</v>
      </c>
      <c r="C111" s="40">
        <f>INDEX('FP data'!$O$2:$AA$122,MATCH('Mat morbidities averted'!$A111,'FP data'!$O$2:$O$122,0),MATCH('Mat morbidities averted'!C$1,'FP data'!$O$2:$AA$2,0))</f>
        <v>36.489623423156445</v>
      </c>
      <c r="D111" s="40">
        <f>INDEX('FP data'!$O$2:$AA$122,MATCH('Mat morbidities averted'!$A111,'FP data'!$O$2:$O$122,0),MATCH('Mat morbidities averted'!D$1,'FP data'!$O$2:$AA$2,0))</f>
        <v>74.76258439158164</v>
      </c>
      <c r="E111" s="40">
        <f>INDEX('FP data'!$O$2:$AA$122,MATCH('Mat morbidities averted'!$A111,'FP data'!$O$2:$O$122,0),MATCH('Mat morbidities averted'!E$1,'FP data'!$O$2:$AA$2,0))</f>
        <v>115.06903933947319</v>
      </c>
      <c r="F111" s="40">
        <f>INDEX('FP data'!$O$2:$AA$122,MATCH('Mat morbidities averted'!$A111,'FP data'!$O$2:$O$122,0),MATCH('Mat morbidities averted'!F$1,'FP data'!$O$2:$AA$2,0))</f>
        <v>157.85581990418223</v>
      </c>
      <c r="G111" s="40">
        <f>INDEX('FP data'!$O$2:$AA$122,MATCH('Mat morbidities averted'!$A111,'FP data'!$O$2:$O$122,0),MATCH('Mat morbidities averted'!G$1,'FP data'!$O$2:$AA$2,0))</f>
        <v>203.25362956706113</v>
      </c>
      <c r="H111" s="40">
        <f>INDEX('FP data'!$O$2:$AA$122,MATCH('Mat morbidities averted'!$A111,'FP data'!$O$2:$O$122,0),MATCH('Mat morbidities averted'!H$1,'FP data'!$O$2:$AA$2,0))</f>
        <v>251.77932478735215</v>
      </c>
      <c r="I111" s="40">
        <f>INDEX('FP data'!$O$2:$AA$122,MATCH('Mat morbidities averted'!$A111,'FP data'!$O$2:$O$122,0),MATCH('Mat morbidities averted'!I$1,'FP data'!$O$2:$AA$2,0))</f>
        <v>303.60101863630598</v>
      </c>
      <c r="J111" s="40">
        <f>INDEX('FP data'!$O$2:$AA$122,MATCH('Mat morbidities averted'!$A111,'FP data'!$O$2:$O$122,0),MATCH('Mat morbidities averted'!J$1,'FP data'!$O$2:$AA$2,0))</f>
        <v>358.44762565752558</v>
      </c>
      <c r="K111" s="40">
        <f>INDEX('FP data'!$O$2:$AA$122,MATCH('Mat morbidities averted'!$A111,'FP data'!$O$2:$O$122,0),MATCH('Mat morbidities averted'!K$1,'FP data'!$O$2:$AA$2,0))</f>
        <v>415.98644740958139</v>
      </c>
    </row>
    <row r="112" spans="1:11" x14ac:dyDescent="0.3">
      <c r="A112" t="s">
        <v>222</v>
      </c>
      <c r="B112" s="40">
        <v>0</v>
      </c>
      <c r="C112" s="40">
        <f>INDEX('FP data'!$O$2:$AA$122,MATCH('Mat morbidities averted'!$A112,'FP data'!$O$2:$O$122,0),MATCH('Mat morbidities averted'!C$1,'FP data'!$O$2:$AA$2,0))</f>
        <v>1394.5386462465758</v>
      </c>
      <c r="D112" s="40">
        <f>INDEX('FP data'!$O$2:$AA$122,MATCH('Mat morbidities averted'!$A112,'FP data'!$O$2:$O$122,0),MATCH('Mat morbidities averted'!D$1,'FP data'!$O$2:$AA$2,0))</f>
        <v>2988.852629715715</v>
      </c>
      <c r="E112" s="40">
        <f>INDEX('FP data'!$O$2:$AA$122,MATCH('Mat morbidities averted'!$A112,'FP data'!$O$2:$O$122,0),MATCH('Mat morbidities averted'!E$1,'FP data'!$O$2:$AA$2,0))</f>
        <v>4804.5807524568445</v>
      </c>
      <c r="F112" s="40">
        <f>INDEX('FP data'!$O$2:$AA$122,MATCH('Mat morbidities averted'!$A112,'FP data'!$O$2:$O$122,0),MATCH('Mat morbidities averted'!F$1,'FP data'!$O$2:$AA$2,0))</f>
        <v>6864.9597119813116</v>
      </c>
      <c r="G112" s="40">
        <f>INDEX('FP data'!$O$2:$AA$122,MATCH('Mat morbidities averted'!$A112,'FP data'!$O$2:$O$122,0),MATCH('Mat morbidities averted'!G$1,'FP data'!$O$2:$AA$2,0))</f>
        <v>9189.1859139462322</v>
      </c>
      <c r="H112" s="40">
        <f>INDEX('FP data'!$O$2:$AA$122,MATCH('Mat morbidities averted'!$A112,'FP data'!$O$2:$O$122,0),MATCH('Mat morbidities averted'!H$1,'FP data'!$O$2:$AA$2,0))</f>
        <v>11809.283424531357</v>
      </c>
      <c r="I112" s="40">
        <f>INDEX('FP data'!$O$2:$AA$122,MATCH('Mat morbidities averted'!$A112,'FP data'!$O$2:$O$122,0),MATCH('Mat morbidities averted'!I$1,'FP data'!$O$2:$AA$2,0))</f>
        <v>14756.137081184588</v>
      </c>
      <c r="J112" s="40">
        <f>INDEX('FP data'!$O$2:$AA$122,MATCH('Mat morbidities averted'!$A112,'FP data'!$O$2:$O$122,0),MATCH('Mat morbidities averted'!J$1,'FP data'!$O$2:$AA$2,0))</f>
        <v>18064.393003367353</v>
      </c>
      <c r="K112" s="40">
        <f>INDEX('FP data'!$O$2:$AA$122,MATCH('Mat morbidities averted'!$A112,'FP data'!$O$2:$O$122,0),MATCH('Mat morbidities averted'!K$1,'FP data'!$O$2:$AA$2,0))</f>
        <v>21771.797033289564</v>
      </c>
    </row>
    <row r="113" spans="1:11" x14ac:dyDescent="0.3">
      <c r="A113" t="s">
        <v>224</v>
      </c>
      <c r="B113" s="40">
        <v>0</v>
      </c>
      <c r="C113" s="40">
        <f>INDEX('FP data'!$O$2:$AA$122,MATCH('Mat morbidities averted'!$A113,'FP data'!$O$2:$O$122,0),MATCH('Mat morbidities averted'!C$1,'FP data'!$O$2:$AA$2,0))</f>
        <v>158.54539513537657</v>
      </c>
      <c r="D113" s="40">
        <f>INDEX('FP data'!$O$2:$AA$122,MATCH('Mat morbidities averted'!$A113,'FP data'!$O$2:$O$122,0),MATCH('Mat morbidities averted'!D$1,'FP data'!$O$2:$AA$2,0))</f>
        <v>319.23734098898967</v>
      </c>
      <c r="E113" s="40">
        <f>INDEX('FP data'!$O$2:$AA$122,MATCH('Mat morbidities averted'!$A113,'FP data'!$O$2:$O$122,0),MATCH('Mat morbidities averted'!E$1,'FP data'!$O$2:$AA$2,0))</f>
        <v>482.11522566211625</v>
      </c>
      <c r="F113" s="40">
        <f>INDEX('FP data'!$O$2:$AA$122,MATCH('Mat morbidities averted'!$A113,'FP data'!$O$2:$O$122,0),MATCH('Mat morbidities averted'!F$1,'FP data'!$O$2:$AA$2,0))</f>
        <v>646.91604415834627</v>
      </c>
      <c r="G113" s="40">
        <f>INDEX('FP data'!$O$2:$AA$122,MATCH('Mat morbidities averted'!$A113,'FP data'!$O$2:$O$122,0),MATCH('Mat morbidities averted'!G$1,'FP data'!$O$2:$AA$2,0))</f>
        <v>813.24636277195714</v>
      </c>
      <c r="H113" s="40">
        <f>INDEX('FP data'!$O$2:$AA$122,MATCH('Mat morbidities averted'!$A113,'FP data'!$O$2:$O$122,0),MATCH('Mat morbidities averted'!H$1,'FP data'!$O$2:$AA$2,0))</f>
        <v>981.06644786535526</v>
      </c>
      <c r="I113" s="40">
        <f>INDEX('FP data'!$O$2:$AA$122,MATCH('Mat morbidities averted'!$A113,'FP data'!$O$2:$O$122,0),MATCH('Mat morbidities averted'!I$1,'FP data'!$O$2:$AA$2,0))</f>
        <v>1149.9878402602963</v>
      </c>
      <c r="J113" s="40">
        <f>INDEX('FP data'!$O$2:$AA$122,MATCH('Mat morbidities averted'!$A113,'FP data'!$O$2:$O$122,0),MATCH('Mat morbidities averted'!J$1,'FP data'!$O$2:$AA$2,0))</f>
        <v>1319.700811805963</v>
      </c>
      <c r="K113" s="40">
        <f>INDEX('FP data'!$O$2:$AA$122,MATCH('Mat morbidities averted'!$A113,'FP data'!$O$2:$O$122,0),MATCH('Mat morbidities averted'!K$1,'FP data'!$O$2:$AA$2,0))</f>
        <v>1489.9395950592561</v>
      </c>
    </row>
    <row r="114" spans="1:11" x14ac:dyDescent="0.3">
      <c r="A114" t="s">
        <v>226</v>
      </c>
      <c r="B114" s="40">
        <v>0</v>
      </c>
      <c r="C114" s="40">
        <f>INDEX('FP data'!$O$2:$AA$122,MATCH('Mat morbidities averted'!$A114,'FP data'!$O$2:$O$122,0),MATCH('Mat morbidities averted'!C$1,'FP data'!$O$2:$AA$2,0))</f>
        <v>713.64814090654545</v>
      </c>
      <c r="D114" s="40">
        <f>INDEX('FP data'!$O$2:$AA$122,MATCH('Mat morbidities averted'!$A114,'FP data'!$O$2:$O$122,0),MATCH('Mat morbidities averted'!D$1,'FP data'!$O$2:$AA$2,0))</f>
        <v>1520.3025152166665</v>
      </c>
      <c r="E114" s="40">
        <f>INDEX('FP data'!$O$2:$AA$122,MATCH('Mat morbidities averted'!$A114,'FP data'!$O$2:$O$122,0),MATCH('Mat morbidities averted'!E$1,'FP data'!$O$2:$AA$2,0))</f>
        <v>2429.415584104443</v>
      </c>
      <c r="F114" s="40">
        <f>INDEX('FP data'!$O$2:$AA$122,MATCH('Mat morbidities averted'!$A114,'FP data'!$O$2:$O$122,0),MATCH('Mat morbidities averted'!F$1,'FP data'!$O$2:$AA$2,0))</f>
        <v>3451.7156319057958</v>
      </c>
      <c r="G114" s="40">
        <f>INDEX('FP data'!$O$2:$AA$122,MATCH('Mat morbidities averted'!$A114,'FP data'!$O$2:$O$122,0),MATCH('Mat morbidities averted'!G$1,'FP data'!$O$2:$AA$2,0))</f>
        <v>4596.7030741266171</v>
      </c>
      <c r="H114" s="40">
        <f>INDEX('FP data'!$O$2:$AA$122,MATCH('Mat morbidities averted'!$A114,'FP data'!$O$2:$O$122,0),MATCH('Mat morbidities averted'!H$1,'FP data'!$O$2:$AA$2,0))</f>
        <v>5877.8019574586615</v>
      </c>
      <c r="I114" s="40">
        <f>INDEX('FP data'!$O$2:$AA$122,MATCH('Mat morbidities averted'!$A114,'FP data'!$O$2:$O$122,0),MATCH('Mat morbidities averted'!I$1,'FP data'!$O$2:$AA$2,0))</f>
        <v>7307.7569971501925</v>
      </c>
      <c r="J114" s="40">
        <f>INDEX('FP data'!$O$2:$AA$122,MATCH('Mat morbidities averted'!$A114,'FP data'!$O$2:$O$122,0),MATCH('Mat morbidities averted'!J$1,'FP data'!$O$2:$AA$2,0))</f>
        <v>8899.2634151969796</v>
      </c>
      <c r="K114" s="40">
        <f>INDEX('FP data'!$O$2:$AA$122,MATCH('Mat morbidities averted'!$A114,'FP data'!$O$2:$O$122,0),MATCH('Mat morbidities averted'!K$1,'FP data'!$O$2:$AA$2,0))</f>
        <v>10665.99365532409</v>
      </c>
    </row>
    <row r="115" spans="1:11" x14ac:dyDescent="0.3">
      <c r="A115" t="s">
        <v>228</v>
      </c>
      <c r="B115" s="40">
        <v>0</v>
      </c>
      <c r="C115" s="40">
        <f>INDEX('FP data'!$O$2:$AA$122,MATCH('Mat morbidities averted'!$A115,'FP data'!$O$2:$O$122,0),MATCH('Mat morbidities averted'!C$1,'FP data'!$O$2:$AA$2,0))</f>
        <v>2.964955573433059</v>
      </c>
      <c r="D115" s="40">
        <f>INDEX('FP data'!$O$2:$AA$122,MATCH('Mat morbidities averted'!$A115,'FP data'!$O$2:$O$122,0),MATCH('Mat morbidities averted'!D$1,'FP data'!$O$2:$AA$2,0))</f>
        <v>5.9753685542021913</v>
      </c>
      <c r="E115" s="40">
        <f>INDEX('FP data'!$O$2:$AA$122,MATCH('Mat morbidities averted'!$A115,'FP data'!$O$2:$O$122,0),MATCH('Mat morbidities averted'!E$1,'FP data'!$O$2:$AA$2,0))</f>
        <v>9.0258553600457958</v>
      </c>
      <c r="F115" s="40">
        <f>INDEX('FP data'!$O$2:$AA$122,MATCH('Mat morbidities averted'!$A115,'FP data'!$O$2:$O$122,0),MATCH('Mat morbidities averted'!F$1,'FP data'!$O$2:$AA$2,0))</f>
        <v>12.110749148179792</v>
      </c>
      <c r="G115" s="40">
        <f>INDEX('FP data'!$O$2:$AA$122,MATCH('Mat morbidities averted'!$A115,'FP data'!$O$2:$O$122,0),MATCH('Mat morbidities averted'!G$1,'FP data'!$O$2:$AA$2,0))</f>
        <v>15.23511480692116</v>
      </c>
      <c r="H115" s="40">
        <f>INDEX('FP data'!$O$2:$AA$122,MATCH('Mat morbidities averted'!$A115,'FP data'!$O$2:$O$122,0),MATCH('Mat morbidities averted'!H$1,'FP data'!$O$2:$AA$2,0))</f>
        <v>18.38921146558701</v>
      </c>
      <c r="I115" s="40">
        <f>INDEX('FP data'!$O$2:$AA$122,MATCH('Mat morbidities averted'!$A115,'FP data'!$O$2:$O$122,0),MATCH('Mat morbidities averted'!I$1,'FP data'!$O$2:$AA$2,0))</f>
        <v>21.574006784693495</v>
      </c>
      <c r="J115" s="40">
        <f>INDEX('FP data'!$O$2:$AA$122,MATCH('Mat morbidities averted'!$A115,'FP data'!$O$2:$O$122,0),MATCH('Mat morbidities averted'!J$1,'FP data'!$O$2:$AA$2,0))</f>
        <v>24.797858049446546</v>
      </c>
      <c r="K115" s="40">
        <f>INDEX('FP data'!$O$2:$AA$122,MATCH('Mat morbidities averted'!$A115,'FP data'!$O$2:$O$122,0),MATCH('Mat morbidities averted'!K$1,'FP data'!$O$2:$AA$2,0))</f>
        <v>28.068592190036895</v>
      </c>
    </row>
    <row r="116" spans="1:11" x14ac:dyDescent="0.3">
      <c r="A116" t="s">
        <v>230</v>
      </c>
      <c r="B116" s="40">
        <v>0</v>
      </c>
      <c r="C116" s="40">
        <f>INDEX('FP data'!$O$2:$AA$122,MATCH('Mat morbidities averted'!$A116,'FP data'!$O$2:$O$122,0),MATCH('Mat morbidities averted'!C$1,'FP data'!$O$2:$AA$2,0))</f>
        <v>56.854157576658054</v>
      </c>
      <c r="D116" s="40">
        <f>INDEX('FP data'!$O$2:$AA$122,MATCH('Mat morbidities averted'!$A116,'FP data'!$O$2:$O$122,0),MATCH('Mat morbidities averted'!D$1,'FP data'!$O$2:$AA$2,0))</f>
        <v>115.99597186118035</v>
      </c>
      <c r="E116" s="40">
        <f>INDEX('FP data'!$O$2:$AA$122,MATCH('Mat morbidities averted'!$A116,'FP data'!$O$2:$O$122,0),MATCH('Mat morbidities averted'!E$1,'FP data'!$O$2:$AA$2,0))</f>
        <v>177.50733412696627</v>
      </c>
      <c r="F116" s="40">
        <f>INDEX('FP data'!$O$2:$AA$122,MATCH('Mat morbidities averted'!$A116,'FP data'!$O$2:$O$122,0),MATCH('Mat morbidities averted'!F$1,'FP data'!$O$2:$AA$2,0))</f>
        <v>241.41152335130528</v>
      </c>
      <c r="G116" s="40">
        <f>INDEX('FP data'!$O$2:$AA$122,MATCH('Mat morbidities averted'!$A116,'FP data'!$O$2:$O$122,0),MATCH('Mat morbidities averted'!G$1,'FP data'!$O$2:$AA$2,0))</f>
        <v>307.92313057128558</v>
      </c>
      <c r="H116" s="40">
        <f>INDEX('FP data'!$O$2:$AA$122,MATCH('Mat morbidities averted'!$A116,'FP data'!$O$2:$O$122,0),MATCH('Mat morbidities averted'!H$1,'FP data'!$O$2:$AA$2,0))</f>
        <v>376.93083752224538</v>
      </c>
      <c r="I116" s="40">
        <f>INDEX('FP data'!$O$2:$AA$122,MATCH('Mat morbidities averted'!$A116,'FP data'!$O$2:$O$122,0),MATCH('Mat morbidities averted'!I$1,'FP data'!$O$2:$AA$2,0))</f>
        <v>448.36018539416636</v>
      </c>
      <c r="J116" s="40">
        <f>INDEX('FP data'!$O$2:$AA$122,MATCH('Mat morbidities averted'!$A116,'FP data'!$O$2:$O$122,0),MATCH('Mat morbidities averted'!J$1,'FP data'!$O$2:$AA$2,0))</f>
        <v>522.03090768003858</v>
      </c>
      <c r="K116" s="40">
        <f>INDEX('FP data'!$O$2:$AA$122,MATCH('Mat morbidities averted'!$A116,'FP data'!$O$2:$O$122,0),MATCH('Mat morbidities averted'!K$1,'FP data'!$O$2:$AA$2,0))</f>
        <v>597.69700239321583</v>
      </c>
    </row>
    <row r="117" spans="1:11" x14ac:dyDescent="0.3">
      <c r="A117" t="s">
        <v>232</v>
      </c>
      <c r="B117" s="40">
        <v>0</v>
      </c>
      <c r="C117" s="40">
        <f>INDEX('FP data'!$O$2:$AA$122,MATCH('Mat morbidities averted'!$A117,'FP data'!$O$2:$O$122,0),MATCH('Mat morbidities averted'!C$1,'FP data'!$O$2:$AA$2,0))</f>
        <v>0.37180489645206372</v>
      </c>
      <c r="D117" s="40">
        <f>INDEX('FP data'!$O$2:$AA$122,MATCH('Mat morbidities averted'!$A117,'FP data'!$O$2:$O$122,0),MATCH('Mat morbidities averted'!D$1,'FP data'!$O$2:$AA$2,0))</f>
        <v>0.78260854993606443</v>
      </c>
      <c r="E117" s="40">
        <f>INDEX('FP data'!$O$2:$AA$122,MATCH('Mat morbidities averted'!$A117,'FP data'!$O$2:$O$122,0),MATCH('Mat morbidities averted'!E$1,'FP data'!$O$2:$AA$2,0))</f>
        <v>1.2347577307170798</v>
      </c>
      <c r="F117" s="40">
        <f>INDEX('FP data'!$O$2:$AA$122,MATCH('Mat morbidities averted'!$A117,'FP data'!$O$2:$O$122,0),MATCH('Mat morbidities averted'!F$1,'FP data'!$O$2:$AA$2,0))</f>
        <v>1.7294987494022855</v>
      </c>
      <c r="G117" s="40">
        <f>INDEX('FP data'!$O$2:$AA$122,MATCH('Mat morbidities averted'!$A117,'FP data'!$O$2:$O$122,0),MATCH('Mat morbidities averted'!G$1,'FP data'!$O$2:$AA$2,0))</f>
        <v>2.2712671767516452</v>
      </c>
      <c r="H117" s="40">
        <f>INDEX('FP data'!$O$2:$AA$122,MATCH('Mat morbidities averted'!$A117,'FP data'!$O$2:$O$122,0),MATCH('Mat morbidities averted'!H$1,'FP data'!$O$2:$AA$2,0))</f>
        <v>2.8610512593840838</v>
      </c>
      <c r="I117" s="40">
        <f>INDEX('FP data'!$O$2:$AA$122,MATCH('Mat morbidities averted'!$A117,'FP data'!$O$2:$O$122,0),MATCH('Mat morbidities averted'!I$1,'FP data'!$O$2:$AA$2,0))</f>
        <v>3.5009465547723284</v>
      </c>
      <c r="J117" s="40">
        <f>INDEX('FP data'!$O$2:$AA$122,MATCH('Mat morbidities averted'!$A117,'FP data'!$O$2:$O$122,0),MATCH('Mat morbidities averted'!J$1,'FP data'!$O$2:$AA$2,0))</f>
        <v>4.1942817257283904</v>
      </c>
      <c r="K117" s="40">
        <f>INDEX('FP data'!$O$2:$AA$122,MATCH('Mat morbidities averted'!$A117,'FP data'!$O$2:$O$122,0),MATCH('Mat morbidities averted'!K$1,'FP data'!$O$2:$AA$2,0))</f>
        <v>4.9443154591172194</v>
      </c>
    </row>
    <row r="118" spans="1:11" x14ac:dyDescent="0.3">
      <c r="A118" t="s">
        <v>234</v>
      </c>
      <c r="B118" s="40">
        <v>0</v>
      </c>
      <c r="C118" s="40">
        <f>INDEX('FP data'!$O$2:$AA$122,MATCH('Mat morbidities averted'!$A118,'FP data'!$O$2:$O$122,0),MATCH('Mat morbidities averted'!C$1,'FP data'!$O$2:$AA$2,0))</f>
        <v>340.673750496504</v>
      </c>
      <c r="D118" s="40">
        <f>INDEX('FP data'!$O$2:$AA$122,MATCH('Mat morbidities averted'!$A118,'FP data'!$O$2:$O$122,0),MATCH('Mat morbidities averted'!D$1,'FP data'!$O$2:$AA$2,0))</f>
        <v>690.02883252993342</v>
      </c>
      <c r="E118" s="40">
        <f>INDEX('FP data'!$O$2:$AA$122,MATCH('Mat morbidities averted'!$A118,'FP data'!$O$2:$O$122,0),MATCH('Mat morbidities averted'!E$1,'FP data'!$O$2:$AA$2,0))</f>
        <v>1048.2870423356235</v>
      </c>
      <c r="F118" s="40">
        <f>INDEX('FP data'!$O$2:$AA$122,MATCH('Mat morbidities averted'!$A118,'FP data'!$O$2:$O$122,0),MATCH('Mat morbidities averted'!F$1,'FP data'!$O$2:$AA$2,0))</f>
        <v>1415.7949846526371</v>
      </c>
      <c r="G118" s="40">
        <f>INDEX('FP data'!$O$2:$AA$122,MATCH('Mat morbidities averted'!$A118,'FP data'!$O$2:$O$122,0),MATCH('Mat morbidities averted'!G$1,'FP data'!$O$2:$AA$2,0))</f>
        <v>1792.8822638809906</v>
      </c>
      <c r="H118" s="40">
        <f>INDEX('FP data'!$O$2:$AA$122,MATCH('Mat morbidities averted'!$A118,'FP data'!$O$2:$O$122,0),MATCH('Mat morbidities averted'!H$1,'FP data'!$O$2:$AA$2,0))</f>
        <v>2180.5204060977394</v>
      </c>
      <c r="I118" s="40">
        <f>INDEX('FP data'!$O$2:$AA$122,MATCH('Mat morbidities averted'!$A118,'FP data'!$O$2:$O$122,0),MATCH('Mat morbidities averted'!I$1,'FP data'!$O$2:$AA$2,0))</f>
        <v>2578.3685576401003</v>
      </c>
      <c r="J118" s="40">
        <f>INDEX('FP data'!$O$2:$AA$122,MATCH('Mat morbidities averted'!$A118,'FP data'!$O$2:$O$122,0),MATCH('Mat morbidities averted'!J$1,'FP data'!$O$2:$AA$2,0))</f>
        <v>2984.7644095544383</v>
      </c>
      <c r="K118" s="40">
        <f>INDEX('FP data'!$O$2:$AA$122,MATCH('Mat morbidities averted'!$A118,'FP data'!$O$2:$O$122,0),MATCH('Mat morbidities averted'!K$1,'FP data'!$O$2:$AA$2,0))</f>
        <v>3397.8878115223015</v>
      </c>
    </row>
    <row r="119" spans="1:11" x14ac:dyDescent="0.3">
      <c r="A119" t="s">
        <v>236</v>
      </c>
      <c r="B119" s="40">
        <v>0</v>
      </c>
      <c r="C119" s="40">
        <f>INDEX('FP data'!$O$2:$AA$122,MATCH('Mat morbidities averted'!$A119,'FP data'!$O$2:$O$122,0),MATCH('Mat morbidities averted'!C$1,'FP data'!$O$2:$AA$2,0))</f>
        <v>458.17507148733603</v>
      </c>
      <c r="D119" s="40">
        <f>INDEX('FP data'!$O$2:$AA$122,MATCH('Mat morbidities averted'!$A119,'FP data'!$O$2:$O$122,0),MATCH('Mat morbidities averted'!D$1,'FP data'!$O$2:$AA$2,0))</f>
        <v>987.11113141431179</v>
      </c>
      <c r="E119" s="40">
        <f>INDEX('FP data'!$O$2:$AA$122,MATCH('Mat morbidities averted'!$A119,'FP data'!$O$2:$O$122,0),MATCH('Mat morbidities averted'!E$1,'FP data'!$O$2:$AA$2,0))</f>
        <v>1595.033903152781</v>
      </c>
      <c r="F119" s="40">
        <f>INDEX('FP data'!$O$2:$AA$122,MATCH('Mat morbidities averted'!$A119,'FP data'!$O$2:$O$122,0),MATCH('Mat morbidities averted'!F$1,'FP data'!$O$2:$AA$2,0))</f>
        <v>2290.7091171482134</v>
      </c>
      <c r="G119" s="40">
        <f>INDEX('FP data'!$O$2:$AA$122,MATCH('Mat morbidities averted'!$A119,'FP data'!$O$2:$O$122,0),MATCH('Mat morbidities averted'!G$1,'FP data'!$O$2:$AA$2,0))</f>
        <v>3083.6659286747645</v>
      </c>
      <c r="H119" s="40">
        <f>INDEX('FP data'!$O$2:$AA$122,MATCH('Mat morbidities averted'!$A119,'FP data'!$O$2:$O$122,0),MATCH('Mat morbidities averted'!H$1,'FP data'!$O$2:$AA$2,0))</f>
        <v>3984.6249711890832</v>
      </c>
      <c r="I119" s="40">
        <f>INDEX('FP data'!$O$2:$AA$122,MATCH('Mat morbidities averted'!$A119,'FP data'!$O$2:$O$122,0),MATCH('Mat morbidities averted'!I$1,'FP data'!$O$2:$AA$2,0))</f>
        <v>5004.9639647933236</v>
      </c>
      <c r="J119" s="40">
        <f>INDEX('FP data'!$O$2:$AA$122,MATCH('Mat morbidities averted'!$A119,'FP data'!$O$2:$O$122,0),MATCH('Mat morbidities averted'!J$1,'FP data'!$O$2:$AA$2,0))</f>
        <v>6156.6503031114089</v>
      </c>
      <c r="K119" s="40">
        <f>INDEX('FP data'!$O$2:$AA$122,MATCH('Mat morbidities averted'!$A119,'FP data'!$O$2:$O$122,0),MATCH('Mat morbidities averted'!K$1,'FP data'!$O$2:$AA$2,0))</f>
        <v>7452.5854303394744</v>
      </c>
    </row>
    <row r="120" spans="1:11" x14ac:dyDescent="0.3">
      <c r="A120" t="s">
        <v>238</v>
      </c>
      <c r="B120" s="40">
        <v>0</v>
      </c>
      <c r="C120" s="40">
        <f>INDEX('FP data'!$O$2:$AA$122,MATCH('Mat morbidities averted'!$A120,'FP data'!$O$2:$O$122,0),MATCH('Mat morbidities averted'!C$1,'FP data'!$O$2:$AA$2,0))</f>
        <v>246.5107538196653</v>
      </c>
      <c r="D120" s="40">
        <f>INDEX('FP data'!$O$2:$AA$122,MATCH('Mat morbidities averted'!$A120,'FP data'!$O$2:$O$122,0),MATCH('Mat morbidities averted'!D$1,'FP data'!$O$2:$AA$2,0))</f>
        <v>520.35041225739224</v>
      </c>
      <c r="E120" s="40">
        <f>INDEX('FP data'!$O$2:$AA$122,MATCH('Mat morbidities averted'!$A120,'FP data'!$O$2:$O$122,0),MATCH('Mat morbidities averted'!E$1,'FP data'!$O$2:$AA$2,0))</f>
        <v>823.51642480314058</v>
      </c>
      <c r="F120" s="40">
        <f>INDEX('FP data'!$O$2:$AA$122,MATCH('Mat morbidities averted'!$A120,'FP data'!$O$2:$O$122,0),MATCH('Mat morbidities averted'!F$1,'FP data'!$O$2:$AA$2,0))</f>
        <v>1158.180998639572</v>
      </c>
      <c r="G120" s="40">
        <f>INDEX('FP data'!$O$2:$AA$122,MATCH('Mat morbidities averted'!$A120,'FP data'!$O$2:$O$122,0),MATCH('Mat morbidities averted'!G$1,'FP data'!$O$2:$AA$2,0))</f>
        <v>1526.1396957816887</v>
      </c>
      <c r="H120" s="40">
        <f>INDEX('FP data'!$O$2:$AA$122,MATCH('Mat morbidities averted'!$A120,'FP data'!$O$2:$O$122,0),MATCH('Mat morbidities averted'!H$1,'FP data'!$O$2:$AA$2,0))</f>
        <v>1930.2347041495705</v>
      </c>
      <c r="I120" s="40">
        <f>INDEX('FP data'!$O$2:$AA$122,MATCH('Mat morbidities averted'!$A120,'FP data'!$O$2:$O$122,0),MATCH('Mat morbidities averted'!I$1,'FP data'!$O$2:$AA$2,0))</f>
        <v>2373.2715980883859</v>
      </c>
      <c r="J120" s="40">
        <f>INDEX('FP data'!$O$2:$AA$122,MATCH('Mat morbidities averted'!$A120,'FP data'!$O$2:$O$122,0),MATCH('Mat morbidities averted'!J$1,'FP data'!$O$2:$AA$2,0))</f>
        <v>2858.4734316637287</v>
      </c>
      <c r="K120" s="40">
        <f>INDEX('FP data'!$O$2:$AA$122,MATCH('Mat morbidities averted'!$A120,'FP data'!$O$2:$O$122,0),MATCH('Mat morbidities averted'!K$1,'FP data'!$O$2:$AA$2,0))</f>
        <v>3389.3119812678988</v>
      </c>
    </row>
    <row r="121" spans="1:11" x14ac:dyDescent="0.3">
      <c r="A121" t="s">
        <v>240</v>
      </c>
      <c r="B121" s="40">
        <v>0</v>
      </c>
      <c r="C121" s="40">
        <f>INDEX('FP data'!$O$2:$AA$122,MATCH('Mat morbidities averted'!$A121,'FP data'!$O$2:$O$122,0),MATCH('Mat morbidities averted'!C$1,'FP data'!$O$2:$AA$2,0))</f>
        <v>95.384479354351242</v>
      </c>
      <c r="D121" s="40">
        <f>INDEX('FP data'!$O$2:$AA$122,MATCH('Mat morbidities averted'!$A121,'FP data'!$O$2:$O$122,0),MATCH('Mat morbidities averted'!D$1,'FP data'!$O$2:$AA$2,0))</f>
        <v>197.24762197094969</v>
      </c>
      <c r="E121" s="40">
        <f>INDEX('FP data'!$O$2:$AA$122,MATCH('Mat morbidities averted'!$A121,'FP data'!$O$2:$O$122,0),MATCH('Mat morbidities averted'!E$1,'FP data'!$O$2:$AA$2,0))</f>
        <v>305.97894215260931</v>
      </c>
      <c r="F121" s="40">
        <f>INDEX('FP data'!$O$2:$AA$122,MATCH('Mat morbidities averted'!$A121,'FP data'!$O$2:$O$122,0),MATCH('Mat morbidities averted'!F$1,'FP data'!$O$2:$AA$2,0))</f>
        <v>422.0682701738715</v>
      </c>
      <c r="G121" s="40">
        <f>INDEX('FP data'!$O$2:$AA$122,MATCH('Mat morbidities averted'!$A121,'FP data'!$O$2:$O$122,0),MATCH('Mat morbidities averted'!G$1,'FP data'!$O$2:$AA$2,0))</f>
        <v>545.35190342629994</v>
      </c>
      <c r="H121" s="40">
        <f>INDEX('FP data'!$O$2:$AA$122,MATCH('Mat morbidities averted'!$A121,'FP data'!$O$2:$O$122,0),MATCH('Mat morbidities averted'!H$1,'FP data'!$O$2:$AA$2,0))</f>
        <v>676.66679376929733</v>
      </c>
      <c r="I121" s="40">
        <f>INDEX('FP data'!$O$2:$AA$122,MATCH('Mat morbidities averted'!$A121,'FP data'!$O$2:$O$122,0),MATCH('Mat morbidities averted'!I$1,'FP data'!$O$2:$AA$2,0))</f>
        <v>816.10402080606036</v>
      </c>
      <c r="J121" s="40">
        <f>INDEX('FP data'!$O$2:$AA$122,MATCH('Mat morbidities averted'!$A121,'FP data'!$O$2:$O$122,0),MATCH('Mat morbidities averted'!J$1,'FP data'!$O$2:$AA$2,0))</f>
        <v>963.18175474283908</v>
      </c>
      <c r="K121" s="40">
        <f>INDEX('FP data'!$O$2:$AA$122,MATCH('Mat morbidities averted'!$A121,'FP data'!$O$2:$O$122,0),MATCH('Mat morbidities averted'!K$1,'FP data'!$O$2:$AA$2,0))</f>
        <v>1117.3692441007588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0A10-9163-4D66-A5A5-DF58A5EBBBAB}">
  <sheetPr>
    <tabColor theme="4" tint="0.79998168889431442"/>
  </sheetPr>
  <dimension ref="A1:M121"/>
  <sheetViews>
    <sheetView workbookViewId="0">
      <selection activeCell="B2" sqref="B2"/>
    </sheetView>
  </sheetViews>
  <sheetFormatPr defaultRowHeight="14.4" x14ac:dyDescent="0.3"/>
  <sheetData>
    <row r="1" spans="1:13" ht="15.6" x14ac:dyDescent="0.3">
      <c r="A1" s="14" t="s">
        <v>0</v>
      </c>
      <c r="B1" s="15">
        <v>2019</v>
      </c>
      <c r="C1" s="15">
        <v>2020</v>
      </c>
      <c r="D1" s="15">
        <v>2021</v>
      </c>
      <c r="E1" s="15">
        <v>2022</v>
      </c>
      <c r="F1" s="15">
        <v>2023</v>
      </c>
      <c r="G1" s="15">
        <v>2024</v>
      </c>
      <c r="H1" s="15">
        <v>2025</v>
      </c>
      <c r="I1" s="15">
        <v>2026</v>
      </c>
      <c r="J1" s="15">
        <v>2027</v>
      </c>
      <c r="K1" s="15">
        <v>2028</v>
      </c>
      <c r="L1" s="15">
        <v>2029</v>
      </c>
      <c r="M1" s="15">
        <v>2030</v>
      </c>
    </row>
    <row r="2" spans="1:13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130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152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158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162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170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196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212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214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218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226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230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232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236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238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240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B54E-81FC-401A-BFF4-53F540D5F192}">
  <sheetPr>
    <tabColor theme="4" tint="0.79998168889431442"/>
  </sheetPr>
  <dimension ref="A1:M121"/>
  <sheetViews>
    <sheetView workbookViewId="0">
      <selection activeCell="B2" sqref="B2"/>
    </sheetView>
  </sheetViews>
  <sheetFormatPr defaultRowHeight="14.4" x14ac:dyDescent="0.3"/>
  <sheetData>
    <row r="1" spans="1:13" ht="15.6" x14ac:dyDescent="0.3">
      <c r="A1" s="14" t="s">
        <v>0</v>
      </c>
      <c r="B1" s="15">
        <v>2019</v>
      </c>
      <c r="C1" s="15">
        <v>2020</v>
      </c>
      <c r="D1" s="15">
        <v>2021</v>
      </c>
      <c r="E1" s="15">
        <v>2022</v>
      </c>
      <c r="F1" s="15">
        <v>2023</v>
      </c>
      <c r="G1" s="15">
        <v>2024</v>
      </c>
      <c r="H1" s="15">
        <v>2025</v>
      </c>
      <c r="I1" s="15">
        <v>2026</v>
      </c>
      <c r="J1" s="15">
        <v>2027</v>
      </c>
      <c r="K1" s="15">
        <v>2028</v>
      </c>
      <c r="L1" s="15">
        <v>2029</v>
      </c>
      <c r="M1" s="15">
        <v>2030</v>
      </c>
    </row>
    <row r="2" spans="1:13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130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152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158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162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170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196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212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214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218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226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230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232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236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238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240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ED51-74A5-44A9-8223-9C08FC0A75CB}">
  <sheetPr>
    <tabColor theme="4" tint="0.79998168889431442"/>
  </sheetPr>
  <dimension ref="A1:M121"/>
  <sheetViews>
    <sheetView workbookViewId="0">
      <selection activeCell="C2" sqref="C2:M2"/>
    </sheetView>
  </sheetViews>
  <sheetFormatPr defaultRowHeight="14.4" x14ac:dyDescent="0.3"/>
  <sheetData>
    <row r="1" spans="1:13" ht="15.6" x14ac:dyDescent="0.3">
      <c r="A1" s="14" t="s">
        <v>0</v>
      </c>
      <c r="B1" s="15">
        <v>2019</v>
      </c>
      <c r="C1" s="15">
        <v>2020</v>
      </c>
      <c r="D1" s="15">
        <v>2021</v>
      </c>
      <c r="E1" s="15">
        <v>2022</v>
      </c>
      <c r="F1" s="15">
        <v>2023</v>
      </c>
      <c r="G1" s="15">
        <v>2024</v>
      </c>
      <c r="H1" s="15">
        <v>2025</v>
      </c>
      <c r="I1" s="15">
        <v>2026</v>
      </c>
      <c r="J1" s="15">
        <v>2027</v>
      </c>
      <c r="K1" s="15">
        <v>2028</v>
      </c>
      <c r="L1" s="15">
        <v>2029</v>
      </c>
      <c r="M1" s="15">
        <v>2030</v>
      </c>
    </row>
    <row r="2" spans="1:13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130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152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158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162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170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196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212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214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218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226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230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232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236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238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240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5DA5-2EE2-4CB4-BDEF-8D2566A091DF}">
  <sheetPr>
    <tabColor theme="9"/>
  </sheetPr>
  <dimension ref="A1:BF148"/>
  <sheetViews>
    <sheetView tabSelected="1" workbookViewId="0">
      <pane xSplit="1" topLeftCell="AO1" activePane="topRight" state="frozen"/>
      <selection pane="topRight" activeCell="BF2" sqref="BF2"/>
    </sheetView>
  </sheetViews>
  <sheetFormatPr defaultRowHeight="14.4" x14ac:dyDescent="0.3"/>
  <cols>
    <col min="2" max="2" width="11" bestFit="1" customWidth="1"/>
    <col min="3" max="4" width="14.44140625" customWidth="1"/>
    <col min="5" max="5" width="9.109375" customWidth="1"/>
    <col min="6" max="6" width="20" customWidth="1"/>
    <col min="7" max="8" width="9.109375" customWidth="1"/>
    <col min="9" max="9" width="9.33203125" bestFit="1" customWidth="1"/>
    <col min="10" max="10" width="8.6640625" customWidth="1"/>
    <col min="11" max="15" width="9.33203125" bestFit="1" customWidth="1"/>
    <col min="16" max="35" width="9.109375" customWidth="1"/>
    <col min="36" max="36" width="10" customWidth="1"/>
    <col min="37" max="38" width="9.109375" customWidth="1"/>
    <col min="39" max="39" width="9.109375" style="28" customWidth="1"/>
    <col min="40" max="46" width="9.109375" customWidth="1"/>
    <col min="47" max="53" width="9.33203125" style="22" bestFit="1" customWidth="1"/>
    <col min="54" max="54" width="16.5546875" customWidth="1"/>
    <col min="55" max="55" width="16.5546875" style="68" customWidth="1"/>
    <col min="56" max="56" width="16.5546875" customWidth="1"/>
  </cols>
  <sheetData>
    <row r="1" spans="1:58" x14ac:dyDescent="0.3">
      <c r="A1" s="31" t="s">
        <v>0</v>
      </c>
      <c r="B1" s="31" t="s">
        <v>406</v>
      </c>
      <c r="C1" s="31" t="s">
        <v>364</v>
      </c>
      <c r="D1" s="31" t="s">
        <v>422</v>
      </c>
      <c r="E1" s="31" t="s">
        <v>365</v>
      </c>
      <c r="F1" s="31" t="s">
        <v>366</v>
      </c>
      <c r="G1" s="31" t="s">
        <v>367</v>
      </c>
      <c r="H1" s="31" t="s">
        <v>392</v>
      </c>
      <c r="I1" s="31" t="s">
        <v>399</v>
      </c>
      <c r="J1" s="31" t="s">
        <v>400</v>
      </c>
      <c r="K1" s="31" t="s">
        <v>401</v>
      </c>
      <c r="L1" s="31" t="s">
        <v>402</v>
      </c>
      <c r="M1" s="31" t="s">
        <v>403</v>
      </c>
      <c r="N1" s="31" t="s">
        <v>404</v>
      </c>
      <c r="O1" s="31" t="s">
        <v>405</v>
      </c>
      <c r="P1" s="31" t="s">
        <v>369</v>
      </c>
      <c r="Q1" s="31" t="s">
        <v>370</v>
      </c>
      <c r="R1" s="31" t="s">
        <v>407</v>
      </c>
      <c r="S1" s="31" t="s">
        <v>408</v>
      </c>
      <c r="T1" s="31" t="s">
        <v>409</v>
      </c>
      <c r="U1" s="31" t="s">
        <v>410</v>
      </c>
      <c r="V1" s="31" t="s">
        <v>411</v>
      </c>
      <c r="W1" s="31" t="s">
        <v>412</v>
      </c>
      <c r="X1" s="31" t="s">
        <v>413</v>
      </c>
      <c r="Y1" s="31" t="s">
        <v>414</v>
      </c>
      <c r="Z1" s="31" t="s">
        <v>415</v>
      </c>
      <c r="AA1" s="31" t="s">
        <v>416</v>
      </c>
      <c r="AB1" s="31" t="s">
        <v>417</v>
      </c>
      <c r="AC1" s="31" t="s">
        <v>418</v>
      </c>
      <c r="AD1" s="31" t="s">
        <v>419</v>
      </c>
      <c r="AE1" s="31" t="s">
        <v>420</v>
      </c>
      <c r="AF1" s="31" t="s">
        <v>371</v>
      </c>
      <c r="AG1" s="32" t="s">
        <v>390</v>
      </c>
      <c r="AH1" s="32" t="s">
        <v>421</v>
      </c>
      <c r="AI1" s="32" t="s">
        <v>376</v>
      </c>
      <c r="AJ1" s="31" t="s">
        <v>372</v>
      </c>
      <c r="AK1" s="31" t="s">
        <v>373</v>
      </c>
      <c r="AL1" s="31" t="s">
        <v>374</v>
      </c>
      <c r="AM1" s="33" t="s">
        <v>375</v>
      </c>
      <c r="AN1" s="31" t="s">
        <v>386</v>
      </c>
      <c r="AO1" s="31" t="s">
        <v>391</v>
      </c>
      <c r="AP1" s="31" t="s">
        <v>387</v>
      </c>
      <c r="AQ1" s="31" t="s">
        <v>388</v>
      </c>
      <c r="AR1" s="31" t="s">
        <v>389</v>
      </c>
      <c r="AS1" s="31" t="s">
        <v>450</v>
      </c>
      <c r="AT1" s="31" t="s">
        <v>451</v>
      </c>
      <c r="AU1" s="34" t="s">
        <v>393</v>
      </c>
      <c r="AV1" s="34" t="s">
        <v>394</v>
      </c>
      <c r="AW1" s="34" t="s">
        <v>368</v>
      </c>
      <c r="AX1" s="34" t="s">
        <v>395</v>
      </c>
      <c r="AY1" s="34" t="s">
        <v>398</v>
      </c>
      <c r="AZ1" s="34" t="s">
        <v>396</v>
      </c>
      <c r="BA1" s="34" t="s">
        <v>397</v>
      </c>
      <c r="BB1" s="34" t="s">
        <v>452</v>
      </c>
      <c r="BC1" s="65" t="s">
        <v>454</v>
      </c>
      <c r="BD1" s="34" t="s">
        <v>453</v>
      </c>
      <c r="BE1" s="22" t="s">
        <v>455</v>
      </c>
      <c r="BF1" s="22" t="s">
        <v>456</v>
      </c>
    </row>
    <row r="2" spans="1:58" x14ac:dyDescent="0.3">
      <c r="A2" s="31" t="s">
        <v>1</v>
      </c>
      <c r="B2" s="31">
        <v>38928341</v>
      </c>
      <c r="C2" s="35">
        <v>508.81</v>
      </c>
      <c r="D2" s="35" cm="1">
        <f t="array" ref="D2">SUMPRODUCT(($C$2:$C$121)*($B$2:$B$121))/SUM($B$2:$B$121)</f>
        <v>2924.9781141706949</v>
      </c>
      <c r="E2" s="31">
        <v>1</v>
      </c>
      <c r="F2" s="35">
        <v>1858.44</v>
      </c>
      <c r="G2" s="34">
        <v>0.22739999999999999</v>
      </c>
      <c r="H2" s="34">
        <v>0.50490000000000002</v>
      </c>
      <c r="I2" s="31">
        <v>8.2151999999999994</v>
      </c>
      <c r="J2" s="31">
        <v>23.593800000000002</v>
      </c>
      <c r="K2" s="31">
        <v>25.141300000000001</v>
      </c>
      <c r="L2" s="31">
        <v>20.479500000000002</v>
      </c>
      <c r="M2" s="31">
        <v>14.0815</v>
      </c>
      <c r="N2" s="31">
        <v>6.4740000000000002</v>
      </c>
      <c r="O2" s="31">
        <v>2.0146000000000002</v>
      </c>
      <c r="P2" s="36">
        <v>29.427</v>
      </c>
      <c r="Q2" s="36">
        <v>70.3</v>
      </c>
      <c r="R2" s="36">
        <v>5.0609015437408436E-2</v>
      </c>
      <c r="S2" s="36">
        <v>2.5717503508976398E-3</v>
      </c>
      <c r="T2" s="34">
        <v>8.9602332889236909E-4</v>
      </c>
      <c r="U2" s="34">
        <v>7.2235882202974807E-4</v>
      </c>
      <c r="V2" s="34">
        <v>1.32198792497771E-3</v>
      </c>
      <c r="W2" s="34">
        <v>2.0095855693099797E-3</v>
      </c>
      <c r="X2" s="34">
        <v>2.4850178480860701E-3</v>
      </c>
      <c r="Y2" s="34">
        <v>3.1042611511164302E-3</v>
      </c>
      <c r="Z2" s="34">
        <v>4.36619739689672E-3</v>
      </c>
      <c r="AA2" s="34">
        <v>6.4650688617109197E-3</v>
      </c>
      <c r="AB2" s="34">
        <v>9.4173132938284998E-3</v>
      </c>
      <c r="AC2" s="34">
        <v>1.40766746470179E-2</v>
      </c>
      <c r="AD2" s="34">
        <v>2.0924080071275497E-2</v>
      </c>
      <c r="AE2" s="34">
        <v>3.0815063358379798E-2</v>
      </c>
      <c r="AF2" s="34">
        <v>7.7870707689439198E-2</v>
      </c>
      <c r="AG2" s="31">
        <v>64.83</v>
      </c>
      <c r="AH2" s="31">
        <f>SUM('MH costs discounted'!D2:M2)</f>
        <v>923897241.53433824</v>
      </c>
      <c r="AI2" s="31">
        <f>SUM('FP costs discounted'!B2:M2)</f>
        <v>69697310.913081676</v>
      </c>
      <c r="AJ2" s="31">
        <f>AH2+AI2</f>
        <v>993594552.44741988</v>
      </c>
      <c r="AK2" s="37">
        <v>269.86579648744902</v>
      </c>
      <c r="AL2" s="37">
        <v>35.9</v>
      </c>
      <c r="AM2" s="33">
        <v>28.4</v>
      </c>
      <c r="AN2" s="37">
        <v>0.5</v>
      </c>
      <c r="AO2" s="37">
        <v>0.03</v>
      </c>
      <c r="AP2" s="37">
        <v>0.1</v>
      </c>
      <c r="AQ2" s="37">
        <v>0.25</v>
      </c>
      <c r="AR2" s="37">
        <v>0.496</v>
      </c>
      <c r="AS2" s="57">
        <v>2.1000000000000001E-2</v>
      </c>
      <c r="AT2" s="58">
        <v>0.41</v>
      </c>
      <c r="AU2" s="34">
        <f t="shared" ref="AU2:AU33" si="0">I2/SUM($I2:$O2)</f>
        <v>8.215208215208214E-2</v>
      </c>
      <c r="AV2" s="34">
        <f t="shared" ref="AV2:AV33" si="1">J2/SUM($I2:$O2)</f>
        <v>0.23593823593823593</v>
      </c>
      <c r="AW2" s="34">
        <f t="shared" ref="AW2:AW33" si="2">K2/SUM($I2:$O2)</f>
        <v>0.25141325141325138</v>
      </c>
      <c r="AX2" s="34">
        <f t="shared" ref="AX2:AX33" si="3">L2/SUM($I2:$O2)</f>
        <v>0.2047952047952048</v>
      </c>
      <c r="AY2" s="34">
        <f t="shared" ref="AY2:AY33" si="4">M2/SUM($I2:$O2)</f>
        <v>0.14081514081514079</v>
      </c>
      <c r="AZ2" s="34">
        <f t="shared" ref="AZ2:AZ33" si="5">N2/SUM($I2:$O2)</f>
        <v>6.4740064740064732E-2</v>
      </c>
      <c r="BA2" s="34">
        <f t="shared" ref="BA2:BA33" si="6">O2/SUM($I2:$O2)</f>
        <v>2.0146020146020144E-2</v>
      </c>
      <c r="BB2" s="63">
        <f>SUM('MH costs'!D2:M2)+SUM('FP costs'!B2:M2)</f>
        <v>1220657801.044148</v>
      </c>
      <c r="BC2" s="66" t="s">
        <v>429</v>
      </c>
      <c r="BD2" s="63" t="s">
        <v>438</v>
      </c>
      <c r="BE2" s="22">
        <f>G2</f>
        <v>0.22739999999999999</v>
      </c>
      <c r="BF2" s="22">
        <f>H2</f>
        <v>0.50490000000000002</v>
      </c>
    </row>
    <row r="3" spans="1:58" x14ac:dyDescent="0.3">
      <c r="A3" s="31" t="s">
        <v>4</v>
      </c>
      <c r="B3" s="31">
        <v>2837743</v>
      </c>
      <c r="C3" s="35">
        <v>5215.28</v>
      </c>
      <c r="D3" s="35" cm="1">
        <f t="array" ref="D3">SUMPRODUCT(($C$2:$C$121)*($B$2:$B$121))/SUM($B$2:$B$121)</f>
        <v>2924.9781141706949</v>
      </c>
      <c r="E3" s="31">
        <v>1</v>
      </c>
      <c r="F3" s="35">
        <v>10551.53</v>
      </c>
      <c r="G3" s="34">
        <v>0.61460000000000004</v>
      </c>
      <c r="H3" s="34">
        <v>0.69609999999999994</v>
      </c>
      <c r="I3" s="31">
        <v>7.3197999999999999</v>
      </c>
      <c r="J3" s="31">
        <v>28.247499999999999</v>
      </c>
      <c r="K3" s="31">
        <v>34.105899999999998</v>
      </c>
      <c r="L3" s="31">
        <v>21.3185</v>
      </c>
      <c r="M3" s="31">
        <v>7.7601000000000004</v>
      </c>
      <c r="N3" s="31">
        <v>1.2463</v>
      </c>
      <c r="O3" s="31">
        <v>2.0999999999999999E-3</v>
      </c>
      <c r="P3" s="36">
        <v>27.515000000000001</v>
      </c>
      <c r="Q3" s="36">
        <v>83.460000000000008</v>
      </c>
      <c r="R3" s="36">
        <v>9.7426894134546495E-3</v>
      </c>
      <c r="S3" s="36">
        <v>1.1900787337031601E-3</v>
      </c>
      <c r="T3" s="34">
        <v>3.9285639228828104E-4</v>
      </c>
      <c r="U3" s="34">
        <v>2.9979090159592203E-4</v>
      </c>
      <c r="V3" s="34">
        <v>4.3452492539991901E-4</v>
      </c>
      <c r="W3" s="34">
        <v>7.5204715807046692E-4</v>
      </c>
      <c r="X3" s="34">
        <v>8.7459771004111007E-4</v>
      </c>
      <c r="Y3" s="34">
        <v>9.4741161220233809E-4</v>
      </c>
      <c r="Z3" s="34">
        <v>1.0113008757276099E-3</v>
      </c>
      <c r="AA3" s="34">
        <v>1.3153732930486E-3</v>
      </c>
      <c r="AB3" s="34">
        <v>1.8827284753260099E-3</v>
      </c>
      <c r="AC3" s="34">
        <v>2.9070685967981804E-3</v>
      </c>
      <c r="AD3" s="34">
        <v>4.4134500223123596E-3</v>
      </c>
      <c r="AE3" s="34">
        <v>8.4324674827018602E-3</v>
      </c>
      <c r="AF3" s="34">
        <v>4.0312392367039401E-2</v>
      </c>
      <c r="AG3" s="31">
        <v>78.569999999999993</v>
      </c>
      <c r="AH3" s="31">
        <f>SUM('MH costs discounted'!D3:M3)</f>
        <v>8965349.4822412767</v>
      </c>
      <c r="AI3" s="31">
        <f>SUM('FP costs discounted'!B3:M3)</f>
        <v>6682161.2471637605</v>
      </c>
      <c r="AJ3" s="31">
        <f t="shared" ref="AJ3:AJ66" si="7">AH3+AI3</f>
        <v>15647510.729405038</v>
      </c>
      <c r="AK3" s="37">
        <v>7.4158509887151602</v>
      </c>
      <c r="AL3" s="37">
        <v>7.5</v>
      </c>
      <c r="AM3" s="33">
        <v>4.0999999999999996</v>
      </c>
      <c r="AN3" s="37">
        <v>0.5</v>
      </c>
      <c r="AO3" s="37">
        <v>0.03</v>
      </c>
      <c r="AP3" s="37">
        <v>0.1</v>
      </c>
      <c r="AQ3" s="37">
        <v>0.25</v>
      </c>
      <c r="AR3" s="37">
        <v>0.496</v>
      </c>
      <c r="AS3" s="57">
        <v>1.6E-2</v>
      </c>
      <c r="AT3" s="58">
        <v>0.41</v>
      </c>
      <c r="AU3" s="34">
        <f t="shared" si="0"/>
        <v>7.319785360429279E-2</v>
      </c>
      <c r="AV3" s="34">
        <f t="shared" si="1"/>
        <v>0.2824744350511299</v>
      </c>
      <c r="AW3" s="34">
        <f t="shared" si="2"/>
        <v>0.34105831788336421</v>
      </c>
      <c r="AX3" s="34">
        <f t="shared" si="3"/>
        <v>0.21318457363085275</v>
      </c>
      <c r="AY3" s="34">
        <f t="shared" si="4"/>
        <v>7.760084479831042E-2</v>
      </c>
      <c r="AZ3" s="34">
        <f t="shared" si="5"/>
        <v>1.2462975074049852E-2</v>
      </c>
      <c r="BA3" s="34">
        <f t="shared" si="6"/>
        <v>2.0999958000083999E-5</v>
      </c>
      <c r="BB3" s="62">
        <f>SUM('MH costs'!D3:M3)+SUM('FP costs'!B3:M3)</f>
        <v>19344843.569015652</v>
      </c>
      <c r="BC3" s="66" t="s">
        <v>431</v>
      </c>
      <c r="BD3" s="62" t="s">
        <v>440</v>
      </c>
      <c r="BE3" s="22">
        <f t="shared" ref="BE3:BE66" si="8">G3</f>
        <v>0.61460000000000004</v>
      </c>
      <c r="BF3" s="22">
        <f t="shared" ref="BF3:BF66" si="9">H3</f>
        <v>0.69609999999999994</v>
      </c>
    </row>
    <row r="4" spans="1:58" x14ac:dyDescent="0.3">
      <c r="A4" s="31" t="s">
        <v>6</v>
      </c>
      <c r="B4" s="31">
        <v>43851043</v>
      </c>
      <c r="C4" s="35">
        <v>3310.39</v>
      </c>
      <c r="D4" s="35" cm="1">
        <f t="array" ref="D4">SUMPRODUCT(($C$2:$C$121)*($B$2:$B$121))/SUM($B$2:$B$121)</f>
        <v>2924.9781141706949</v>
      </c>
      <c r="E4" s="31">
        <v>1</v>
      </c>
      <c r="F4" s="35">
        <v>11867.63</v>
      </c>
      <c r="G4" s="34">
        <v>0.187</v>
      </c>
      <c r="H4" s="34">
        <v>0.4637</v>
      </c>
      <c r="I4" s="30">
        <v>9.6999999999999993</v>
      </c>
      <c r="J4" s="30">
        <v>87</v>
      </c>
      <c r="K4" s="30">
        <v>156.80000000000001</v>
      </c>
      <c r="L4" s="30">
        <v>167.4</v>
      </c>
      <c r="M4" s="30">
        <v>126.3</v>
      </c>
      <c r="N4" s="30">
        <v>62</v>
      </c>
      <c r="O4" s="30">
        <v>8.9</v>
      </c>
      <c r="P4" s="36">
        <v>31.655000000000001</v>
      </c>
      <c r="Q4" s="36">
        <v>82.789999999999992</v>
      </c>
      <c r="R4" s="36">
        <v>1.8176404156026071E-2</v>
      </c>
      <c r="S4" s="36">
        <v>6.2011915240726999E-4</v>
      </c>
      <c r="T4" s="34">
        <v>3.3071144815518996E-4</v>
      </c>
      <c r="U4" s="34">
        <v>3.4648683183323697E-4</v>
      </c>
      <c r="V4" s="34">
        <v>5.8598616606329E-4</v>
      </c>
      <c r="W4" s="34">
        <v>7.9744998781168508E-4</v>
      </c>
      <c r="X4" s="34">
        <v>8.6386589602475397E-4</v>
      </c>
      <c r="Y4" s="34">
        <v>1.05093791292508E-3</v>
      </c>
      <c r="Z4" s="34">
        <v>1.3737599580623502E-3</v>
      </c>
      <c r="AA4" s="34">
        <v>1.8794049744750199E-3</v>
      </c>
      <c r="AB4" s="34">
        <v>2.7110036163856804E-3</v>
      </c>
      <c r="AC4" s="34">
        <v>4.1159177396782902E-3</v>
      </c>
      <c r="AD4" s="34">
        <v>6.2298555499327403E-3</v>
      </c>
      <c r="AE4" s="34">
        <v>1.0429311586905901E-2</v>
      </c>
      <c r="AF4" s="34">
        <v>4.3303502852517203E-2</v>
      </c>
      <c r="AG4" s="31">
        <v>76.88</v>
      </c>
      <c r="AH4" s="31">
        <f>SUM('MH costs discounted'!D4:M4)</f>
        <v>617442959.08875573</v>
      </c>
      <c r="AI4" s="31">
        <f>SUM('FP costs discounted'!B4:M4)</f>
        <v>38431215.960797474</v>
      </c>
      <c r="AJ4" s="31">
        <f t="shared" si="7"/>
        <v>655874175.04955316</v>
      </c>
      <c r="AK4" s="37">
        <v>72.021349342266603</v>
      </c>
      <c r="AL4" s="37">
        <v>16.3</v>
      </c>
      <c r="AM4" s="33">
        <v>9.5</v>
      </c>
      <c r="AN4" s="37">
        <v>0.5</v>
      </c>
      <c r="AO4" s="37">
        <v>0.03</v>
      </c>
      <c r="AP4" s="37">
        <v>0.1</v>
      </c>
      <c r="AQ4" s="37">
        <v>0.25</v>
      </c>
      <c r="AR4" s="37">
        <v>0.496</v>
      </c>
      <c r="AS4" s="57">
        <v>2.5000000000000001E-2</v>
      </c>
      <c r="AT4" s="58">
        <v>0.41</v>
      </c>
      <c r="AU4" s="34">
        <f t="shared" si="0"/>
        <v>1.5693253518848083E-2</v>
      </c>
      <c r="AV4" s="34">
        <f t="shared" si="1"/>
        <v>0.14075392331337974</v>
      </c>
      <c r="AW4" s="34">
        <f t="shared" si="2"/>
        <v>0.25368063420158554</v>
      </c>
      <c r="AX4" s="34">
        <f t="shared" si="3"/>
        <v>0.27082996278919275</v>
      </c>
      <c r="AY4" s="34">
        <f t="shared" si="4"/>
        <v>0.20433586798252712</v>
      </c>
      <c r="AZ4" s="34">
        <f t="shared" si="5"/>
        <v>0.10030739362562693</v>
      </c>
      <c r="BA4" s="34">
        <f t="shared" si="6"/>
        <v>1.4398964568839996E-2</v>
      </c>
      <c r="BB4" s="62">
        <f>SUM('MH costs'!D4:M4)+SUM('FP costs'!B4:M4)</f>
        <v>805541399.33192337</v>
      </c>
      <c r="BC4" s="66" t="s">
        <v>430</v>
      </c>
      <c r="BD4" s="62" t="s">
        <v>442</v>
      </c>
      <c r="BE4" s="22">
        <f t="shared" si="8"/>
        <v>0.187</v>
      </c>
      <c r="BF4" s="22">
        <f t="shared" si="9"/>
        <v>0.4637</v>
      </c>
    </row>
    <row r="5" spans="1:58" x14ac:dyDescent="0.3">
      <c r="A5" s="31" t="s">
        <v>8</v>
      </c>
      <c r="B5" s="31">
        <v>32866268</v>
      </c>
      <c r="C5" s="35">
        <v>1895.77</v>
      </c>
      <c r="D5" s="35" cm="1">
        <f t="array" ref="D5">SUMPRODUCT(($C$2:$C$121)*($B$2:$B$121))/SUM($B$2:$B$121)</f>
        <v>2924.9781141706949</v>
      </c>
      <c r="E5" s="31">
        <v>1</v>
      </c>
      <c r="F5" s="35">
        <v>4687.32</v>
      </c>
      <c r="G5" s="34">
        <v>0.76879999999999993</v>
      </c>
      <c r="H5" s="34">
        <v>0.7793000000000001</v>
      </c>
      <c r="I5" s="30">
        <v>163</v>
      </c>
      <c r="J5" s="30">
        <v>261</v>
      </c>
      <c r="K5" s="30">
        <v>277</v>
      </c>
      <c r="L5" s="30">
        <v>245</v>
      </c>
      <c r="M5" s="30">
        <v>186</v>
      </c>
      <c r="N5" s="30">
        <v>90</v>
      </c>
      <c r="O5" s="30">
        <v>21</v>
      </c>
      <c r="P5" s="36">
        <v>28.792000000000002</v>
      </c>
      <c r="Q5" s="36">
        <v>74.430000000000007</v>
      </c>
      <c r="R5" s="36">
        <v>4.3066277516066891E-2</v>
      </c>
      <c r="S5" s="36">
        <v>4.3220799186525901E-3</v>
      </c>
      <c r="T5" s="34">
        <v>9.3717657969539603E-4</v>
      </c>
      <c r="U5" s="34">
        <v>7.2748587315363592E-4</v>
      </c>
      <c r="V5" s="34">
        <v>1.2884902444492299E-3</v>
      </c>
      <c r="W5" s="34">
        <v>1.9343304223914501E-3</v>
      </c>
      <c r="X5" s="34">
        <v>2.5863471918654199E-3</v>
      </c>
      <c r="Y5" s="34">
        <v>3.61664982714246E-3</v>
      </c>
      <c r="Z5" s="34">
        <v>4.8573628242041204E-3</v>
      </c>
      <c r="AA5" s="34">
        <v>6.5895550813446094E-3</v>
      </c>
      <c r="AB5" s="34">
        <v>8.6797666355400201E-3</v>
      </c>
      <c r="AC5" s="34">
        <v>1.1989920948151501E-2</v>
      </c>
      <c r="AD5" s="34">
        <v>1.6402833180875601E-2</v>
      </c>
      <c r="AE5" s="34">
        <v>2.4386275083150298E-2</v>
      </c>
      <c r="AF5" s="34">
        <v>5.6588387269917904E-2</v>
      </c>
      <c r="AG5" s="31">
        <v>61.15</v>
      </c>
      <c r="AH5" s="31">
        <f>SUM('MH costs discounted'!D5:M5)</f>
        <v>1399444322.868397</v>
      </c>
      <c r="AI5" s="31">
        <f>SUM('FP costs discounted'!B5:M5)</f>
        <v>102153144.08758594</v>
      </c>
      <c r="AJ5" s="31">
        <f t="shared" si="7"/>
        <v>1501597466.9559829</v>
      </c>
      <c r="AK5" s="37">
        <v>187.350845845452</v>
      </c>
      <c r="AL5" s="37">
        <v>27.6</v>
      </c>
      <c r="AM5" s="33">
        <v>19.8</v>
      </c>
      <c r="AN5" s="37">
        <v>0.5</v>
      </c>
      <c r="AO5" s="37">
        <v>0.03</v>
      </c>
      <c r="AP5" s="37">
        <v>0.1</v>
      </c>
      <c r="AQ5" s="37">
        <v>0.25</v>
      </c>
      <c r="AR5" s="37">
        <v>0.496</v>
      </c>
      <c r="AS5" s="57">
        <v>2.5000000000000001E-2</v>
      </c>
      <c r="AT5" s="58">
        <v>0.41</v>
      </c>
      <c r="AU5" s="34">
        <f t="shared" si="0"/>
        <v>0.13113435237329044</v>
      </c>
      <c r="AV5" s="34">
        <f t="shared" si="1"/>
        <v>0.20997586484312147</v>
      </c>
      <c r="AW5" s="34">
        <f t="shared" si="2"/>
        <v>0.22284794851166534</v>
      </c>
      <c r="AX5" s="34">
        <f t="shared" si="3"/>
        <v>0.19710378117457764</v>
      </c>
      <c r="AY5" s="34">
        <f t="shared" si="4"/>
        <v>0.14963797264682221</v>
      </c>
      <c r="AZ5" s="34">
        <f t="shared" si="5"/>
        <v>7.2405470635559133E-2</v>
      </c>
      <c r="BA5" s="34">
        <f t="shared" si="6"/>
        <v>1.6894609814963796E-2</v>
      </c>
      <c r="BB5" s="62">
        <f>SUM('MH costs'!D5:M5)+SUM('FP costs'!B5:M5)</f>
        <v>1844083923.3254201</v>
      </c>
      <c r="BC5" s="66" t="s">
        <v>430</v>
      </c>
      <c r="BD5" s="62" t="s">
        <v>439</v>
      </c>
      <c r="BE5" s="22">
        <f t="shared" si="8"/>
        <v>0.76879999999999993</v>
      </c>
      <c r="BF5" s="22">
        <f t="shared" si="9"/>
        <v>0.7793000000000001</v>
      </c>
    </row>
    <row r="6" spans="1:58" x14ac:dyDescent="0.3">
      <c r="A6" s="31" t="s">
        <v>10</v>
      </c>
      <c r="B6" s="31">
        <v>45376763</v>
      </c>
      <c r="C6" s="35">
        <v>8441.92</v>
      </c>
      <c r="D6" s="35" cm="1">
        <f t="array" ref="D6">SUMPRODUCT(($C$2:$C$121)*($B$2:$B$121))/SUM($B$2:$B$121)</f>
        <v>2924.9781141706949</v>
      </c>
      <c r="E6" s="31">
        <v>1</v>
      </c>
      <c r="F6" s="35">
        <v>19960.3</v>
      </c>
      <c r="G6" s="34">
        <v>0.59530000000000005</v>
      </c>
      <c r="H6" s="34">
        <v>0.69370000000000009</v>
      </c>
      <c r="I6" s="30">
        <v>61.029110000000003</v>
      </c>
      <c r="J6" s="30">
        <v>114.7353</v>
      </c>
      <c r="K6" s="30">
        <v>104.5236</v>
      </c>
      <c r="L6" s="30">
        <v>86.967169999999996</v>
      </c>
      <c r="M6" s="30">
        <v>66.749499999999998</v>
      </c>
      <c r="N6" s="30">
        <v>20.843399999999999</v>
      </c>
      <c r="O6" s="30">
        <v>1.493047</v>
      </c>
      <c r="P6" s="36">
        <v>28.216000000000001</v>
      </c>
      <c r="Q6" s="36">
        <v>83.06</v>
      </c>
      <c r="R6" s="36">
        <v>9.7141487866454421E-3</v>
      </c>
      <c r="S6" s="36">
        <v>3.7738471196805301E-4</v>
      </c>
      <c r="T6" s="34">
        <v>1.77987636951007E-4</v>
      </c>
      <c r="U6" s="34">
        <v>2.2546537414018199E-4</v>
      </c>
      <c r="V6" s="34">
        <v>6.7375078237592802E-4</v>
      </c>
      <c r="W6" s="34">
        <v>9.3857231223517699E-4</v>
      </c>
      <c r="X6" s="34">
        <v>9.57660729208587E-4</v>
      </c>
      <c r="Y6" s="34">
        <v>1.1194326258265799E-3</v>
      </c>
      <c r="Z6" s="34">
        <v>1.44447568338357E-3</v>
      </c>
      <c r="AA6" s="34">
        <v>2.0161960326348601E-3</v>
      </c>
      <c r="AB6" s="34">
        <v>3.1861518280057802E-3</v>
      </c>
      <c r="AC6" s="34">
        <v>5.1532472853671801E-3</v>
      </c>
      <c r="AD6" s="34">
        <v>8.2393170689505409E-3</v>
      </c>
      <c r="AE6" s="34">
        <v>1.30136108684795E-2</v>
      </c>
      <c r="AF6" s="34">
        <v>4.3118776453963503E-2</v>
      </c>
      <c r="AG6" s="31">
        <v>76.67</v>
      </c>
      <c r="AH6" s="31">
        <f>SUM('MH costs discounted'!D6:M6)</f>
        <v>392353800.2028935</v>
      </c>
      <c r="AI6" s="31">
        <f>SUM('FP costs discounted'!B6:M6)</f>
        <v>64249447.763213977</v>
      </c>
      <c r="AJ6" s="31">
        <f t="shared" si="7"/>
        <v>456603247.96610749</v>
      </c>
      <c r="AK6" s="37">
        <v>53.9760768212847</v>
      </c>
      <c r="AL6" s="37">
        <v>6.1</v>
      </c>
      <c r="AM6" s="33">
        <v>5.3</v>
      </c>
      <c r="AN6" s="37">
        <v>0.5</v>
      </c>
      <c r="AO6" s="37">
        <v>0.03</v>
      </c>
      <c r="AP6" s="37">
        <v>0.1</v>
      </c>
      <c r="AQ6" s="37">
        <v>0.25</v>
      </c>
      <c r="AR6" s="37">
        <v>0.496</v>
      </c>
      <c r="AS6" s="57">
        <v>1.6E-2</v>
      </c>
      <c r="AT6" s="58">
        <v>0.41</v>
      </c>
      <c r="AU6" s="34">
        <f t="shared" si="0"/>
        <v>0.13373572178604012</v>
      </c>
      <c r="AV6" s="34">
        <f t="shared" si="1"/>
        <v>0.25142441303564561</v>
      </c>
      <c r="AW6" s="34">
        <f t="shared" si="2"/>
        <v>0.22904707425153903</v>
      </c>
      <c r="AX6" s="34">
        <f t="shared" si="3"/>
        <v>0.19057491173702606</v>
      </c>
      <c r="AY6" s="34">
        <f t="shared" si="4"/>
        <v>0.14627105919383857</v>
      </c>
      <c r="AZ6" s="34">
        <f t="shared" si="5"/>
        <v>4.5675041688714592E-2</v>
      </c>
      <c r="BA6" s="34">
        <f t="shared" si="6"/>
        <v>3.2717783071960554E-3</v>
      </c>
      <c r="BB6" s="62">
        <f>SUM('MH costs'!D6:M6)+SUM('FP costs'!B6:M6)</f>
        <v>559199062.26030982</v>
      </c>
      <c r="BC6" s="66" t="s">
        <v>431</v>
      </c>
      <c r="BD6" s="62" t="s">
        <v>441</v>
      </c>
      <c r="BE6" s="22">
        <f t="shared" si="8"/>
        <v>0.59530000000000005</v>
      </c>
      <c r="BF6" s="22">
        <f t="shared" si="9"/>
        <v>0.69370000000000009</v>
      </c>
    </row>
    <row r="7" spans="1:58" x14ac:dyDescent="0.3">
      <c r="A7" s="31" t="s">
        <v>12</v>
      </c>
      <c r="B7" s="31">
        <v>2963234</v>
      </c>
      <c r="C7" s="35">
        <v>4267.45</v>
      </c>
      <c r="D7" s="35" cm="1">
        <f t="array" ref="D7">SUMPRODUCT(($C$2:$C$121)*($B$2:$B$121))/SUM($B$2:$B$121)</f>
        <v>2924.9781141706949</v>
      </c>
      <c r="E7" s="31">
        <v>1</v>
      </c>
      <c r="F7" s="35">
        <v>10757.13</v>
      </c>
      <c r="G7" s="34">
        <v>0.50960000000000005</v>
      </c>
      <c r="H7" s="34">
        <v>0.61549999999999994</v>
      </c>
      <c r="I7" s="30">
        <v>21.1</v>
      </c>
      <c r="J7" s="30">
        <v>110.5</v>
      </c>
      <c r="K7" s="30">
        <v>97.1</v>
      </c>
      <c r="L7" s="30">
        <v>56.1</v>
      </c>
      <c r="M7" s="30">
        <v>25.1</v>
      </c>
      <c r="N7" s="30">
        <v>4.7</v>
      </c>
      <c r="O7" s="30">
        <v>0.5</v>
      </c>
      <c r="P7" s="36">
        <v>27.119</v>
      </c>
      <c r="Q7" s="36">
        <v>82.759999999999991</v>
      </c>
      <c r="R7" s="36">
        <v>9.8255424273766302E-3</v>
      </c>
      <c r="S7" s="36">
        <v>6.0751043575138096E-4</v>
      </c>
      <c r="T7" s="34">
        <v>2.2327458050979901E-4</v>
      </c>
      <c r="U7" s="34">
        <v>1.8468097474057298E-4</v>
      </c>
      <c r="V7" s="34">
        <v>3.6212722346135501E-4</v>
      </c>
      <c r="W7" s="34">
        <v>5.2767847469548004E-4</v>
      </c>
      <c r="X7" s="34">
        <v>5.9510011814281301E-4</v>
      </c>
      <c r="Y7" s="34">
        <v>8.0587505022977298E-4</v>
      </c>
      <c r="Z7" s="34">
        <v>1.2205965754007301E-3</v>
      </c>
      <c r="AA7" s="34">
        <v>2.1709516065615601E-3</v>
      </c>
      <c r="AB7" s="34">
        <v>3.4628082295686397E-3</v>
      </c>
      <c r="AC7" s="34">
        <v>5.4682683195034307E-3</v>
      </c>
      <c r="AD7" s="34">
        <v>8.665520937537521E-3</v>
      </c>
      <c r="AE7" s="34">
        <v>1.34398426146998E-2</v>
      </c>
      <c r="AF7" s="34">
        <v>5.0187519510625896E-2</v>
      </c>
      <c r="AG7" s="31">
        <v>75.09</v>
      </c>
      <c r="AH7" s="31">
        <f>SUM('MH costs discounted'!D7:M7)</f>
        <v>19273436.302929137</v>
      </c>
      <c r="AI7" s="31">
        <f>SUM('FP costs discounted'!B7:M7)</f>
        <v>7262629.030534571</v>
      </c>
      <c r="AJ7" s="31">
        <f t="shared" si="7"/>
        <v>26536065.333463706</v>
      </c>
      <c r="AK7" s="37">
        <v>20.9527243386283</v>
      </c>
      <c r="AL7" s="37">
        <v>6.4</v>
      </c>
      <c r="AM7" s="33">
        <v>12.9</v>
      </c>
      <c r="AN7" s="37">
        <v>0.5</v>
      </c>
      <c r="AO7" s="37">
        <v>0.03</v>
      </c>
      <c r="AP7" s="37">
        <v>0.1</v>
      </c>
      <c r="AQ7" s="37">
        <v>0.25</v>
      </c>
      <c r="AR7" s="37">
        <v>0.496</v>
      </c>
      <c r="AS7" s="57">
        <v>1.6E-2</v>
      </c>
      <c r="AT7" s="58">
        <v>0.41</v>
      </c>
      <c r="AU7" s="34">
        <f t="shared" si="0"/>
        <v>6.6962868930498257E-2</v>
      </c>
      <c r="AV7" s="34">
        <f t="shared" si="1"/>
        <v>0.35068232307204061</v>
      </c>
      <c r="AW7" s="34">
        <f t="shared" si="2"/>
        <v>0.30815614090764831</v>
      </c>
      <c r="AX7" s="34">
        <f t="shared" si="3"/>
        <v>0.17803871786734368</v>
      </c>
      <c r="AY7" s="34">
        <f t="shared" si="4"/>
        <v>7.9657251666137727E-2</v>
      </c>
      <c r="AZ7" s="34">
        <f t="shared" si="5"/>
        <v>1.4915899714376388E-2</v>
      </c>
      <c r="BA7" s="34">
        <f t="shared" si="6"/>
        <v>1.5867978419549348E-3</v>
      </c>
      <c r="BB7" s="62">
        <f>SUM('MH costs'!D7:M7)+SUM('FP costs'!B7:M7)</f>
        <v>32493269.999791354</v>
      </c>
      <c r="BC7" s="66" t="s">
        <v>431</v>
      </c>
      <c r="BD7" s="62" t="s">
        <v>440</v>
      </c>
      <c r="BE7" s="22">
        <f t="shared" si="8"/>
        <v>0.50960000000000005</v>
      </c>
      <c r="BF7" s="22">
        <f t="shared" si="9"/>
        <v>0.61549999999999994</v>
      </c>
    </row>
    <row r="8" spans="1:58" x14ac:dyDescent="0.3">
      <c r="A8" s="31" t="s">
        <v>14</v>
      </c>
      <c r="B8" s="31">
        <v>10110116</v>
      </c>
      <c r="C8" s="35">
        <v>4214.3100000000004</v>
      </c>
      <c r="D8" s="35" cm="1">
        <f t="array" ref="D8">SUMPRODUCT(($C$2:$C$121)*($B$2:$B$121))/SUM($B$2:$B$121)</f>
        <v>2924.9781141706949</v>
      </c>
      <c r="E8" s="31">
        <v>1</v>
      </c>
      <c r="F8" s="35">
        <v>8728.0300000000007</v>
      </c>
      <c r="G8" s="34">
        <v>0.69540000000000002</v>
      </c>
      <c r="H8" s="34">
        <v>0.72040000000000004</v>
      </c>
      <c r="I8" s="30">
        <v>45.7</v>
      </c>
      <c r="J8" s="30">
        <v>151.1</v>
      </c>
      <c r="K8" s="30">
        <v>105.3</v>
      </c>
      <c r="L8" s="30">
        <v>49.1</v>
      </c>
      <c r="M8" s="30">
        <v>19</v>
      </c>
      <c r="N8" s="30">
        <v>4.0999999999999996</v>
      </c>
      <c r="O8" s="30">
        <v>0.3</v>
      </c>
      <c r="P8" s="36">
        <v>25.552</v>
      </c>
      <c r="Q8" s="36">
        <v>78.45</v>
      </c>
      <c r="R8" s="36">
        <v>2.7209016453495223E-2</v>
      </c>
      <c r="S8" s="36">
        <v>8.8244690130422402E-4</v>
      </c>
      <c r="T8" s="34">
        <v>4.5168892685396202E-4</v>
      </c>
      <c r="U8" s="34">
        <v>3.5225113656883901E-4</v>
      </c>
      <c r="V8" s="34">
        <v>5.6581121398947094E-4</v>
      </c>
      <c r="W8" s="34">
        <v>8.1910678393721105E-4</v>
      </c>
      <c r="X8" s="34">
        <v>8.70694187567197E-4</v>
      </c>
      <c r="Y8" s="34">
        <v>1.12082584644356E-3</v>
      </c>
      <c r="Z8" s="34">
        <v>1.6045113822827301E-3</v>
      </c>
      <c r="AA8" s="34">
        <v>2.49781879667054E-3</v>
      </c>
      <c r="AB8" s="34">
        <v>3.9761727741062496E-3</v>
      </c>
      <c r="AC8" s="34">
        <v>6.6343496460968196E-3</v>
      </c>
      <c r="AD8" s="34">
        <v>1.1147658876984599E-2</v>
      </c>
      <c r="AE8" s="34">
        <v>1.86661485954168E-2</v>
      </c>
      <c r="AF8" s="34">
        <v>6.75660135299508E-2</v>
      </c>
      <c r="AG8" s="31">
        <v>73.010000000000005</v>
      </c>
      <c r="AH8" s="31">
        <f>SUM('MH costs discounted'!D8:M8)</f>
        <v>47170269.614385217</v>
      </c>
      <c r="AI8" s="31">
        <f>SUM('FP costs discounted'!B8:M8)</f>
        <v>26252084.446384978</v>
      </c>
      <c r="AJ8" s="31">
        <f t="shared" si="7"/>
        <v>73422354.060770199</v>
      </c>
      <c r="AK8" s="37">
        <v>21.0494277936853</v>
      </c>
      <c r="AL8" s="37">
        <v>10.9</v>
      </c>
      <c r="AM8" s="33">
        <v>9</v>
      </c>
      <c r="AN8" s="37">
        <v>0.5</v>
      </c>
      <c r="AO8" s="37">
        <v>0.03</v>
      </c>
      <c r="AP8" s="37">
        <v>0.1</v>
      </c>
      <c r="AQ8" s="37">
        <v>0.25</v>
      </c>
      <c r="AR8" s="37">
        <v>0.496</v>
      </c>
      <c r="AS8" s="57">
        <v>1.6E-2</v>
      </c>
      <c r="AT8" s="58">
        <v>0.41</v>
      </c>
      <c r="AU8" s="34">
        <f t="shared" si="0"/>
        <v>0.12199679658302187</v>
      </c>
      <c r="AV8" s="34">
        <f t="shared" si="1"/>
        <v>0.40336358782701537</v>
      </c>
      <c r="AW8" s="34">
        <f t="shared" si="2"/>
        <v>0.28109983982915104</v>
      </c>
      <c r="AX8" s="34">
        <f t="shared" si="3"/>
        <v>0.13107314468766681</v>
      </c>
      <c r="AY8" s="34">
        <f t="shared" si="4"/>
        <v>5.0720768820074737E-2</v>
      </c>
      <c r="AZ8" s="34">
        <f t="shared" si="5"/>
        <v>1.0945008008542442E-2</v>
      </c>
      <c r="BA8" s="34">
        <f t="shared" si="6"/>
        <v>8.0085424452749584E-4</v>
      </c>
      <c r="BB8" s="62">
        <f>SUM('MH costs'!D8:M8)+SUM('FP costs'!B8:M8)</f>
        <v>90320238.671986386</v>
      </c>
      <c r="BC8" s="66" t="s">
        <v>431</v>
      </c>
      <c r="BD8" s="62" t="s">
        <v>440</v>
      </c>
      <c r="BE8" s="22">
        <f t="shared" si="8"/>
        <v>0.69540000000000002</v>
      </c>
      <c r="BF8" s="22">
        <f t="shared" si="9"/>
        <v>0.72040000000000004</v>
      </c>
    </row>
    <row r="9" spans="1:58" x14ac:dyDescent="0.3">
      <c r="A9" s="31" t="s">
        <v>16</v>
      </c>
      <c r="B9" s="31">
        <v>164689383</v>
      </c>
      <c r="C9" s="35">
        <v>1968.79</v>
      </c>
      <c r="D9" s="35" cm="1">
        <f t="array" ref="D9">SUMPRODUCT(($C$2:$C$121)*($B$2:$B$121))/SUM($B$2:$B$121)</f>
        <v>2924.9781141706949</v>
      </c>
      <c r="E9" s="31">
        <v>1</v>
      </c>
      <c r="F9" s="35">
        <v>4823.1400000000003</v>
      </c>
      <c r="G9" s="34">
        <v>0.38479999999999998</v>
      </c>
      <c r="H9" s="34">
        <v>0.61539999999999995</v>
      </c>
      <c r="I9" s="30">
        <v>78</v>
      </c>
      <c r="J9" s="30">
        <v>132</v>
      </c>
      <c r="K9" s="30">
        <v>107</v>
      </c>
      <c r="L9" s="30">
        <v>58</v>
      </c>
      <c r="M9" s="30">
        <v>26</v>
      </c>
      <c r="N9" s="30">
        <v>7</v>
      </c>
      <c r="O9" s="30">
        <v>3</v>
      </c>
      <c r="P9" s="36">
        <v>25.396999999999998</v>
      </c>
      <c r="Q9" s="36">
        <v>81.12</v>
      </c>
      <c r="R9" s="36">
        <v>2.6258289355820613E-2</v>
      </c>
      <c r="S9" s="36">
        <v>1.02613925459551E-3</v>
      </c>
      <c r="T9" s="34">
        <v>7.3873292121576695E-4</v>
      </c>
      <c r="U9" s="34">
        <v>6.4379596556141095E-4</v>
      </c>
      <c r="V9" s="34">
        <v>6.5808659763385701E-4</v>
      </c>
      <c r="W9" s="34">
        <v>7.4187412372433005E-4</v>
      </c>
      <c r="X9" s="34">
        <v>8.6542250912647505E-4</v>
      </c>
      <c r="Y9" s="34">
        <v>9.7912370181578684E-4</v>
      </c>
      <c r="Z9" s="34">
        <v>1.32882430265565E-3</v>
      </c>
      <c r="AA9" s="34">
        <v>2.0582058377026399E-3</v>
      </c>
      <c r="AB9" s="34">
        <v>3.2942653303246498E-3</v>
      </c>
      <c r="AC9" s="34">
        <v>6.2177443978876793E-3</v>
      </c>
      <c r="AD9" s="34">
        <v>8.4796658941740204E-3</v>
      </c>
      <c r="AE9" s="34">
        <v>1.3624733273950501E-2</v>
      </c>
      <c r="AF9" s="34">
        <v>4.11523410306028E-2</v>
      </c>
      <c r="AG9" s="31">
        <v>72.59</v>
      </c>
      <c r="AH9" s="31">
        <f>SUM('MH costs discounted'!D9:M9)</f>
        <v>1956759177.3985977</v>
      </c>
      <c r="AI9" s="31">
        <f>SUM('FP costs discounted'!B9:M9)</f>
        <v>504050889.1808567</v>
      </c>
      <c r="AJ9" s="31">
        <f t="shared" si="7"/>
        <v>2460810066.5794544</v>
      </c>
      <c r="AK9" s="37">
        <v>248.08151085485099</v>
      </c>
      <c r="AL9" s="37">
        <v>19.100000000000001</v>
      </c>
      <c r="AM9" s="33">
        <v>24.3</v>
      </c>
      <c r="AN9" s="37">
        <v>0.5</v>
      </c>
      <c r="AO9" s="37">
        <v>0.03</v>
      </c>
      <c r="AP9" s="37">
        <v>0.1</v>
      </c>
      <c r="AQ9" s="37">
        <v>0.25</v>
      </c>
      <c r="AR9" s="37">
        <v>0.496</v>
      </c>
      <c r="AS9" s="57">
        <v>2.5000000000000001E-2</v>
      </c>
      <c r="AT9" s="58">
        <v>0.41</v>
      </c>
      <c r="AU9" s="34">
        <f t="shared" si="0"/>
        <v>0.18978102189781021</v>
      </c>
      <c r="AV9" s="34">
        <f t="shared" si="1"/>
        <v>0.32116788321167883</v>
      </c>
      <c r="AW9" s="34">
        <f t="shared" si="2"/>
        <v>0.26034063260340634</v>
      </c>
      <c r="AX9" s="34">
        <f t="shared" si="3"/>
        <v>0.14111922141119221</v>
      </c>
      <c r="AY9" s="34">
        <f t="shared" si="4"/>
        <v>6.3260340632603412E-2</v>
      </c>
      <c r="AZ9" s="34">
        <f t="shared" si="5"/>
        <v>1.7031630170316302E-2</v>
      </c>
      <c r="BA9" s="34">
        <f t="shared" si="6"/>
        <v>7.2992700729927005E-3</v>
      </c>
      <c r="BB9" s="62">
        <f>SUM('MH costs'!D9:M9)+SUM('FP costs'!B9:M9)</f>
        <v>3013045160.2481976</v>
      </c>
      <c r="BC9" s="66" t="s">
        <v>430</v>
      </c>
      <c r="BD9" s="62" t="s">
        <v>438</v>
      </c>
      <c r="BE9" s="22">
        <f t="shared" si="8"/>
        <v>0.38479999999999998</v>
      </c>
      <c r="BF9" s="22">
        <f t="shared" si="9"/>
        <v>0.61539999999999995</v>
      </c>
    </row>
    <row r="10" spans="1:58" x14ac:dyDescent="0.3">
      <c r="A10" s="31" t="s">
        <v>18</v>
      </c>
      <c r="B10" s="31">
        <v>287371</v>
      </c>
      <c r="C10" s="35">
        <v>15191.16</v>
      </c>
      <c r="D10" s="35" cm="1">
        <f t="array" ref="D10">SUMPRODUCT(($C$2:$C$121)*($B$2:$B$121))/SUM($B$2:$B$121)</f>
        <v>2924.9781141706949</v>
      </c>
      <c r="E10" s="31">
        <v>1</v>
      </c>
      <c r="F10" s="35">
        <v>29602.63</v>
      </c>
      <c r="G10" s="34">
        <v>0.75170000000000003</v>
      </c>
      <c r="H10" s="34">
        <v>0.77729999999999999</v>
      </c>
      <c r="I10" s="30">
        <v>50.5</v>
      </c>
      <c r="J10" s="30">
        <v>98.2</v>
      </c>
      <c r="K10" s="30">
        <v>86.6</v>
      </c>
      <c r="L10" s="30">
        <v>76</v>
      </c>
      <c r="M10" s="30">
        <v>38.5</v>
      </c>
      <c r="N10" s="30">
        <v>9.6</v>
      </c>
      <c r="O10" s="30">
        <v>0.5</v>
      </c>
      <c r="P10" s="36">
        <v>29.038</v>
      </c>
      <c r="Q10" s="36">
        <v>81.460000000000008</v>
      </c>
      <c r="R10" s="36">
        <v>1.143459269577108E-2</v>
      </c>
      <c r="S10" s="36">
        <v>2.7627028422018001E-4</v>
      </c>
      <c r="T10" s="34">
        <v>2.07312939492287E-4</v>
      </c>
      <c r="U10" s="34">
        <v>2.3863859898175298E-4</v>
      </c>
      <c r="V10" s="34">
        <v>6.18173588216764E-4</v>
      </c>
      <c r="W10" s="34">
        <v>8.4850418009933706E-4</v>
      </c>
      <c r="X10" s="34">
        <v>1.0609269785790498E-3</v>
      </c>
      <c r="Y10" s="34">
        <v>1.4125437788232501E-3</v>
      </c>
      <c r="Z10" s="34">
        <v>1.67289010759439E-3</v>
      </c>
      <c r="AA10" s="34">
        <v>2.25786984559717E-3</v>
      </c>
      <c r="AB10" s="34">
        <v>3.3433148678234399E-3</v>
      </c>
      <c r="AC10" s="34">
        <v>4.8319338929302003E-3</v>
      </c>
      <c r="AD10" s="34">
        <v>7.7920345254457093E-3</v>
      </c>
      <c r="AE10" s="34">
        <v>1.2603850992890801E-2</v>
      </c>
      <c r="AF10" s="34">
        <v>4.3877689119723E-2</v>
      </c>
      <c r="AG10" s="31">
        <v>79.19</v>
      </c>
      <c r="AH10" s="31">
        <f>SUM('MH costs discounted'!D10:M10)</f>
        <v>1970251.1000150084</v>
      </c>
      <c r="AI10" s="31">
        <f>SUM('FP costs discounted'!B10:M10)</f>
        <v>491401.49100203242</v>
      </c>
      <c r="AJ10" s="31">
        <f t="shared" si="7"/>
        <v>2461652.5910170409</v>
      </c>
      <c r="AK10" s="37">
        <v>53.685852934702702</v>
      </c>
      <c r="AL10" s="37">
        <v>8.4</v>
      </c>
      <c r="AM10" s="33">
        <v>7.4</v>
      </c>
      <c r="AN10" s="37">
        <v>0.5</v>
      </c>
      <c r="AO10" s="37">
        <v>0.03</v>
      </c>
      <c r="AP10" s="37">
        <v>0.1</v>
      </c>
      <c r="AQ10" s="37">
        <v>0.25</v>
      </c>
      <c r="AR10" s="37">
        <v>0.496</v>
      </c>
      <c r="AS10" s="57">
        <v>6.9999999999999993E-3</v>
      </c>
      <c r="AT10" s="58">
        <v>0.41</v>
      </c>
      <c r="AU10" s="34">
        <f t="shared" si="0"/>
        <v>0.14031675465407059</v>
      </c>
      <c r="AV10" s="34">
        <f t="shared" si="1"/>
        <v>0.27285357043623232</v>
      </c>
      <c r="AW10" s="34">
        <f t="shared" si="2"/>
        <v>0.2406223951097527</v>
      </c>
      <c r="AX10" s="34">
        <f t="shared" si="3"/>
        <v>0.21116976938038345</v>
      </c>
      <c r="AY10" s="34">
        <f t="shared" si="4"/>
        <v>0.10697415948874688</v>
      </c>
      <c r="AZ10" s="34">
        <f t="shared" si="5"/>
        <v>2.6674076132258962E-2</v>
      </c>
      <c r="BA10" s="34">
        <f t="shared" si="6"/>
        <v>1.3892747985551543E-3</v>
      </c>
      <c r="BB10" s="62">
        <f>SUM('MH costs'!D10:M10)+SUM('FP costs'!B10:M10)</f>
        <v>3013999.0035857954</v>
      </c>
      <c r="BC10" s="66" t="s">
        <v>432</v>
      </c>
      <c r="BD10" s="62" t="s">
        <v>441</v>
      </c>
      <c r="BE10" s="22">
        <f t="shared" si="8"/>
        <v>0.75170000000000003</v>
      </c>
      <c r="BF10" s="22">
        <f t="shared" si="9"/>
        <v>0.77729999999999999</v>
      </c>
    </row>
    <row r="11" spans="1:58" x14ac:dyDescent="0.3">
      <c r="A11" s="31" t="s">
        <v>20</v>
      </c>
      <c r="B11" s="31">
        <v>9398861</v>
      </c>
      <c r="C11" s="35">
        <v>6411.23</v>
      </c>
      <c r="D11" s="35" cm="1">
        <f t="array" ref="D11">SUMPRODUCT(($C$2:$C$121)*($B$2:$B$121))/SUM($B$2:$B$121)</f>
        <v>2924.9781141706949</v>
      </c>
      <c r="E11" s="31">
        <v>1</v>
      </c>
      <c r="F11" s="35">
        <v>12273.14</v>
      </c>
      <c r="G11" s="34">
        <v>0.74250000000000005</v>
      </c>
      <c r="H11" s="34">
        <v>0.78060000000000007</v>
      </c>
      <c r="I11" s="30">
        <v>13.4</v>
      </c>
      <c r="J11" s="30">
        <v>78.2</v>
      </c>
      <c r="K11" s="30">
        <v>100.7</v>
      </c>
      <c r="L11" s="30">
        <v>76.3</v>
      </c>
      <c r="M11" s="30">
        <v>34.9</v>
      </c>
      <c r="N11" s="30">
        <v>6.8</v>
      </c>
      <c r="O11" s="30">
        <v>0.2</v>
      </c>
      <c r="P11" s="36">
        <v>28.535</v>
      </c>
      <c r="Q11" s="36">
        <v>82.55</v>
      </c>
      <c r="R11" s="36">
        <v>4.2760590210912551E-3</v>
      </c>
      <c r="S11" s="36">
        <v>3.2783415968699501E-4</v>
      </c>
      <c r="T11" s="34">
        <v>1.66402256427203E-4</v>
      </c>
      <c r="U11" s="34">
        <v>1.61938570652433E-4</v>
      </c>
      <c r="V11" s="34">
        <v>4.0987232526564806E-4</v>
      </c>
      <c r="W11" s="34">
        <v>8.20938542508663E-4</v>
      </c>
      <c r="X11" s="34">
        <v>1.1927452218760599E-3</v>
      </c>
      <c r="Y11" s="34">
        <v>1.8199341126945601E-3</v>
      </c>
      <c r="Z11" s="34">
        <v>2.6323518216083198E-3</v>
      </c>
      <c r="AA11" s="34">
        <v>3.7457926677017402E-3</v>
      </c>
      <c r="AB11" s="34">
        <v>5.4196057652509998E-3</v>
      </c>
      <c r="AC11" s="34">
        <v>7.8546385914193394E-3</v>
      </c>
      <c r="AD11" s="34">
        <v>1.1466787081201401E-2</v>
      </c>
      <c r="AE11" s="34">
        <v>1.7163559357772598E-2</v>
      </c>
      <c r="AF11" s="34">
        <v>5.2261622410693195E-2</v>
      </c>
      <c r="AG11" s="31">
        <v>74.23</v>
      </c>
      <c r="AH11" s="31">
        <f>SUM('MH costs discounted'!D11:M11)</f>
        <v>30867524.281111795</v>
      </c>
      <c r="AI11" s="31">
        <f>SUM('FP costs discounted'!B11:M11)</f>
        <v>10425266.628036151</v>
      </c>
      <c r="AJ11" s="31">
        <f t="shared" si="7"/>
        <v>41292790.909147948</v>
      </c>
      <c r="AK11" s="37">
        <v>12.886302952164799</v>
      </c>
      <c r="AL11" s="37">
        <v>1.2</v>
      </c>
      <c r="AM11" s="33">
        <v>2</v>
      </c>
      <c r="AN11" s="37">
        <v>0.5</v>
      </c>
      <c r="AO11" s="37">
        <v>0.03</v>
      </c>
      <c r="AP11" s="37">
        <v>0.1</v>
      </c>
      <c r="AQ11" s="37">
        <v>0.25</v>
      </c>
      <c r="AR11" s="37">
        <v>0.496</v>
      </c>
      <c r="AS11" s="57">
        <v>1.6E-2</v>
      </c>
      <c r="AT11" s="58">
        <v>0.41</v>
      </c>
      <c r="AU11" s="34">
        <f t="shared" si="0"/>
        <v>4.3156199677938809E-2</v>
      </c>
      <c r="AV11" s="34">
        <f t="shared" si="1"/>
        <v>0.25185185185185188</v>
      </c>
      <c r="AW11" s="34">
        <f t="shared" si="2"/>
        <v>0.3243156199677939</v>
      </c>
      <c r="AX11" s="34">
        <f t="shared" si="3"/>
        <v>0.24573268921095007</v>
      </c>
      <c r="AY11" s="34">
        <f t="shared" si="4"/>
        <v>0.11239935587761675</v>
      </c>
      <c r="AZ11" s="34">
        <f t="shared" si="5"/>
        <v>2.1900161030595812E-2</v>
      </c>
      <c r="BA11" s="34">
        <f t="shared" si="6"/>
        <v>6.4412238325281806E-4</v>
      </c>
      <c r="BB11" s="62">
        <f>SUM('MH costs'!D11:M11)+SUM('FP costs'!B11:M11)</f>
        <v>50572815.026194915</v>
      </c>
      <c r="BC11" s="66" t="s">
        <v>431</v>
      </c>
      <c r="BD11" s="62" t="s">
        <v>440</v>
      </c>
      <c r="BE11" s="22">
        <f t="shared" si="8"/>
        <v>0.74250000000000005</v>
      </c>
      <c r="BF11" s="22">
        <f t="shared" si="9"/>
        <v>0.78060000000000007</v>
      </c>
    </row>
    <row r="12" spans="1:58" x14ac:dyDescent="0.3">
      <c r="A12" s="31" t="s">
        <v>22</v>
      </c>
      <c r="B12" s="31">
        <v>397621</v>
      </c>
      <c r="C12" s="35">
        <v>4435.62</v>
      </c>
      <c r="D12" s="35" cm="1">
        <f t="array" ref="D12">SUMPRODUCT(($C$2:$C$121)*($B$2:$B$121))/SUM($B$2:$B$121)</f>
        <v>2924.9781141706949</v>
      </c>
      <c r="E12" s="31">
        <v>1</v>
      </c>
      <c r="F12" s="35">
        <v>10211.83</v>
      </c>
      <c r="G12" s="34">
        <v>0.52149999999999996</v>
      </c>
      <c r="H12" s="34">
        <v>0.67709999999999992</v>
      </c>
      <c r="I12" s="30">
        <v>64.279200000000003</v>
      </c>
      <c r="J12" s="30">
        <v>124.2578</v>
      </c>
      <c r="K12" s="30">
        <v>108.2756</v>
      </c>
      <c r="L12" s="30">
        <v>74.697599999999994</v>
      </c>
      <c r="M12" s="30">
        <v>42.648449999999997</v>
      </c>
      <c r="N12" s="30">
        <v>12.386850000000001</v>
      </c>
      <c r="O12" s="30">
        <v>1.5905480000000001</v>
      </c>
      <c r="P12" s="36">
        <v>27.026</v>
      </c>
      <c r="Q12" s="36">
        <v>81.66</v>
      </c>
      <c r="R12" s="36">
        <v>1.3778118909886741E-2</v>
      </c>
      <c r="S12" s="36">
        <v>5.6773095073264204E-4</v>
      </c>
      <c r="T12" s="34">
        <v>2.7328744029167301E-4</v>
      </c>
      <c r="U12" s="34">
        <v>2.9745041597603903E-4</v>
      </c>
      <c r="V12" s="34">
        <v>9.6930697681207303E-4</v>
      </c>
      <c r="W12" s="34">
        <v>1.6386399115841499E-3</v>
      </c>
      <c r="X12" s="34">
        <v>2.3020355653499301E-3</v>
      </c>
      <c r="Y12" s="34">
        <v>2.7945833174785203E-3</v>
      </c>
      <c r="Z12" s="34">
        <v>2.8699003277729796E-3</v>
      </c>
      <c r="AA12" s="34">
        <v>3.48430859041809E-3</v>
      </c>
      <c r="AB12" s="34">
        <v>4.9290280551479802E-3</v>
      </c>
      <c r="AC12" s="34">
        <v>6.9358546246716503E-3</v>
      </c>
      <c r="AD12" s="34">
        <v>1.0299262710201498E-2</v>
      </c>
      <c r="AE12" s="34">
        <v>1.42510424551832E-2</v>
      </c>
      <c r="AF12" s="34">
        <v>3.75487970479901E-2</v>
      </c>
      <c r="AG12" s="31">
        <v>74.62</v>
      </c>
      <c r="AH12" s="31">
        <f>SUM('MH costs discounted'!D12:M12)</f>
        <v>2840739.2830639933</v>
      </c>
      <c r="AI12" s="31">
        <f>SUM('FP costs discounted'!B12:M12)</f>
        <v>969936.17824147467</v>
      </c>
      <c r="AJ12" s="31">
        <f t="shared" si="7"/>
        <v>3810675.4613054679</v>
      </c>
      <c r="AK12" s="37">
        <v>70.114748571710905</v>
      </c>
      <c r="AL12" s="37">
        <v>8.1</v>
      </c>
      <c r="AM12" s="33">
        <v>6.5</v>
      </c>
      <c r="AN12" s="37">
        <v>0.5</v>
      </c>
      <c r="AO12" s="37">
        <v>0.03</v>
      </c>
      <c r="AP12" s="37">
        <v>0.1</v>
      </c>
      <c r="AQ12" s="37">
        <v>0.25</v>
      </c>
      <c r="AR12" s="37">
        <v>0.496</v>
      </c>
      <c r="AS12" s="57">
        <v>2.5000000000000001E-2</v>
      </c>
      <c r="AT12" s="58">
        <v>0.41</v>
      </c>
      <c r="AU12" s="34">
        <f t="shared" si="0"/>
        <v>0.15013732270448762</v>
      </c>
      <c r="AV12" s="34">
        <f t="shared" si="1"/>
        <v>0.29022970754380395</v>
      </c>
      <c r="AW12" s="34">
        <f t="shared" si="2"/>
        <v>0.25289998472635039</v>
      </c>
      <c r="AX12" s="34">
        <f t="shared" si="3"/>
        <v>0.17447164364912343</v>
      </c>
      <c r="AY12" s="34">
        <f t="shared" si="4"/>
        <v>9.9614246918073107E-2</v>
      </c>
      <c r="AZ12" s="34">
        <f t="shared" si="5"/>
        <v>2.8932041713992749E-2</v>
      </c>
      <c r="BA12" s="34">
        <f t="shared" si="6"/>
        <v>3.7150527441688354E-3</v>
      </c>
      <c r="BB12" s="62">
        <f>SUM('MH costs'!D12:M12)+SUM('FP costs'!B12:M12)</f>
        <v>4681937.7886102833</v>
      </c>
      <c r="BC12" s="66" t="s">
        <v>430</v>
      </c>
      <c r="BD12" s="62" t="s">
        <v>441</v>
      </c>
      <c r="BE12" s="22">
        <f t="shared" si="8"/>
        <v>0.52149999999999996</v>
      </c>
      <c r="BF12" s="22">
        <f t="shared" si="9"/>
        <v>0.67709999999999992</v>
      </c>
    </row>
    <row r="13" spans="1:58" x14ac:dyDescent="0.3">
      <c r="A13" s="31" t="s">
        <v>24</v>
      </c>
      <c r="B13" s="31">
        <v>12123198</v>
      </c>
      <c r="C13" s="35">
        <v>1291.04</v>
      </c>
      <c r="D13" s="35" cm="1">
        <f t="array" ref="D13">SUMPRODUCT(($C$2:$C$121)*($B$2:$B$121))/SUM($B$2:$B$121)</f>
        <v>2924.9781141706949</v>
      </c>
      <c r="E13" s="31">
        <v>1</v>
      </c>
      <c r="F13" s="35">
        <v>3177.78</v>
      </c>
      <c r="G13" s="34">
        <v>0.70150000000000001</v>
      </c>
      <c r="H13" s="34">
        <v>0.71660000000000001</v>
      </c>
      <c r="I13" s="30">
        <v>108</v>
      </c>
      <c r="J13" s="30">
        <v>256</v>
      </c>
      <c r="K13" s="30">
        <v>285</v>
      </c>
      <c r="L13" s="30">
        <v>234</v>
      </c>
      <c r="M13" s="30">
        <v>155</v>
      </c>
      <c r="N13" s="30">
        <v>75</v>
      </c>
      <c r="O13" s="30">
        <v>24</v>
      </c>
      <c r="P13" s="36">
        <v>28.855</v>
      </c>
      <c r="Q13" s="36">
        <v>75.990000000000009</v>
      </c>
      <c r="R13" s="36">
        <v>6.478522293779021E-2</v>
      </c>
      <c r="S13" s="36">
        <v>8.6349326706145202E-3</v>
      </c>
      <c r="T13" s="34">
        <v>1.13149256505788E-3</v>
      </c>
      <c r="U13" s="34">
        <v>7.9312627734069588E-4</v>
      </c>
      <c r="V13" s="34">
        <v>1.21126078259437E-3</v>
      </c>
      <c r="W13" s="34">
        <v>1.61109779203313E-3</v>
      </c>
      <c r="X13" s="34">
        <v>1.98265349391264E-3</v>
      </c>
      <c r="Y13" s="34">
        <v>2.5349078965940502E-3</v>
      </c>
      <c r="Z13" s="34">
        <v>3.4087897412844099E-3</v>
      </c>
      <c r="AA13" s="34">
        <v>4.8777700422009095E-3</v>
      </c>
      <c r="AB13" s="34">
        <v>6.7374094470368405E-3</v>
      </c>
      <c r="AC13" s="34">
        <v>1.01914436729866E-2</v>
      </c>
      <c r="AD13" s="34">
        <v>1.45553131199658E-2</v>
      </c>
      <c r="AE13" s="34">
        <v>2.2457487264317903E-2</v>
      </c>
      <c r="AF13" s="34">
        <v>6.0160391367351705E-2</v>
      </c>
      <c r="AG13" s="31">
        <v>61.77</v>
      </c>
      <c r="AH13" s="31">
        <f>SUM('MH costs discounted'!D13:M13)</f>
        <v>321183399.83568668</v>
      </c>
      <c r="AI13" s="31">
        <f>SUM('FP costs discounted'!B13:M13)</f>
        <v>30073449.371300325</v>
      </c>
      <c r="AJ13" s="31">
        <f t="shared" si="7"/>
        <v>351256849.20698702</v>
      </c>
      <c r="AK13" s="37">
        <v>261.30873191058203</v>
      </c>
      <c r="AL13" s="37">
        <v>30.6</v>
      </c>
      <c r="AM13" s="33">
        <v>20.3</v>
      </c>
      <c r="AN13" s="37">
        <v>0.5</v>
      </c>
      <c r="AO13" s="37">
        <v>0.03</v>
      </c>
      <c r="AP13" s="37">
        <v>0.1</v>
      </c>
      <c r="AQ13" s="37">
        <v>0.25</v>
      </c>
      <c r="AR13" s="37">
        <v>0.496</v>
      </c>
      <c r="AS13" s="57">
        <v>2.5000000000000001E-2</v>
      </c>
      <c r="AT13" s="58">
        <v>0.41</v>
      </c>
      <c r="AU13" s="34">
        <f t="shared" si="0"/>
        <v>9.498680738786279E-2</v>
      </c>
      <c r="AV13" s="34">
        <f t="shared" si="1"/>
        <v>0.22515391380826738</v>
      </c>
      <c r="AW13" s="34">
        <f t="shared" si="2"/>
        <v>0.25065963060686014</v>
      </c>
      <c r="AX13" s="34">
        <f t="shared" si="3"/>
        <v>0.20580474934036938</v>
      </c>
      <c r="AY13" s="34">
        <f t="shared" si="4"/>
        <v>0.13632365875109939</v>
      </c>
      <c r="AZ13" s="34">
        <f t="shared" si="5"/>
        <v>6.5963060686015831E-2</v>
      </c>
      <c r="BA13" s="34">
        <f t="shared" si="6"/>
        <v>2.1108179419525065E-2</v>
      </c>
      <c r="BB13" s="62">
        <f>SUM('MH costs'!D13:M13)+SUM('FP costs'!B13:M13)</f>
        <v>432123467.2099973</v>
      </c>
      <c r="BC13" s="66" t="s">
        <v>430</v>
      </c>
      <c r="BD13" s="62" t="s">
        <v>443</v>
      </c>
      <c r="BE13" s="22">
        <f t="shared" si="8"/>
        <v>0.70150000000000001</v>
      </c>
      <c r="BF13" s="22">
        <f t="shared" si="9"/>
        <v>0.71660000000000001</v>
      </c>
    </row>
    <row r="14" spans="1:58" x14ac:dyDescent="0.3">
      <c r="A14" s="31" t="s">
        <v>26</v>
      </c>
      <c r="B14" s="31">
        <v>771612</v>
      </c>
      <c r="C14" s="35">
        <v>3122.38</v>
      </c>
      <c r="D14" s="35" cm="1">
        <f t="array" ref="D14">SUMPRODUCT(($C$2:$C$121)*($B$2:$B$121))/SUM($B$2:$B$121)</f>
        <v>2924.9781141706949</v>
      </c>
      <c r="E14" s="31">
        <v>1</v>
      </c>
      <c r="F14" s="35">
        <v>6367.46</v>
      </c>
      <c r="G14" s="34">
        <v>0.62309999999999999</v>
      </c>
      <c r="H14" s="34">
        <v>0.70040000000000002</v>
      </c>
      <c r="I14" s="30">
        <v>28.4</v>
      </c>
      <c r="J14" s="30">
        <v>134.69999999999999</v>
      </c>
      <c r="K14" s="30">
        <v>141.9</v>
      </c>
      <c r="L14" s="30">
        <v>75.8</v>
      </c>
      <c r="M14" s="30">
        <v>52.5</v>
      </c>
      <c r="N14" s="30">
        <v>16.899999999999999</v>
      </c>
      <c r="O14" s="30">
        <v>4.2</v>
      </c>
      <c r="P14" s="36">
        <v>28.745999999999999</v>
      </c>
      <c r="Q14" s="36">
        <v>79.47</v>
      </c>
      <c r="R14" s="36">
        <v>2.9324914312241449E-2</v>
      </c>
      <c r="S14" s="36">
        <v>1.4440782032085499E-3</v>
      </c>
      <c r="T14" s="34">
        <v>4.2716363826023903E-4</v>
      </c>
      <c r="U14" s="34">
        <v>3.5977533490178204E-4</v>
      </c>
      <c r="V14" s="34">
        <v>6.20925457024956E-4</v>
      </c>
      <c r="W14" s="34">
        <v>7.9684603565844899E-4</v>
      </c>
      <c r="X14" s="34">
        <v>9.4259625128760799E-4</v>
      </c>
      <c r="Y14" s="34">
        <v>1.1646947490503599E-3</v>
      </c>
      <c r="Z14" s="34">
        <v>1.55855526544821E-3</v>
      </c>
      <c r="AA14" s="34">
        <v>2.2825668134313199E-3</v>
      </c>
      <c r="AB14" s="34">
        <v>3.4711896488110201E-3</v>
      </c>
      <c r="AC14" s="34">
        <v>5.5283977907523499E-3</v>
      </c>
      <c r="AD14" s="34">
        <v>8.7227410529690397E-3</v>
      </c>
      <c r="AE14" s="34">
        <v>1.4215765680710099E-2</v>
      </c>
      <c r="AF14" s="34">
        <v>5.0468627284203003E-2</v>
      </c>
      <c r="AG14" s="31">
        <v>71.78</v>
      </c>
      <c r="AH14" s="31">
        <f>SUM('MH costs discounted'!D14:M14)</f>
        <v>10367082.173057998</v>
      </c>
      <c r="AI14" s="31">
        <f>SUM('FP costs discounted'!B14:M14)</f>
        <v>788871.79457939777</v>
      </c>
      <c r="AJ14" s="31">
        <f t="shared" si="7"/>
        <v>11155953.967637395</v>
      </c>
      <c r="AK14" s="37">
        <v>187.94915987252901</v>
      </c>
      <c r="AL14" s="37">
        <v>16.600000000000001</v>
      </c>
      <c r="AM14" s="33">
        <v>9.6999999999999993</v>
      </c>
      <c r="AN14" s="37">
        <v>0.5</v>
      </c>
      <c r="AO14" s="37">
        <v>0.03</v>
      </c>
      <c r="AP14" s="37">
        <v>0.1</v>
      </c>
      <c r="AQ14" s="37">
        <v>0.25</v>
      </c>
      <c r="AR14" s="37">
        <v>0.496</v>
      </c>
      <c r="AS14" s="57">
        <v>2.5000000000000001E-2</v>
      </c>
      <c r="AT14" s="58">
        <v>0.41</v>
      </c>
      <c r="AU14" s="34">
        <f t="shared" si="0"/>
        <v>6.25E-2</v>
      </c>
      <c r="AV14" s="34">
        <f t="shared" si="1"/>
        <v>0.29643485915492956</v>
      </c>
      <c r="AW14" s="34">
        <f t="shared" si="2"/>
        <v>0.31227992957746481</v>
      </c>
      <c r="AX14" s="34">
        <f t="shared" si="3"/>
        <v>0.16681338028169015</v>
      </c>
      <c r="AY14" s="34">
        <f t="shared" si="4"/>
        <v>0.11553697183098592</v>
      </c>
      <c r="AZ14" s="34">
        <f t="shared" si="5"/>
        <v>3.7191901408450703E-2</v>
      </c>
      <c r="BA14" s="34">
        <f t="shared" si="6"/>
        <v>9.2429577464788748E-3</v>
      </c>
      <c r="BB14" s="62">
        <f>SUM('MH costs'!D14:M14)+SUM('FP costs'!B14:M14)</f>
        <v>13640714.406272696</v>
      </c>
      <c r="BC14" s="66" t="s">
        <v>430</v>
      </c>
      <c r="BD14" s="62" t="s">
        <v>438</v>
      </c>
      <c r="BE14" s="22">
        <f t="shared" si="8"/>
        <v>0.62309999999999999</v>
      </c>
      <c r="BF14" s="22">
        <f t="shared" si="9"/>
        <v>0.70040000000000002</v>
      </c>
    </row>
    <row r="15" spans="1:58" x14ac:dyDescent="0.3">
      <c r="A15" s="31" t="s">
        <v>28</v>
      </c>
      <c r="B15" s="31">
        <v>11673029</v>
      </c>
      <c r="C15" s="35">
        <v>3143.05</v>
      </c>
      <c r="D15" s="35" cm="1">
        <f t="array" ref="D15">SUMPRODUCT(($C$2:$C$121)*($B$2:$B$121))/SUM($B$2:$B$121)</f>
        <v>2924.9781141706949</v>
      </c>
      <c r="E15" s="31">
        <v>1</v>
      </c>
      <c r="F15" s="35">
        <v>6755.36</v>
      </c>
      <c r="G15" s="34">
        <v>0.65700000000000003</v>
      </c>
      <c r="H15" s="34">
        <v>0.74209999999999998</v>
      </c>
      <c r="I15" s="30">
        <v>71</v>
      </c>
      <c r="J15" s="30">
        <v>140</v>
      </c>
      <c r="K15" s="30">
        <v>131</v>
      </c>
      <c r="L15" s="30">
        <v>120</v>
      </c>
      <c r="M15" s="30">
        <v>82</v>
      </c>
      <c r="N15" s="30">
        <v>25</v>
      </c>
      <c r="O15" s="30">
        <v>6</v>
      </c>
      <c r="P15" s="36">
        <v>28.550999999999998</v>
      </c>
      <c r="Q15" s="36">
        <v>77.990000000000009</v>
      </c>
      <c r="R15" s="36">
        <v>2.600150582223483E-2</v>
      </c>
      <c r="S15" s="36">
        <v>1.62616479381273E-3</v>
      </c>
      <c r="T15" s="34">
        <v>4.6494212006577799E-4</v>
      </c>
      <c r="U15" s="34">
        <v>3.7767284396273299E-4</v>
      </c>
      <c r="V15" s="34">
        <v>7.06384609050864E-4</v>
      </c>
      <c r="W15" s="34">
        <v>9.4480658490530103E-4</v>
      </c>
      <c r="X15" s="34">
        <v>1.0648496577410601E-3</v>
      </c>
      <c r="Y15" s="34">
        <v>1.3169602118452499E-3</v>
      </c>
      <c r="Z15" s="34">
        <v>1.79692890808684E-3</v>
      </c>
      <c r="AA15" s="34">
        <v>2.66463636857403E-3</v>
      </c>
      <c r="AB15" s="34">
        <v>4.1033063944476301E-3</v>
      </c>
      <c r="AC15" s="34">
        <v>6.5082366024900003E-3</v>
      </c>
      <c r="AD15" s="34">
        <v>1.02149437742607E-2</v>
      </c>
      <c r="AE15" s="34">
        <v>1.66227294956065E-2</v>
      </c>
      <c r="AF15" s="34">
        <v>5.4416131004807904E-2</v>
      </c>
      <c r="AG15" s="31">
        <v>71.510000000000005</v>
      </c>
      <c r="AH15" s="31">
        <f>SUM('MH costs discounted'!D15:M15)</f>
        <v>114163607.96571806</v>
      </c>
      <c r="AI15" s="31">
        <f>SUM('FP costs discounted'!B15:M15)</f>
        <v>26869408.094838958</v>
      </c>
      <c r="AJ15" s="31">
        <f t="shared" si="7"/>
        <v>141033016.06055701</v>
      </c>
      <c r="AK15" s="37">
        <v>170.342754522398</v>
      </c>
      <c r="AL15" s="37">
        <v>14.6</v>
      </c>
      <c r="AM15" s="33">
        <v>8.9</v>
      </c>
      <c r="AN15" s="37">
        <v>0.5</v>
      </c>
      <c r="AO15" s="37">
        <v>0.03</v>
      </c>
      <c r="AP15" s="37">
        <v>0.1</v>
      </c>
      <c r="AQ15" s="37">
        <v>0.25</v>
      </c>
      <c r="AR15" s="37">
        <v>0.496</v>
      </c>
      <c r="AS15" s="57">
        <v>2.5000000000000001E-2</v>
      </c>
      <c r="AT15" s="58">
        <v>0.41</v>
      </c>
      <c r="AU15" s="34">
        <f t="shared" si="0"/>
        <v>0.12347826086956522</v>
      </c>
      <c r="AV15" s="34">
        <f t="shared" si="1"/>
        <v>0.24347826086956523</v>
      </c>
      <c r="AW15" s="34">
        <f t="shared" si="2"/>
        <v>0.22782608695652173</v>
      </c>
      <c r="AX15" s="34">
        <f t="shared" si="3"/>
        <v>0.20869565217391303</v>
      </c>
      <c r="AY15" s="34">
        <f t="shared" si="4"/>
        <v>0.14260869565217391</v>
      </c>
      <c r="AZ15" s="34">
        <f t="shared" si="5"/>
        <v>4.3478260869565216E-2</v>
      </c>
      <c r="BA15" s="34">
        <f t="shared" si="6"/>
        <v>1.0434782608695653E-2</v>
      </c>
      <c r="BB15" s="62">
        <f>SUM('MH costs'!D15:M15)+SUM('FP costs'!B15:M15)</f>
        <v>172041393.56988487</v>
      </c>
      <c r="BC15" s="66" t="s">
        <v>430</v>
      </c>
      <c r="BD15" s="62" t="s">
        <v>441</v>
      </c>
      <c r="BE15" s="22">
        <f t="shared" si="8"/>
        <v>0.65700000000000003</v>
      </c>
      <c r="BF15" s="22">
        <f t="shared" si="9"/>
        <v>0.74209999999999998</v>
      </c>
    </row>
    <row r="16" spans="1:58" x14ac:dyDescent="0.3">
      <c r="A16" s="31" t="s">
        <v>30</v>
      </c>
      <c r="B16" s="31">
        <v>3280815</v>
      </c>
      <c r="C16" s="35">
        <v>6031.56</v>
      </c>
      <c r="D16" s="35" cm="1">
        <f t="array" ref="D16">SUMPRODUCT(($C$2:$C$121)*($B$2:$B$121))/SUM($B$2:$B$121)</f>
        <v>2924.9781141706949</v>
      </c>
      <c r="E16" s="31">
        <v>1</v>
      </c>
      <c r="F16" s="35">
        <v>15250.29</v>
      </c>
      <c r="G16" s="34">
        <v>0.46789999999999998</v>
      </c>
      <c r="H16" s="34">
        <v>0.57740000000000002</v>
      </c>
      <c r="I16" s="30">
        <v>11</v>
      </c>
      <c r="J16" s="30">
        <v>55.6</v>
      </c>
      <c r="K16" s="30">
        <v>80.5</v>
      </c>
      <c r="L16" s="30">
        <v>70.2</v>
      </c>
      <c r="M16" s="30">
        <v>29</v>
      </c>
      <c r="N16" s="30">
        <v>5.2</v>
      </c>
      <c r="O16" s="30">
        <v>0.2</v>
      </c>
      <c r="P16" s="36">
        <v>29.262</v>
      </c>
      <c r="Q16" s="36">
        <v>82.22</v>
      </c>
      <c r="R16" s="36">
        <v>4.6205565484670336E-3</v>
      </c>
      <c r="S16" s="36">
        <v>2.0129840897433401E-4</v>
      </c>
      <c r="T16" s="34">
        <v>1.0009607099433399E-4</v>
      </c>
      <c r="U16" s="34">
        <v>1.4188447859701101E-4</v>
      </c>
      <c r="V16" s="34">
        <v>3.1587325866809897E-4</v>
      </c>
      <c r="W16" s="34">
        <v>4.8967447656704402E-4</v>
      </c>
      <c r="X16" s="34">
        <v>4.79208361047328E-4</v>
      </c>
      <c r="Y16" s="34">
        <v>6.3534801817839801E-4</v>
      </c>
      <c r="Z16" s="34">
        <v>9.0777071937655097E-4</v>
      </c>
      <c r="AA16" s="34">
        <v>1.49448730354396E-3</v>
      </c>
      <c r="AB16" s="34">
        <v>2.6870687932126101E-3</v>
      </c>
      <c r="AC16" s="34">
        <v>4.6151600752867804E-3</v>
      </c>
      <c r="AD16" s="34">
        <v>7.9420467848575396E-3</v>
      </c>
      <c r="AE16" s="34">
        <v>1.23201757116147E-2</v>
      </c>
      <c r="AF16" s="34">
        <v>4.8750872097463802E-2</v>
      </c>
      <c r="AG16" s="31">
        <v>77.400000000000006</v>
      </c>
      <c r="AH16" s="31">
        <f>SUM('MH costs discounted'!D16:M16)</f>
        <v>10287550.123020733</v>
      </c>
      <c r="AI16" s="31">
        <f>SUM('FP costs discounted'!B16:M16)</f>
        <v>7319997.3302892633</v>
      </c>
      <c r="AJ16" s="31">
        <f t="shared" si="7"/>
        <v>17607547.453309998</v>
      </c>
      <c r="AK16" s="37">
        <v>3.5705651309295798</v>
      </c>
      <c r="AL16" s="37">
        <v>4.2</v>
      </c>
      <c r="AM16" s="33">
        <v>2.8</v>
      </c>
      <c r="AN16" s="37">
        <v>0.5</v>
      </c>
      <c r="AO16" s="37">
        <v>0.03</v>
      </c>
      <c r="AP16" s="37">
        <v>0.1</v>
      </c>
      <c r="AQ16" s="37">
        <v>0.25</v>
      </c>
      <c r="AR16" s="37">
        <v>0.496</v>
      </c>
      <c r="AS16" s="57">
        <v>1.6E-2</v>
      </c>
      <c r="AT16" s="58">
        <v>0.41</v>
      </c>
      <c r="AU16" s="34">
        <f t="shared" si="0"/>
        <v>4.370282081843465E-2</v>
      </c>
      <c r="AV16" s="34">
        <f t="shared" si="1"/>
        <v>0.2208978943186333</v>
      </c>
      <c r="AW16" s="34">
        <f t="shared" si="2"/>
        <v>0.31982518871672627</v>
      </c>
      <c r="AX16" s="34">
        <f t="shared" si="3"/>
        <v>0.27890345649582837</v>
      </c>
      <c r="AY16" s="34">
        <f t="shared" si="4"/>
        <v>0.11521652761223679</v>
      </c>
      <c r="AZ16" s="34">
        <f t="shared" si="5"/>
        <v>2.0659515295987287E-2</v>
      </c>
      <c r="BA16" s="34">
        <f t="shared" si="6"/>
        <v>7.9459674215335728E-4</v>
      </c>
      <c r="BB16" s="62">
        <f>SUM('MH costs'!D16:M16)+SUM('FP costs'!B16:M16)</f>
        <v>21696696.529284909</v>
      </c>
      <c r="BC16" s="66" t="s">
        <v>431</v>
      </c>
      <c r="BD16" s="62" t="s">
        <v>440</v>
      </c>
      <c r="BE16" s="22">
        <f t="shared" si="8"/>
        <v>0.46789999999999998</v>
      </c>
      <c r="BF16" s="22">
        <f t="shared" si="9"/>
        <v>0.57740000000000002</v>
      </c>
    </row>
    <row r="17" spans="1:58" x14ac:dyDescent="0.3">
      <c r="A17" s="31" t="s">
        <v>32</v>
      </c>
      <c r="B17" s="31">
        <v>2351625</v>
      </c>
      <c r="C17" s="35">
        <v>6710.99</v>
      </c>
      <c r="D17" s="35" cm="1">
        <f t="array" ref="D17">SUMPRODUCT(($C$2:$C$121)*($B$2:$B$121))/SUM($B$2:$B$121)</f>
        <v>2924.9781141706949</v>
      </c>
      <c r="E17" s="31">
        <v>1</v>
      </c>
      <c r="F17" s="35">
        <v>14522.45</v>
      </c>
      <c r="G17" s="34">
        <v>0.68459999999999999</v>
      </c>
      <c r="H17" s="34">
        <v>0.73049999999999993</v>
      </c>
      <c r="I17" s="30">
        <v>50</v>
      </c>
      <c r="J17" s="30">
        <v>165</v>
      </c>
      <c r="K17" s="30">
        <v>198</v>
      </c>
      <c r="L17" s="30">
        <v>124</v>
      </c>
      <c r="M17" s="30">
        <v>64</v>
      </c>
      <c r="N17" s="30">
        <v>24</v>
      </c>
      <c r="O17" s="30">
        <v>3</v>
      </c>
      <c r="P17" s="36">
        <v>28.064</v>
      </c>
      <c r="Q17" s="36">
        <v>71.680000000000007</v>
      </c>
      <c r="R17" s="36">
        <v>3.4000331613155688E-2</v>
      </c>
      <c r="S17" s="36">
        <v>2.8369447225117896E-3</v>
      </c>
      <c r="T17" s="34">
        <v>6.87858580149308E-4</v>
      </c>
      <c r="U17" s="34">
        <v>6.2717831434859104E-4</v>
      </c>
      <c r="V17" s="34">
        <v>1.60135778756955E-3</v>
      </c>
      <c r="W17" s="34">
        <v>2.62784511232866E-3</v>
      </c>
      <c r="X17" s="34">
        <v>3.5499467621055601E-3</v>
      </c>
      <c r="Y17" s="34">
        <v>5.3541706337584503E-3</v>
      </c>
      <c r="Z17" s="34">
        <v>7.9158188299527713E-3</v>
      </c>
      <c r="AA17" s="34">
        <v>1.1363667651901801E-2</v>
      </c>
      <c r="AB17" s="34">
        <v>1.4472968599175099E-2</v>
      </c>
      <c r="AC17" s="34">
        <v>1.86642996729834E-2</v>
      </c>
      <c r="AD17" s="34">
        <v>2.2493452179749202E-2</v>
      </c>
      <c r="AE17" s="34">
        <v>2.9178711190897103E-2</v>
      </c>
      <c r="AF17" s="34">
        <v>6.2658928136172201E-2</v>
      </c>
      <c r="AG17" s="31">
        <v>69.59</v>
      </c>
      <c r="AH17" s="31">
        <f>SUM('MH costs discounted'!D17:M17)</f>
        <v>47560587.583036281</v>
      </c>
      <c r="AI17" s="31">
        <f>SUM('FP costs discounted'!B17:M17)</f>
        <v>3632173.4229371012</v>
      </c>
      <c r="AJ17" s="31">
        <f t="shared" si="7"/>
        <v>51192761.005973384</v>
      </c>
      <c r="AK17" s="37">
        <v>105.48801879008499</v>
      </c>
      <c r="AL17" s="37">
        <v>17.899999999999999</v>
      </c>
      <c r="AM17" s="33">
        <v>15.2</v>
      </c>
      <c r="AN17" s="37">
        <v>0.5</v>
      </c>
      <c r="AO17" s="37">
        <v>0.03</v>
      </c>
      <c r="AP17" s="37">
        <v>0.1</v>
      </c>
      <c r="AQ17" s="37">
        <v>0.25</v>
      </c>
      <c r="AR17" s="37">
        <v>0.496</v>
      </c>
      <c r="AS17" s="57">
        <v>1.6E-2</v>
      </c>
      <c r="AT17" s="58">
        <v>0.41</v>
      </c>
      <c r="AU17" s="34">
        <f t="shared" si="0"/>
        <v>7.9617834394904455E-2</v>
      </c>
      <c r="AV17" s="34">
        <f t="shared" si="1"/>
        <v>0.26273885350318471</v>
      </c>
      <c r="AW17" s="34">
        <f t="shared" si="2"/>
        <v>0.31528662420382164</v>
      </c>
      <c r="AX17" s="34">
        <f t="shared" si="3"/>
        <v>0.19745222929936307</v>
      </c>
      <c r="AY17" s="34">
        <f t="shared" si="4"/>
        <v>0.10191082802547771</v>
      </c>
      <c r="AZ17" s="34">
        <f t="shared" si="5"/>
        <v>3.8216560509554139E-2</v>
      </c>
      <c r="BA17" s="34">
        <f t="shared" si="6"/>
        <v>4.7770700636942673E-3</v>
      </c>
      <c r="BB17" s="62">
        <f>SUM('MH costs'!D17:M17)+SUM('FP costs'!B17:M17)</f>
        <v>62905543.237243146</v>
      </c>
      <c r="BC17" s="66" t="s">
        <v>431</v>
      </c>
      <c r="BD17" s="62" t="s">
        <v>439</v>
      </c>
      <c r="BE17" s="22">
        <f t="shared" si="8"/>
        <v>0.68459999999999999</v>
      </c>
      <c r="BF17" s="22">
        <f t="shared" si="9"/>
        <v>0.73049999999999993</v>
      </c>
    </row>
    <row r="18" spans="1:58" x14ac:dyDescent="0.3">
      <c r="A18" s="31" t="s">
        <v>34</v>
      </c>
      <c r="B18" s="31">
        <v>212559409</v>
      </c>
      <c r="C18" s="35">
        <v>6796.84</v>
      </c>
      <c r="D18" s="35" cm="1">
        <f t="array" ref="D18">SUMPRODUCT(($C$2:$C$121)*($B$2:$B$121))/SUM($B$2:$B$121)</f>
        <v>2924.9781141706949</v>
      </c>
      <c r="E18" s="31">
        <v>1</v>
      </c>
      <c r="F18" s="35">
        <v>14470.03</v>
      </c>
      <c r="G18" s="34">
        <v>0.61890000000000001</v>
      </c>
      <c r="H18" s="34">
        <v>0.70930000000000004</v>
      </c>
      <c r="I18" s="30">
        <v>58.6</v>
      </c>
      <c r="J18" s="30">
        <v>86.4</v>
      </c>
      <c r="K18" s="30">
        <v>81.099999999999994</v>
      </c>
      <c r="L18" s="30">
        <v>66.5</v>
      </c>
      <c r="M18" s="30">
        <v>37.4</v>
      </c>
      <c r="N18" s="30">
        <v>9.9</v>
      </c>
      <c r="O18" s="30">
        <v>0.7</v>
      </c>
      <c r="P18" s="36">
        <v>27.129000000000001</v>
      </c>
      <c r="Q18" s="36">
        <v>83.289999999999992</v>
      </c>
      <c r="R18" s="36">
        <v>1.8831956208093269E-2</v>
      </c>
      <c r="S18" s="36">
        <v>5.5540932133547004E-4</v>
      </c>
      <c r="T18" s="34">
        <v>2.69831862291951E-4</v>
      </c>
      <c r="U18" s="34">
        <v>3.2117774836055903E-4</v>
      </c>
      <c r="V18" s="34">
        <v>1.0727323032802801E-3</v>
      </c>
      <c r="W18" s="34">
        <v>1.5092507747615702E-3</v>
      </c>
      <c r="X18" s="34">
        <v>1.52921183836687E-3</v>
      </c>
      <c r="Y18" s="34">
        <v>1.6998070121011198E-3</v>
      </c>
      <c r="Z18" s="34">
        <v>2.08107395410604E-3</v>
      </c>
      <c r="AA18" s="34">
        <v>2.7561587784635301E-3</v>
      </c>
      <c r="AB18" s="34">
        <v>3.90739272185833E-3</v>
      </c>
      <c r="AC18" s="34">
        <v>5.6419522378638003E-3</v>
      </c>
      <c r="AD18" s="34">
        <v>8.2629236691203096E-3</v>
      </c>
      <c r="AE18" s="34">
        <v>1.20921867957624E-2</v>
      </c>
      <c r="AF18" s="34">
        <v>3.5865863629622297E-2</v>
      </c>
      <c r="AG18" s="31">
        <v>75.88</v>
      </c>
      <c r="AH18" s="31">
        <f>SUM('MH costs discounted'!D18:M18)</f>
        <v>828502244.02398062</v>
      </c>
      <c r="AI18" s="31">
        <f>SUM('FP costs discounted'!B18:M18)</f>
        <v>238618941.11408255</v>
      </c>
      <c r="AJ18" s="31">
        <f t="shared" si="7"/>
        <v>1067121185.1380632</v>
      </c>
      <c r="AK18" s="37">
        <v>62.117014396330198</v>
      </c>
      <c r="AL18" s="37">
        <v>7.9</v>
      </c>
      <c r="AM18" s="33">
        <v>7.5</v>
      </c>
      <c r="AN18" s="37">
        <v>0.5</v>
      </c>
      <c r="AO18" s="37">
        <v>0.03</v>
      </c>
      <c r="AP18" s="37">
        <v>0.1</v>
      </c>
      <c r="AQ18" s="37">
        <v>0.25</v>
      </c>
      <c r="AR18" s="37">
        <v>0.496</v>
      </c>
      <c r="AS18" s="57">
        <v>1.6E-2</v>
      </c>
      <c r="AT18" s="58">
        <v>0.41</v>
      </c>
      <c r="AU18" s="34">
        <f t="shared" si="0"/>
        <v>0.17204932472108048</v>
      </c>
      <c r="AV18" s="34">
        <f t="shared" si="1"/>
        <v>0.25366999412800945</v>
      </c>
      <c r="AW18" s="34">
        <f t="shared" si="2"/>
        <v>0.23810921902524956</v>
      </c>
      <c r="AX18" s="34">
        <f t="shared" si="3"/>
        <v>0.19524368761009983</v>
      </c>
      <c r="AY18" s="34">
        <f t="shared" si="4"/>
        <v>0.10980622431004111</v>
      </c>
      <c r="AZ18" s="34">
        <f t="shared" si="5"/>
        <v>2.9066353493834414E-2</v>
      </c>
      <c r="BA18" s="34">
        <f t="shared" si="6"/>
        <v>2.0551967116852615E-3</v>
      </c>
      <c r="BB18" s="62">
        <f>SUM('MH costs'!D18:M18)+SUM('FP costs'!B18:M18)</f>
        <v>1305764603.8869617</v>
      </c>
      <c r="BC18" s="66" t="s">
        <v>431</v>
      </c>
      <c r="BD18" s="62" t="s">
        <v>441</v>
      </c>
      <c r="BE18" s="22">
        <f t="shared" si="8"/>
        <v>0.61890000000000001</v>
      </c>
      <c r="BF18" s="22">
        <f t="shared" si="9"/>
        <v>0.70930000000000004</v>
      </c>
    </row>
    <row r="19" spans="1:58" x14ac:dyDescent="0.3">
      <c r="A19" s="31" t="s">
        <v>36</v>
      </c>
      <c r="B19" s="31">
        <v>20903278</v>
      </c>
      <c r="C19" s="35">
        <v>830.93</v>
      </c>
      <c r="D19" s="35" cm="1">
        <f t="array" ref="D19">SUMPRODUCT(($C$2:$C$121)*($B$2:$B$121))/SUM($B$2:$B$121)</f>
        <v>2924.9781141706949</v>
      </c>
      <c r="E19" s="31">
        <v>1</v>
      </c>
      <c r="F19" s="35">
        <v>2284.6</v>
      </c>
      <c r="G19" s="34">
        <v>0.60009999999999997</v>
      </c>
      <c r="H19" s="34">
        <v>0.67790000000000006</v>
      </c>
      <c r="I19" s="30">
        <v>149</v>
      </c>
      <c r="J19" s="30">
        <v>258</v>
      </c>
      <c r="K19" s="30">
        <v>258</v>
      </c>
      <c r="L19" s="30">
        <v>234</v>
      </c>
      <c r="M19" s="30">
        <v>140</v>
      </c>
      <c r="N19" s="30">
        <v>75</v>
      </c>
      <c r="O19" s="30">
        <v>22</v>
      </c>
      <c r="P19" s="36">
        <v>29.233000000000001</v>
      </c>
      <c r="Q19" s="36">
        <v>75.259999999999991</v>
      </c>
      <c r="R19" s="36">
        <v>7.8011074489655996E-2</v>
      </c>
      <c r="S19" s="36">
        <v>1.30693454349027E-2</v>
      </c>
      <c r="T19" s="34">
        <v>1.35541367575874E-3</v>
      </c>
      <c r="U19" s="34">
        <v>9.3664558239796194E-4</v>
      </c>
      <c r="V19" s="34">
        <v>1.4595005538623599E-3</v>
      </c>
      <c r="W19" s="34">
        <v>1.9391359236616299E-3</v>
      </c>
      <c r="X19" s="34">
        <v>2.29276920698259E-3</v>
      </c>
      <c r="Y19" s="34">
        <v>2.8206842703117504E-3</v>
      </c>
      <c r="Z19" s="34">
        <v>3.7339461531530598E-3</v>
      </c>
      <c r="AA19" s="34">
        <v>5.3292598297341393E-3</v>
      </c>
      <c r="AB19" s="34">
        <v>7.4545422009562002E-3</v>
      </c>
      <c r="AC19" s="34">
        <v>1.1316751464454801E-2</v>
      </c>
      <c r="AD19" s="34">
        <v>1.63148085527774E-2</v>
      </c>
      <c r="AE19" s="34">
        <v>2.4873350708966901E-2</v>
      </c>
      <c r="AF19" s="34">
        <v>6.2925386251117293E-2</v>
      </c>
      <c r="AG19" s="31">
        <v>61.58</v>
      </c>
      <c r="AH19" s="31">
        <f>SUM('MH costs discounted'!D19:M19)</f>
        <v>650820871.77980542</v>
      </c>
      <c r="AI19" s="31">
        <f>SUM('FP costs discounted'!B19:M19)</f>
        <v>67082724.946319684</v>
      </c>
      <c r="AJ19" s="31">
        <f t="shared" si="7"/>
        <v>717903596.72612512</v>
      </c>
      <c r="AK19" s="37">
        <v>221.52881890141501</v>
      </c>
      <c r="AL19" s="37">
        <v>25.9</v>
      </c>
      <c r="AM19" s="33">
        <v>19.5</v>
      </c>
      <c r="AN19" s="37">
        <v>0.5</v>
      </c>
      <c r="AO19" s="37">
        <v>0.03</v>
      </c>
      <c r="AP19" s="37">
        <v>0.1</v>
      </c>
      <c r="AQ19" s="37">
        <v>0.25</v>
      </c>
      <c r="AR19" s="37">
        <v>0.496</v>
      </c>
      <c r="AS19" s="57">
        <v>2.1000000000000001E-2</v>
      </c>
      <c r="AT19" s="58">
        <v>0.41</v>
      </c>
      <c r="AU19" s="34">
        <f t="shared" si="0"/>
        <v>0.13116197183098591</v>
      </c>
      <c r="AV19" s="34">
        <f t="shared" si="1"/>
        <v>0.22711267605633803</v>
      </c>
      <c r="AW19" s="34">
        <f t="shared" si="2"/>
        <v>0.22711267605633803</v>
      </c>
      <c r="AX19" s="34">
        <f t="shared" si="3"/>
        <v>0.20598591549295775</v>
      </c>
      <c r="AY19" s="34">
        <f t="shared" si="4"/>
        <v>0.12323943661971831</v>
      </c>
      <c r="AZ19" s="34">
        <f t="shared" si="5"/>
        <v>6.6021126760563376E-2</v>
      </c>
      <c r="BA19" s="34">
        <f t="shared" si="6"/>
        <v>1.936619718309859E-2</v>
      </c>
      <c r="BB19" s="62">
        <f>SUM('MH costs'!D19:M19)+SUM('FP costs'!B19:M19)</f>
        <v>880691626.88670683</v>
      </c>
      <c r="BC19" s="66" t="s">
        <v>429</v>
      </c>
      <c r="BD19" s="62" t="s">
        <v>443</v>
      </c>
      <c r="BE19" s="22">
        <f t="shared" si="8"/>
        <v>0.60009999999999997</v>
      </c>
      <c r="BF19" s="22">
        <f t="shared" si="9"/>
        <v>0.67790000000000006</v>
      </c>
    </row>
    <row r="20" spans="1:58" x14ac:dyDescent="0.3">
      <c r="A20" s="31" t="s">
        <v>38</v>
      </c>
      <c r="B20" s="31">
        <v>11890781</v>
      </c>
      <c r="C20" s="35">
        <v>274.01</v>
      </c>
      <c r="D20" s="35" cm="1">
        <f t="array" ref="D20">SUMPRODUCT(($C$2:$C$121)*($B$2:$B$121))/SUM($B$2:$B$121)</f>
        <v>2924.9781141706949</v>
      </c>
      <c r="E20" s="31">
        <v>1</v>
      </c>
      <c r="F20" s="35">
        <v>634.58000000000004</v>
      </c>
      <c r="G20" s="34">
        <v>0.81689999999999996</v>
      </c>
      <c r="H20" s="34">
        <v>0.8</v>
      </c>
      <c r="I20" s="30">
        <v>58.222340000000003</v>
      </c>
      <c r="J20" s="30">
        <v>218.2561</v>
      </c>
      <c r="K20" s="30">
        <v>260.55810000000002</v>
      </c>
      <c r="L20" s="30">
        <v>256.55160000000001</v>
      </c>
      <c r="M20" s="30">
        <v>189.93109999999999</v>
      </c>
      <c r="N20" s="30">
        <v>99.263720000000006</v>
      </c>
      <c r="O20" s="30">
        <v>20.98048</v>
      </c>
      <c r="P20" s="36">
        <v>31.06</v>
      </c>
      <c r="Q20" s="36">
        <v>74.2</v>
      </c>
      <c r="R20" s="36">
        <v>5.1800387198043481E-2</v>
      </c>
      <c r="S20" s="36">
        <v>5.62651241146408E-3</v>
      </c>
      <c r="T20" s="34">
        <v>1.2012304925873699E-3</v>
      </c>
      <c r="U20" s="34">
        <v>8.9331331380879499E-4</v>
      </c>
      <c r="V20" s="34">
        <v>1.4372735632252598E-3</v>
      </c>
      <c r="W20" s="34">
        <v>2.0037367160115598E-3</v>
      </c>
      <c r="X20" s="34">
        <v>2.3226304175404402E-3</v>
      </c>
      <c r="Y20" s="34">
        <v>2.92053691022194E-3</v>
      </c>
      <c r="Z20" s="34">
        <v>3.9958435608898604E-3</v>
      </c>
      <c r="AA20" s="34">
        <v>6.0252769565286596E-3</v>
      </c>
      <c r="AB20" s="34">
        <v>8.5285370043438509E-3</v>
      </c>
      <c r="AC20" s="34">
        <v>1.2741417812967599E-2</v>
      </c>
      <c r="AD20" s="34">
        <v>1.8317837629762E-2</v>
      </c>
      <c r="AE20" s="34">
        <v>2.73007800186361E-2</v>
      </c>
      <c r="AF20" s="34">
        <v>6.26958170108462E-2</v>
      </c>
      <c r="AG20" s="31">
        <v>61.58</v>
      </c>
      <c r="AH20" s="31">
        <f>SUM('MH costs discounted'!D20:M20)</f>
        <v>275490371.79871142</v>
      </c>
      <c r="AI20" s="31">
        <f>SUM('FP costs discounted'!B20:M20)</f>
        <v>26694211.438540727</v>
      </c>
      <c r="AJ20" s="31">
        <f t="shared" si="7"/>
        <v>302184583.23725212</v>
      </c>
      <c r="AK20" s="37">
        <v>279.04870725484398</v>
      </c>
      <c r="AL20" s="37">
        <v>21</v>
      </c>
      <c r="AM20" s="33">
        <v>26.1</v>
      </c>
      <c r="AN20" s="37">
        <v>0.5</v>
      </c>
      <c r="AO20" s="37">
        <v>0.03</v>
      </c>
      <c r="AP20" s="37">
        <v>0.1</v>
      </c>
      <c r="AQ20" s="37">
        <v>0.25</v>
      </c>
      <c r="AR20" s="37">
        <v>0.496</v>
      </c>
      <c r="AS20" s="57">
        <v>2.1000000000000001E-2</v>
      </c>
      <c r="AT20" s="58">
        <v>0.41</v>
      </c>
      <c r="AU20" s="34">
        <f t="shared" si="0"/>
        <v>5.2748929607597805E-2</v>
      </c>
      <c r="AV20" s="34">
        <f t="shared" si="1"/>
        <v>0.19773811315946468</v>
      </c>
      <c r="AW20" s="34">
        <f t="shared" si="2"/>
        <v>0.23606335429990327</v>
      </c>
      <c r="AX20" s="34">
        <f t="shared" si="3"/>
        <v>0.23243350042469246</v>
      </c>
      <c r="AY20" s="34">
        <f t="shared" si="4"/>
        <v>0.17207591148335191</v>
      </c>
      <c r="AZ20" s="34">
        <f t="shared" si="5"/>
        <v>8.9932060079830164E-2</v>
      </c>
      <c r="BA20" s="34">
        <f t="shared" si="6"/>
        <v>1.9008130945159771E-2</v>
      </c>
      <c r="BB20" s="62">
        <f>SUM('MH costs'!D20:M20)+SUM('FP costs'!B20:M20)</f>
        <v>370198892.67082113</v>
      </c>
      <c r="BC20" s="66" t="s">
        <v>429</v>
      </c>
      <c r="BD20" s="62" t="s">
        <v>443</v>
      </c>
      <c r="BE20" s="22">
        <f t="shared" si="8"/>
        <v>0.81689999999999996</v>
      </c>
      <c r="BF20" s="22">
        <f t="shared" si="9"/>
        <v>0.8</v>
      </c>
    </row>
    <row r="21" spans="1:58" x14ac:dyDescent="0.3">
      <c r="A21" s="31" t="s">
        <v>40</v>
      </c>
      <c r="B21" s="31">
        <v>16718971</v>
      </c>
      <c r="C21" s="35">
        <v>1512.73</v>
      </c>
      <c r="D21" s="35" cm="1">
        <f t="array" ref="D21">SUMPRODUCT(($C$2:$C$121)*($B$2:$B$121))/SUM($B$2:$B$121)</f>
        <v>2924.9781141706949</v>
      </c>
      <c r="E21" s="31">
        <v>1</v>
      </c>
      <c r="F21" s="35">
        <v>2759.9</v>
      </c>
      <c r="G21" s="34">
        <v>0.80480000000000007</v>
      </c>
      <c r="H21" s="34">
        <v>0.84900000000000009</v>
      </c>
      <c r="I21" s="30">
        <v>57</v>
      </c>
      <c r="J21" s="30">
        <v>162</v>
      </c>
      <c r="K21" s="30">
        <v>152</v>
      </c>
      <c r="L21" s="30">
        <v>102</v>
      </c>
      <c r="M21" s="30">
        <v>51</v>
      </c>
      <c r="N21" s="30">
        <v>17</v>
      </c>
      <c r="O21" s="30">
        <v>4</v>
      </c>
      <c r="P21" s="36">
        <v>27.04</v>
      </c>
      <c r="Q21" s="36">
        <v>77.67</v>
      </c>
      <c r="R21" s="36">
        <v>2.8694522661140271E-2</v>
      </c>
      <c r="S21" s="36">
        <v>1.2629193490624698E-3</v>
      </c>
      <c r="T21" s="34">
        <v>5.01626511061648E-4</v>
      </c>
      <c r="U21" s="34">
        <v>4.5619399779283298E-4</v>
      </c>
      <c r="V21" s="34">
        <v>9.4399833671291009E-4</v>
      </c>
      <c r="W21" s="34">
        <v>1.2834445052522599E-3</v>
      </c>
      <c r="X21" s="34">
        <v>1.3823494834626999E-3</v>
      </c>
      <c r="Y21" s="34">
        <v>1.72248437625339E-3</v>
      </c>
      <c r="Z21" s="34">
        <v>2.44487080053478E-3</v>
      </c>
      <c r="AA21" s="34">
        <v>3.7188407219243798E-3</v>
      </c>
      <c r="AB21" s="34">
        <v>5.6572498454454606E-3</v>
      </c>
      <c r="AC21" s="34">
        <v>8.7698813126542204E-3</v>
      </c>
      <c r="AD21" s="34">
        <v>1.3089547092135398E-2</v>
      </c>
      <c r="AE21" s="34">
        <v>2.0074434139446401E-2</v>
      </c>
      <c r="AF21" s="34">
        <v>5.77190778413137E-2</v>
      </c>
      <c r="AG21" s="31">
        <v>69.819999999999993</v>
      </c>
      <c r="AH21" s="31">
        <f>SUM('MH costs discounted'!D21:M21)</f>
        <v>179693991.93541959</v>
      </c>
      <c r="AI21" s="31">
        <f>SUM('FP costs discounted'!B21:M21)</f>
        <v>31903828.868732039</v>
      </c>
      <c r="AJ21" s="31">
        <f t="shared" si="7"/>
        <v>211597820.80415162</v>
      </c>
      <c r="AK21" s="37">
        <v>129.29344771501101</v>
      </c>
      <c r="AL21" s="37">
        <v>14.5</v>
      </c>
      <c r="AM21" s="33">
        <v>12.4</v>
      </c>
      <c r="AN21" s="37">
        <v>0.5</v>
      </c>
      <c r="AO21" s="37">
        <v>0.03</v>
      </c>
      <c r="AP21" s="37">
        <v>0.1</v>
      </c>
      <c r="AQ21" s="37">
        <v>0.25</v>
      </c>
      <c r="AR21" s="37">
        <v>0.496</v>
      </c>
      <c r="AS21" s="57">
        <v>2.5000000000000001E-2</v>
      </c>
      <c r="AT21" s="58">
        <v>0.41</v>
      </c>
      <c r="AU21" s="34">
        <f t="shared" si="0"/>
        <v>0.10458715596330276</v>
      </c>
      <c r="AV21" s="34">
        <f t="shared" si="1"/>
        <v>0.29724770642201837</v>
      </c>
      <c r="AW21" s="34">
        <f t="shared" si="2"/>
        <v>0.27889908256880735</v>
      </c>
      <c r="AX21" s="34">
        <f t="shared" si="3"/>
        <v>0.1871559633027523</v>
      </c>
      <c r="AY21" s="34">
        <f t="shared" si="4"/>
        <v>9.3577981651376152E-2</v>
      </c>
      <c r="AZ21" s="34">
        <f t="shared" si="5"/>
        <v>3.1192660550458717E-2</v>
      </c>
      <c r="BA21" s="34">
        <f t="shared" si="6"/>
        <v>7.3394495412844041E-3</v>
      </c>
      <c r="BB21" s="62">
        <f>SUM('MH costs'!D21:M21)+SUM('FP costs'!B21:M21)</f>
        <v>259934656.44480541</v>
      </c>
      <c r="BC21" s="66" t="s">
        <v>430</v>
      </c>
      <c r="BD21" s="62" t="s">
        <v>438</v>
      </c>
      <c r="BE21" s="22">
        <f t="shared" si="8"/>
        <v>0.80480000000000007</v>
      </c>
      <c r="BF21" s="22">
        <f t="shared" si="9"/>
        <v>0.84900000000000009</v>
      </c>
    </row>
    <row r="22" spans="1:58" x14ac:dyDescent="0.3">
      <c r="A22" s="31" t="s">
        <v>42</v>
      </c>
      <c r="B22" s="31">
        <v>26545864</v>
      </c>
      <c r="C22" s="35">
        <v>1499.37</v>
      </c>
      <c r="D22" s="35" cm="1">
        <f t="array" ref="D22">SUMPRODUCT(($C$2:$C$121)*($B$2:$B$121))/SUM($B$2:$B$121)</f>
        <v>2924.9781141706949</v>
      </c>
      <c r="E22" s="31">
        <v>1</v>
      </c>
      <c r="F22" s="35">
        <v>3465.89</v>
      </c>
      <c r="G22" s="34">
        <v>0.72140000000000004</v>
      </c>
      <c r="H22" s="34">
        <v>0.76900000000000002</v>
      </c>
      <c r="I22" s="30">
        <v>118.6174</v>
      </c>
      <c r="J22" s="30">
        <v>226.029</v>
      </c>
      <c r="K22" s="30">
        <v>224.47329999999999</v>
      </c>
      <c r="L22" s="30">
        <v>196.15899999999999</v>
      </c>
      <c r="M22" s="30">
        <v>138.80529999999999</v>
      </c>
      <c r="N22" s="30">
        <v>53.012729999999998</v>
      </c>
      <c r="O22" s="30">
        <v>17.103539999999999</v>
      </c>
      <c r="P22" s="36">
        <v>28.913</v>
      </c>
      <c r="Q22" s="36">
        <v>73.78</v>
      </c>
      <c r="R22" s="36">
        <v>5.4324272674745364E-2</v>
      </c>
      <c r="S22" s="36">
        <v>6.8962099624928601E-3</v>
      </c>
      <c r="T22" s="34">
        <v>1.11237378804019E-3</v>
      </c>
      <c r="U22" s="34">
        <v>8.5536849423669911E-4</v>
      </c>
      <c r="V22" s="34">
        <v>1.4413882407219799E-3</v>
      </c>
      <c r="W22" s="34">
        <v>2.0140048576508598E-3</v>
      </c>
      <c r="X22" s="34">
        <v>2.66248139619874E-3</v>
      </c>
      <c r="Y22" s="34">
        <v>3.7660257818833702E-3</v>
      </c>
      <c r="Z22" s="34">
        <v>5.3426913356388796E-3</v>
      </c>
      <c r="AA22" s="34">
        <v>7.4025586465531002E-3</v>
      </c>
      <c r="AB22" s="34">
        <v>9.6629689340961104E-3</v>
      </c>
      <c r="AC22" s="34">
        <v>1.28854114508303E-2</v>
      </c>
      <c r="AD22" s="34">
        <v>1.6833404157443499E-2</v>
      </c>
      <c r="AE22" s="34">
        <v>2.45201671770541E-2</v>
      </c>
      <c r="AF22" s="34">
        <v>5.9723318052577294E-2</v>
      </c>
      <c r="AG22" s="31">
        <v>59.29</v>
      </c>
      <c r="AH22" s="31">
        <f>SUM('MH costs discounted'!D22:M22)</f>
        <v>601621846.1078155</v>
      </c>
      <c r="AI22" s="31">
        <f>SUM('FP costs discounted'!B22:M22)</f>
        <v>64337151.631474011</v>
      </c>
      <c r="AJ22" s="31">
        <f t="shared" si="7"/>
        <v>665958997.73928952</v>
      </c>
      <c r="AK22" s="37">
        <v>322.77138108871998</v>
      </c>
      <c r="AL22" s="37">
        <v>26.1</v>
      </c>
      <c r="AM22" s="33">
        <v>19.399999999999999</v>
      </c>
      <c r="AN22" s="37">
        <v>0.5</v>
      </c>
      <c r="AO22" s="37">
        <v>0.03</v>
      </c>
      <c r="AP22" s="37">
        <v>0.1</v>
      </c>
      <c r="AQ22" s="37">
        <v>0.25</v>
      </c>
      <c r="AR22" s="37">
        <v>0.496</v>
      </c>
      <c r="AS22" s="57">
        <v>2.5000000000000001E-2</v>
      </c>
      <c r="AT22" s="58">
        <v>0.41</v>
      </c>
      <c r="AU22" s="34">
        <f t="shared" si="0"/>
        <v>0.1217587426864499</v>
      </c>
      <c r="AV22" s="34">
        <f t="shared" si="1"/>
        <v>0.23201492235266985</v>
      </c>
      <c r="AW22" s="34">
        <f t="shared" si="2"/>
        <v>0.23041802277472168</v>
      </c>
      <c r="AX22" s="34">
        <f t="shared" si="3"/>
        <v>0.2013538756255939</v>
      </c>
      <c r="AY22" s="34">
        <f t="shared" si="4"/>
        <v>0.14248127851576145</v>
      </c>
      <c r="AZ22" s="34">
        <f t="shared" si="5"/>
        <v>5.441666527150521E-2</v>
      </c>
      <c r="BA22" s="34">
        <f t="shared" si="6"/>
        <v>1.755649277329804E-2</v>
      </c>
      <c r="BB22" s="62">
        <f>SUM('MH costs'!D22:M22)+SUM('FP costs'!B22:M22)</f>
        <v>820523326.53989601</v>
      </c>
      <c r="BC22" s="66" t="s">
        <v>430</v>
      </c>
      <c r="BD22" s="62" t="s">
        <v>443</v>
      </c>
      <c r="BE22" s="22">
        <f t="shared" si="8"/>
        <v>0.72140000000000004</v>
      </c>
      <c r="BF22" s="22">
        <f t="shared" si="9"/>
        <v>0.76900000000000002</v>
      </c>
    </row>
    <row r="23" spans="1:58" x14ac:dyDescent="0.3">
      <c r="A23" s="31" t="s">
        <v>44</v>
      </c>
      <c r="B23" s="31">
        <v>555988</v>
      </c>
      <c r="C23" s="35">
        <v>3064.27</v>
      </c>
      <c r="D23" s="35" cm="1">
        <f t="array" ref="D23">SUMPRODUCT(($C$2:$C$121)*($B$2:$B$121))/SUM($B$2:$B$121)</f>
        <v>2924.9781141706949</v>
      </c>
      <c r="E23" s="31">
        <v>1</v>
      </c>
      <c r="F23" s="35">
        <v>7469.77</v>
      </c>
      <c r="G23" s="34">
        <v>0.57630000000000003</v>
      </c>
      <c r="H23" s="34">
        <v>0.63890000000000002</v>
      </c>
      <c r="I23" s="30">
        <v>62.4</v>
      </c>
      <c r="J23" s="30">
        <v>135.80000000000001</v>
      </c>
      <c r="K23" s="30">
        <v>112.9</v>
      </c>
      <c r="L23" s="30">
        <v>95</v>
      </c>
      <c r="M23" s="30">
        <v>68.7</v>
      </c>
      <c r="N23" s="30">
        <v>27.8</v>
      </c>
      <c r="O23" s="30">
        <v>4</v>
      </c>
      <c r="P23" s="36">
        <v>27.376999999999999</v>
      </c>
      <c r="Q23" s="36">
        <v>81.849999999999994</v>
      </c>
      <c r="R23" s="36">
        <v>1.5399990836544673E-2</v>
      </c>
      <c r="S23" s="36">
        <v>7.3596548823537107E-4</v>
      </c>
      <c r="T23" s="34">
        <v>2.9792229239934302E-4</v>
      </c>
      <c r="U23" s="34">
        <v>3.1425280622736801E-4</v>
      </c>
      <c r="V23" s="34">
        <v>7.3287482120661703E-4</v>
      </c>
      <c r="W23" s="34">
        <v>9.50326542773017E-4</v>
      </c>
      <c r="X23" s="34">
        <v>1.01233808544158E-3</v>
      </c>
      <c r="Y23" s="34">
        <v>1.2712206132495401E-3</v>
      </c>
      <c r="Z23" s="34">
        <v>1.8191463215740799E-3</v>
      </c>
      <c r="AA23" s="34">
        <v>2.7700487044289099E-3</v>
      </c>
      <c r="AB23" s="34">
        <v>4.3518474067512098E-3</v>
      </c>
      <c r="AC23" s="34">
        <v>6.6796145994259407E-3</v>
      </c>
      <c r="AD23" s="34">
        <v>9.9629881035487901E-3</v>
      </c>
      <c r="AE23" s="34">
        <v>1.4877777601733E-2</v>
      </c>
      <c r="AF23" s="34">
        <v>5.8089688104691201E-2</v>
      </c>
      <c r="AG23" s="31">
        <v>72.98</v>
      </c>
      <c r="AH23" s="31">
        <f>SUM('MH costs discounted'!D23:M23)</f>
        <v>8203072.5892550563</v>
      </c>
      <c r="AI23" s="31">
        <f>SUM('FP costs discounted'!B23:M23)</f>
        <v>1045664.9905120755</v>
      </c>
      <c r="AJ23" s="31">
        <f t="shared" si="7"/>
        <v>9248737.5797671322</v>
      </c>
      <c r="AK23" s="37">
        <v>59.909184152000201</v>
      </c>
      <c r="AL23" s="37">
        <v>9</v>
      </c>
      <c r="AM23" s="33">
        <v>10.9</v>
      </c>
      <c r="AN23" s="37">
        <v>0.5</v>
      </c>
      <c r="AO23" s="37">
        <v>0.03</v>
      </c>
      <c r="AP23" s="37">
        <v>0.1</v>
      </c>
      <c r="AQ23" s="37">
        <v>0.25</v>
      </c>
      <c r="AR23" s="37">
        <v>0.496</v>
      </c>
      <c r="AS23" s="57">
        <v>2.1000000000000001E-2</v>
      </c>
      <c r="AT23" s="58">
        <v>0.41</v>
      </c>
      <c r="AU23" s="34">
        <f t="shared" si="0"/>
        <v>0.1231741018555073</v>
      </c>
      <c r="AV23" s="34">
        <f t="shared" si="1"/>
        <v>0.26806158705092775</v>
      </c>
      <c r="AW23" s="34">
        <f t="shared" si="2"/>
        <v>0.22285827082510856</v>
      </c>
      <c r="AX23" s="34">
        <f t="shared" si="3"/>
        <v>0.1875246742992499</v>
      </c>
      <c r="AY23" s="34">
        <f t="shared" si="4"/>
        <v>0.13560994867745757</v>
      </c>
      <c r="AZ23" s="34">
        <f t="shared" si="5"/>
        <v>5.4875641531780497E-2</v>
      </c>
      <c r="BA23" s="34">
        <f t="shared" si="6"/>
        <v>7.895775759968417E-3</v>
      </c>
      <c r="BB23" s="62">
        <f>SUM('MH costs'!D23:M23)+SUM('FP costs'!B23:M23)</f>
        <v>11381124.668789504</v>
      </c>
      <c r="BC23" s="67" t="s">
        <v>429</v>
      </c>
      <c r="BD23" s="62" t="s">
        <v>443</v>
      </c>
      <c r="BE23" s="22">
        <f t="shared" si="8"/>
        <v>0.57630000000000003</v>
      </c>
      <c r="BF23" s="22">
        <f t="shared" si="9"/>
        <v>0.63890000000000002</v>
      </c>
    </row>
    <row r="24" spans="1:58" x14ac:dyDescent="0.3">
      <c r="A24" s="31" t="s">
        <v>46</v>
      </c>
      <c r="B24" s="31">
        <v>4829764</v>
      </c>
      <c r="C24" s="35">
        <v>476.85</v>
      </c>
      <c r="D24" s="35" cm="1">
        <f t="array" ref="D24">SUMPRODUCT(($C$2:$C$121)*($B$2:$B$121))/SUM($B$2:$B$121)</f>
        <v>2924.9781141706949</v>
      </c>
      <c r="E24" s="31">
        <v>1</v>
      </c>
      <c r="F24" s="35">
        <v>1197.8599999999999</v>
      </c>
      <c r="G24" s="34">
        <v>0.65680000000000005</v>
      </c>
      <c r="H24" s="34">
        <v>0.7248</v>
      </c>
      <c r="I24" s="30">
        <v>93.189059999999998</v>
      </c>
      <c r="J24" s="30">
        <v>177.1206</v>
      </c>
      <c r="K24" s="30">
        <v>221.2</v>
      </c>
      <c r="L24" s="30">
        <v>158.6208</v>
      </c>
      <c r="M24" s="30">
        <v>144.5</v>
      </c>
      <c r="N24" s="30">
        <v>70.714349999999996</v>
      </c>
      <c r="O24" s="30">
        <v>38.171199999999999</v>
      </c>
      <c r="P24" s="36">
        <v>28.917000000000002</v>
      </c>
      <c r="Q24" s="36">
        <v>67.06</v>
      </c>
      <c r="R24" s="36">
        <v>9.8204617921774595E-2</v>
      </c>
      <c r="S24" s="36">
        <v>1.24309339532359E-2</v>
      </c>
      <c r="T24" s="34">
        <v>1.9328457141397498E-3</v>
      </c>
      <c r="U24" s="34">
        <v>1.5142466419990699E-3</v>
      </c>
      <c r="V24" s="34">
        <v>2.81064550434135E-3</v>
      </c>
      <c r="W24" s="34">
        <v>3.7167049101077703E-3</v>
      </c>
      <c r="X24" s="34">
        <v>4.7821512038006397E-3</v>
      </c>
      <c r="Y24" s="34">
        <v>6.5290707552826096E-3</v>
      </c>
      <c r="Z24" s="34">
        <v>9.5508341905961597E-3</v>
      </c>
      <c r="AA24" s="34">
        <v>1.3984985204193098E-2</v>
      </c>
      <c r="AB24" s="34">
        <v>1.9711304461818298E-2</v>
      </c>
      <c r="AC24" s="34">
        <v>2.6274107895743401E-2</v>
      </c>
      <c r="AD24" s="34">
        <v>3.48493564208322E-2</v>
      </c>
      <c r="AE24" s="34">
        <v>4.5634732532673097E-2</v>
      </c>
      <c r="AF24" s="34">
        <v>8.4551718441759002E-2</v>
      </c>
      <c r="AG24" s="31">
        <v>53.28</v>
      </c>
      <c r="AH24" s="31">
        <f>SUM('MH costs discounted'!D24:M24)</f>
        <v>130220387.64472842</v>
      </c>
      <c r="AI24" s="31">
        <f>SUM('FP costs discounted'!B24:M24)</f>
        <v>11454287.088047378</v>
      </c>
      <c r="AJ24" s="31">
        <f t="shared" si="7"/>
        <v>141674674.73277581</v>
      </c>
      <c r="AK24" s="37">
        <v>427.59436526729303</v>
      </c>
      <c r="AL24" s="37">
        <v>39.700000000000003</v>
      </c>
      <c r="AM24" s="33">
        <v>29.8</v>
      </c>
      <c r="AN24" s="37">
        <v>0.5</v>
      </c>
      <c r="AO24" s="37">
        <v>0.03</v>
      </c>
      <c r="AP24" s="37">
        <v>0.1</v>
      </c>
      <c r="AQ24" s="37">
        <v>0.25</v>
      </c>
      <c r="AR24" s="37">
        <v>0.496</v>
      </c>
      <c r="AS24" s="57">
        <v>2.1000000000000001E-2</v>
      </c>
      <c r="AT24" s="58">
        <v>0.41</v>
      </c>
      <c r="AU24" s="34">
        <f t="shared" si="0"/>
        <v>0.10314046344347567</v>
      </c>
      <c r="AV24" s="34">
        <f t="shared" si="1"/>
        <v>0.19603482178472964</v>
      </c>
      <c r="AW24" s="34">
        <f t="shared" si="2"/>
        <v>0.2448213396904832</v>
      </c>
      <c r="AX24" s="34">
        <f t="shared" si="3"/>
        <v>0.17555947901797558</v>
      </c>
      <c r="AY24" s="34">
        <f t="shared" si="4"/>
        <v>0.15993075761878311</v>
      </c>
      <c r="AZ24" s="34">
        <f t="shared" si="5"/>
        <v>7.8265740968995121E-2</v>
      </c>
      <c r="BA24" s="34">
        <f t="shared" si="6"/>
        <v>4.2247397475557738E-2</v>
      </c>
      <c r="BB24" s="62">
        <f>SUM('MH costs'!D24:M24)+SUM('FP costs'!B24:M24)</f>
        <v>174781057.09981266</v>
      </c>
      <c r="BC24" s="66" t="s">
        <v>429</v>
      </c>
      <c r="BD24" s="62" t="s">
        <v>443</v>
      </c>
      <c r="BE24" s="22">
        <f t="shared" si="8"/>
        <v>0.65680000000000005</v>
      </c>
      <c r="BF24" s="22">
        <f t="shared" si="9"/>
        <v>0.7248</v>
      </c>
    </row>
    <row r="25" spans="1:58" x14ac:dyDescent="0.3">
      <c r="A25" s="31" t="s">
        <v>48</v>
      </c>
      <c r="B25" s="31">
        <v>16425859</v>
      </c>
      <c r="C25" s="35">
        <v>614.47</v>
      </c>
      <c r="D25" s="35" cm="1">
        <f t="array" ref="D25">SUMPRODUCT(($C$2:$C$121)*($B$2:$B$121))/SUM($B$2:$B$121)</f>
        <v>2924.9781141706949</v>
      </c>
      <c r="E25" s="31">
        <v>1</v>
      </c>
      <c r="F25" s="35">
        <v>1686.73</v>
      </c>
      <c r="G25" s="34">
        <v>0.64430000000000009</v>
      </c>
      <c r="H25" s="34">
        <v>0.70719999999999994</v>
      </c>
      <c r="I25" s="30">
        <v>179</v>
      </c>
      <c r="J25" s="30">
        <v>291</v>
      </c>
      <c r="K25" s="30">
        <v>294</v>
      </c>
      <c r="L25" s="30">
        <v>254</v>
      </c>
      <c r="M25" s="30">
        <v>171</v>
      </c>
      <c r="N25" s="30">
        <v>76</v>
      </c>
      <c r="O25" s="30">
        <v>25</v>
      </c>
      <c r="P25" s="36">
        <v>28.76</v>
      </c>
      <c r="Q25" s="36">
        <v>73.400000000000006</v>
      </c>
      <c r="R25" s="36">
        <v>8.40859393580808E-2</v>
      </c>
      <c r="S25" s="36">
        <v>1.2638359516696101E-2</v>
      </c>
      <c r="T25" s="34">
        <v>1.58574058222038E-3</v>
      </c>
      <c r="U25" s="34">
        <v>1.0308986253403001E-3</v>
      </c>
      <c r="V25" s="34">
        <v>1.52228464010931E-3</v>
      </c>
      <c r="W25" s="34">
        <v>2.0423860855255799E-3</v>
      </c>
      <c r="X25" s="34">
        <v>2.5866226430492799E-3</v>
      </c>
      <c r="Y25" s="34">
        <v>3.3768525944155602E-3</v>
      </c>
      <c r="Z25" s="34">
        <v>4.5614509635766897E-3</v>
      </c>
      <c r="AA25" s="34">
        <v>6.4075321405566397E-3</v>
      </c>
      <c r="AB25" s="34">
        <v>8.5751112896483104E-3</v>
      </c>
      <c r="AC25" s="34">
        <v>1.25054090628147E-2</v>
      </c>
      <c r="AD25" s="34">
        <v>1.74413432790969E-2</v>
      </c>
      <c r="AE25" s="34">
        <v>2.6285472929256197E-2</v>
      </c>
      <c r="AF25" s="34">
        <v>6.5342044431784194E-2</v>
      </c>
      <c r="AG25" s="31">
        <v>54.24</v>
      </c>
      <c r="AH25" s="31">
        <f>SUM('MH costs discounted'!D25:M25)</f>
        <v>563933812.92559886</v>
      </c>
      <c r="AI25" s="31">
        <f>SUM('FP costs discounted'!B25:M25)</f>
        <v>34897740.430991858</v>
      </c>
      <c r="AJ25" s="31">
        <f t="shared" si="7"/>
        <v>598831553.35659075</v>
      </c>
      <c r="AK25" s="37">
        <v>411.25670583395299</v>
      </c>
      <c r="AL25" s="37">
        <v>33.299999999999997</v>
      </c>
      <c r="AM25" s="33">
        <v>27.5</v>
      </c>
      <c r="AN25" s="37">
        <v>0.5</v>
      </c>
      <c r="AO25" s="37">
        <v>0.03</v>
      </c>
      <c r="AP25" s="37">
        <v>0.1</v>
      </c>
      <c r="AQ25" s="37">
        <v>0.25</v>
      </c>
      <c r="AR25" s="37">
        <v>0.496</v>
      </c>
      <c r="AS25" s="57">
        <v>2.1000000000000001E-2</v>
      </c>
      <c r="AT25" s="58">
        <v>0.41</v>
      </c>
      <c r="AU25" s="34">
        <f t="shared" si="0"/>
        <v>0.13875968992248061</v>
      </c>
      <c r="AV25" s="34">
        <f t="shared" si="1"/>
        <v>0.2255813953488372</v>
      </c>
      <c r="AW25" s="34">
        <f t="shared" si="2"/>
        <v>0.22790697674418606</v>
      </c>
      <c r="AX25" s="34">
        <f t="shared" si="3"/>
        <v>0.19689922480620156</v>
      </c>
      <c r="AY25" s="34">
        <f t="shared" si="4"/>
        <v>0.13255813953488371</v>
      </c>
      <c r="AZ25" s="34">
        <f t="shared" si="5"/>
        <v>5.8914728682170542E-2</v>
      </c>
      <c r="BA25" s="34">
        <f t="shared" si="6"/>
        <v>1.937984496124031E-2</v>
      </c>
      <c r="BB25" s="62">
        <f>SUM('MH costs'!D25:M25)+SUM('FP costs'!B25:M25)</f>
        <v>739107355.50131297</v>
      </c>
      <c r="BC25" s="66" t="s">
        <v>429</v>
      </c>
      <c r="BD25" s="62" t="s">
        <v>443</v>
      </c>
      <c r="BE25" s="22">
        <f t="shared" si="8"/>
        <v>0.64430000000000009</v>
      </c>
      <c r="BF25" s="22">
        <f t="shared" si="9"/>
        <v>0.70719999999999994</v>
      </c>
    </row>
    <row r="26" spans="1:58" x14ac:dyDescent="0.3">
      <c r="A26" s="31" t="s">
        <v>50</v>
      </c>
      <c r="B26" s="31">
        <v>50882884</v>
      </c>
      <c r="C26" s="35">
        <v>5332.77</v>
      </c>
      <c r="D26" s="35" cm="1">
        <f t="array" ref="D26">SUMPRODUCT(($C$2:$C$121)*($B$2:$B$121))/SUM($B$2:$B$121)</f>
        <v>2924.9781141706949</v>
      </c>
      <c r="E26" s="31">
        <v>1</v>
      </c>
      <c r="F26" s="35">
        <v>10940.32</v>
      </c>
      <c r="G26" s="34">
        <v>0.61580000000000001</v>
      </c>
      <c r="H26" s="34">
        <v>0.72860000000000003</v>
      </c>
      <c r="I26" s="30">
        <v>67.461579999999998</v>
      </c>
      <c r="J26" s="30">
        <v>93.936660000000003</v>
      </c>
      <c r="K26" s="30">
        <v>77.877920000000003</v>
      </c>
      <c r="L26" s="30">
        <v>59.685490000000001</v>
      </c>
      <c r="M26" s="30">
        <v>32.443640000000002</v>
      </c>
      <c r="N26" s="30">
        <v>8.7139190000000006</v>
      </c>
      <c r="O26" s="30">
        <v>0.70617989999999997</v>
      </c>
      <c r="P26" s="36">
        <v>26.951000000000001</v>
      </c>
      <c r="Q26" s="36">
        <v>85.759999999999991</v>
      </c>
      <c r="R26" s="36">
        <v>1.139234330139921E-2</v>
      </c>
      <c r="S26" s="36">
        <v>5.9058156488391001E-4</v>
      </c>
      <c r="T26" s="34">
        <v>2.9358657848538701E-4</v>
      </c>
      <c r="U26" s="34">
        <v>2.9644342643395501E-4</v>
      </c>
      <c r="V26" s="34">
        <v>8.5941874873376903E-4</v>
      </c>
      <c r="W26" s="34">
        <v>1.51677235571833E-3</v>
      </c>
      <c r="X26" s="34">
        <v>1.6797752517865999E-3</v>
      </c>
      <c r="Y26" s="34">
        <v>1.66647272582987E-3</v>
      </c>
      <c r="Z26" s="34">
        <v>1.72574433303653E-3</v>
      </c>
      <c r="AA26" s="34">
        <v>1.8498027406281599E-3</v>
      </c>
      <c r="AB26" s="34">
        <v>2.28949226423036E-3</v>
      </c>
      <c r="AC26" s="34">
        <v>3.2386506864446802E-3</v>
      </c>
      <c r="AD26" s="34">
        <v>4.8071743737607298E-3</v>
      </c>
      <c r="AE26" s="34">
        <v>7.9044460184792692E-3</v>
      </c>
      <c r="AF26" s="34">
        <v>2.82815237179611E-2</v>
      </c>
      <c r="AG26" s="31">
        <v>77.290000000000006</v>
      </c>
      <c r="AH26" s="31">
        <f>SUM('MH costs discounted'!D26:M26)</f>
        <v>172384254.56201455</v>
      </c>
      <c r="AI26" s="31">
        <f>SUM('FP costs discounted'!B26:M26)</f>
        <v>63831452.611059561</v>
      </c>
      <c r="AJ26" s="31">
        <f t="shared" si="7"/>
        <v>236215707.17307413</v>
      </c>
      <c r="AK26" s="37">
        <v>59.030512782222999</v>
      </c>
      <c r="AL26" s="37">
        <v>7.5</v>
      </c>
      <c r="AM26" s="33">
        <v>7.1</v>
      </c>
      <c r="AN26" s="37">
        <v>0.5</v>
      </c>
      <c r="AO26" s="37">
        <v>0.03</v>
      </c>
      <c r="AP26" s="37">
        <v>0.1</v>
      </c>
      <c r="AQ26" s="37">
        <v>0.25</v>
      </c>
      <c r="AR26" s="37">
        <v>0.496</v>
      </c>
      <c r="AS26" s="57">
        <v>1.6E-2</v>
      </c>
      <c r="AT26" s="58">
        <v>0.41</v>
      </c>
      <c r="AU26" s="34">
        <f t="shared" si="0"/>
        <v>0.19793589972193529</v>
      </c>
      <c r="AV26" s="34">
        <f t="shared" si="1"/>
        <v>0.27561520666983386</v>
      </c>
      <c r="AW26" s="34">
        <f t="shared" si="2"/>
        <v>0.2284980008424484</v>
      </c>
      <c r="AX26" s="34">
        <f t="shared" si="3"/>
        <v>0.17512043393431598</v>
      </c>
      <c r="AY26" s="34">
        <f t="shared" si="4"/>
        <v>9.5191382615921083E-2</v>
      </c>
      <c r="AZ26" s="34">
        <f t="shared" si="5"/>
        <v>2.5567106453318566E-2</v>
      </c>
      <c r="BA26" s="34">
        <f t="shared" si="6"/>
        <v>2.0719697622268302E-3</v>
      </c>
      <c r="BB26" s="62">
        <f>SUM('MH costs'!D26:M26)+SUM('FP costs'!B26:M26)</f>
        <v>289066376.07514179</v>
      </c>
      <c r="BC26" s="66" t="s">
        <v>431</v>
      </c>
      <c r="BD26" s="62" t="s">
        <v>441</v>
      </c>
      <c r="BE26" s="22">
        <f t="shared" si="8"/>
        <v>0.61580000000000001</v>
      </c>
      <c r="BF26" s="22">
        <f t="shared" si="9"/>
        <v>0.72860000000000003</v>
      </c>
    </row>
    <row r="27" spans="1:58" x14ac:dyDescent="0.3">
      <c r="A27" s="31" t="s">
        <v>52</v>
      </c>
      <c r="B27" s="31">
        <v>869595</v>
      </c>
      <c r="C27" s="35">
        <v>1402.6</v>
      </c>
      <c r="D27" s="35" cm="1">
        <f t="array" ref="D27">SUMPRODUCT(($C$2:$C$121)*($B$2:$B$121))/SUM($B$2:$B$121)</f>
        <v>2924.9781141706949</v>
      </c>
      <c r="E27" s="31">
        <v>1</v>
      </c>
      <c r="F27" s="35">
        <v>5193.24</v>
      </c>
      <c r="G27" s="34">
        <v>0.3553</v>
      </c>
      <c r="H27" s="34">
        <v>0.46560000000000001</v>
      </c>
      <c r="I27" s="30">
        <v>70</v>
      </c>
      <c r="J27" s="30">
        <v>171</v>
      </c>
      <c r="K27" s="30">
        <v>197</v>
      </c>
      <c r="L27" s="30">
        <v>205</v>
      </c>
      <c r="M27" s="30">
        <v>131</v>
      </c>
      <c r="N27" s="30">
        <v>63</v>
      </c>
      <c r="O27" s="30">
        <v>28</v>
      </c>
      <c r="P27" s="36">
        <v>30.045000000000002</v>
      </c>
      <c r="Q27" s="36">
        <v>76.77000000000001</v>
      </c>
      <c r="R27" s="36">
        <v>4.50491134571935E-2</v>
      </c>
      <c r="S27" s="36">
        <v>2.5377537354367001E-3</v>
      </c>
      <c r="T27" s="34">
        <v>8.3036084626253394E-4</v>
      </c>
      <c r="U27" s="34">
        <v>6.0342572505907104E-4</v>
      </c>
      <c r="V27" s="34">
        <v>9.6573099682514493E-4</v>
      </c>
      <c r="W27" s="34">
        <v>1.4049004989006202E-3</v>
      </c>
      <c r="X27" s="34">
        <v>1.6534146103854201E-3</v>
      </c>
      <c r="Y27" s="34">
        <v>2.04372309745917E-3</v>
      </c>
      <c r="Z27" s="34">
        <v>2.6477710869320997E-3</v>
      </c>
      <c r="AA27" s="34">
        <v>3.8421670453092998E-3</v>
      </c>
      <c r="AB27" s="34">
        <v>5.3761905359466303E-3</v>
      </c>
      <c r="AC27" s="34">
        <v>8.3253858290611802E-3</v>
      </c>
      <c r="AD27" s="34">
        <v>1.2345424602548501E-2</v>
      </c>
      <c r="AE27" s="34">
        <v>1.9643431065447001E-2</v>
      </c>
      <c r="AF27" s="34">
        <v>5.7160290140970904E-2</v>
      </c>
      <c r="AG27" s="31">
        <v>64.319999999999993</v>
      </c>
      <c r="AH27" s="31">
        <f>SUM('MH costs discounted'!D27:M27)</f>
        <v>14050445.187277546</v>
      </c>
      <c r="AI27" s="31">
        <f>SUM('FP costs discounted'!B27:M27)</f>
        <v>1864842.9831687948</v>
      </c>
      <c r="AJ27" s="31">
        <f t="shared" si="7"/>
        <v>15915288.17044634</v>
      </c>
      <c r="AK27" s="37">
        <v>153.23825744007399</v>
      </c>
      <c r="AL27" s="37">
        <v>29.8</v>
      </c>
      <c r="AM27" s="33">
        <v>24.6</v>
      </c>
      <c r="AN27" s="37">
        <v>0.5</v>
      </c>
      <c r="AO27" s="37">
        <v>0.03</v>
      </c>
      <c r="AP27" s="37">
        <v>0.1</v>
      </c>
      <c r="AQ27" s="37">
        <v>0.25</v>
      </c>
      <c r="AR27" s="37">
        <v>0.496</v>
      </c>
      <c r="AS27" s="57">
        <v>2.5000000000000001E-2</v>
      </c>
      <c r="AT27" s="58">
        <v>0.41</v>
      </c>
      <c r="AU27" s="34">
        <f t="shared" si="0"/>
        <v>8.0924855491329481E-2</v>
      </c>
      <c r="AV27" s="34">
        <f t="shared" si="1"/>
        <v>0.19768786127167631</v>
      </c>
      <c r="AW27" s="34">
        <f t="shared" si="2"/>
        <v>0.22774566473988439</v>
      </c>
      <c r="AX27" s="34">
        <f t="shared" si="3"/>
        <v>0.23699421965317918</v>
      </c>
      <c r="AY27" s="34">
        <f t="shared" si="4"/>
        <v>0.15144508670520232</v>
      </c>
      <c r="AZ27" s="34">
        <f t="shared" si="5"/>
        <v>7.2832369942196537E-2</v>
      </c>
      <c r="BA27" s="34">
        <f t="shared" si="6"/>
        <v>3.236994219653179E-2</v>
      </c>
      <c r="BB27" s="62">
        <f>SUM('MH costs'!D27:M27)+SUM('FP costs'!B27:M27)</f>
        <v>19641094.272597782</v>
      </c>
      <c r="BC27" s="66" t="s">
        <v>430</v>
      </c>
      <c r="BD27" s="62" t="s">
        <v>439</v>
      </c>
      <c r="BE27" s="22">
        <f t="shared" si="8"/>
        <v>0.3553</v>
      </c>
      <c r="BF27" s="22">
        <f t="shared" si="9"/>
        <v>0.46560000000000001</v>
      </c>
    </row>
    <row r="28" spans="1:58" x14ac:dyDescent="0.3">
      <c r="A28" s="31" t="s">
        <v>54</v>
      </c>
      <c r="B28" s="31">
        <v>5518092</v>
      </c>
      <c r="C28" s="35">
        <v>1972.55</v>
      </c>
      <c r="D28" s="35" cm="1">
        <f t="array" ref="D28">SUMPRODUCT(($C$2:$C$121)*($B$2:$B$121))/SUM($B$2:$B$121)</f>
        <v>2924.9781141706949</v>
      </c>
      <c r="E28" s="31">
        <v>1</v>
      </c>
      <c r="F28" s="35">
        <v>5062.07</v>
      </c>
      <c r="G28" s="34">
        <v>0.68579999999999997</v>
      </c>
      <c r="H28" s="34">
        <v>0.70330000000000004</v>
      </c>
      <c r="I28" s="30">
        <v>111.2668</v>
      </c>
      <c r="J28" s="30">
        <v>194.0086</v>
      </c>
      <c r="K28" s="30">
        <v>203.739</v>
      </c>
      <c r="L28" s="30">
        <v>166.78</v>
      </c>
      <c r="M28" s="30">
        <v>131.96080000000001</v>
      </c>
      <c r="N28" s="30">
        <v>62.864910000000002</v>
      </c>
      <c r="O28" s="30">
        <v>14.143079999999999</v>
      </c>
      <c r="P28" s="36">
        <v>29.01</v>
      </c>
      <c r="Q28" s="36">
        <v>72.22</v>
      </c>
      <c r="R28" s="36">
        <v>3.1929456966276783E-2</v>
      </c>
      <c r="S28" s="36">
        <v>3.0995556514148803E-3</v>
      </c>
      <c r="T28" s="34">
        <v>7.3338708570401491E-4</v>
      </c>
      <c r="U28" s="34">
        <v>6.5457950222659806E-4</v>
      </c>
      <c r="V28" s="34">
        <v>1.4210161277955601E-3</v>
      </c>
      <c r="W28" s="34">
        <v>1.8392984278422198E-3</v>
      </c>
      <c r="X28" s="34">
        <v>2.4312802016729701E-3</v>
      </c>
      <c r="Y28" s="34">
        <v>3.2737952516717003E-3</v>
      </c>
      <c r="Z28" s="34">
        <v>4.7161256894712195E-3</v>
      </c>
      <c r="AA28" s="34">
        <v>6.8170338041980798E-3</v>
      </c>
      <c r="AB28" s="34">
        <v>9.5689095135854801E-3</v>
      </c>
      <c r="AC28" s="34">
        <v>1.3216396092162699E-2</v>
      </c>
      <c r="AD28" s="34">
        <v>1.8311426695284298E-2</v>
      </c>
      <c r="AE28" s="34">
        <v>2.6138184612208102E-2</v>
      </c>
      <c r="AF28" s="34">
        <v>6.3675627873730004E-2</v>
      </c>
      <c r="AG28" s="31">
        <v>64.569999999999993</v>
      </c>
      <c r="AH28" s="31">
        <f>SUM('MH costs discounted'!D28:M28)</f>
        <v>176563131.63678724</v>
      </c>
      <c r="AI28" s="31">
        <f>SUM('FP costs discounted'!B28:M28)</f>
        <v>15725774.784353502</v>
      </c>
      <c r="AJ28" s="31">
        <f t="shared" si="7"/>
        <v>192288906.42114073</v>
      </c>
      <c r="AK28" s="37">
        <v>270.03880784287099</v>
      </c>
      <c r="AL28" s="37">
        <v>19.3</v>
      </c>
      <c r="AM28" s="33">
        <v>15</v>
      </c>
      <c r="AN28" s="37">
        <v>0.5</v>
      </c>
      <c r="AO28" s="37">
        <v>0.03</v>
      </c>
      <c r="AP28" s="37">
        <v>0.1</v>
      </c>
      <c r="AQ28" s="37">
        <v>0.25</v>
      </c>
      <c r="AR28" s="37">
        <v>0.496</v>
      </c>
      <c r="AS28" s="57">
        <v>2.5000000000000001E-2</v>
      </c>
      <c r="AT28" s="58">
        <v>0.41</v>
      </c>
      <c r="AU28" s="34">
        <f t="shared" si="0"/>
        <v>0.12575884853437447</v>
      </c>
      <c r="AV28" s="34">
        <f t="shared" si="1"/>
        <v>0.21927743173854236</v>
      </c>
      <c r="AW28" s="34">
        <f t="shared" si="2"/>
        <v>0.23027517679617748</v>
      </c>
      <c r="AX28" s="34">
        <f t="shared" si="3"/>
        <v>0.18850241724003006</v>
      </c>
      <c r="AY28" s="34">
        <f t="shared" si="4"/>
        <v>0.14914815793817099</v>
      </c>
      <c r="AZ28" s="34">
        <f t="shared" si="5"/>
        <v>7.1052809057302657E-2</v>
      </c>
      <c r="BA28" s="34">
        <f t="shared" si="6"/>
        <v>1.5985158695401871E-2</v>
      </c>
      <c r="BB28" s="62">
        <f>SUM('MH costs'!D28:M28)+SUM('FP costs'!B28:M28)</f>
        <v>237053949.88145071</v>
      </c>
      <c r="BC28" s="68" t="s">
        <v>430</v>
      </c>
      <c r="BD28" s="62" t="s">
        <v>443</v>
      </c>
      <c r="BE28" s="22">
        <f t="shared" si="8"/>
        <v>0.68579999999999997</v>
      </c>
      <c r="BF28" s="22">
        <f t="shared" si="9"/>
        <v>0.70330000000000004</v>
      </c>
    </row>
    <row r="29" spans="1:58" x14ac:dyDescent="0.3">
      <c r="A29" s="31" t="s">
        <v>56</v>
      </c>
      <c r="B29" s="31">
        <v>5094114</v>
      </c>
      <c r="C29" s="35">
        <v>12076.81</v>
      </c>
      <c r="D29" s="35" cm="1">
        <f t="array" ref="D29">SUMPRODUCT(($C$2:$C$121)*($B$2:$B$121))/SUM($B$2:$B$121)</f>
        <v>2924.9781141706949</v>
      </c>
      <c r="E29" s="31">
        <v>1</v>
      </c>
      <c r="F29" s="35">
        <v>25163.15</v>
      </c>
      <c r="G29" s="34">
        <v>0.58299999999999996</v>
      </c>
      <c r="H29" s="34">
        <v>0.71150000000000002</v>
      </c>
      <c r="I29" s="30">
        <v>54</v>
      </c>
      <c r="J29" s="30">
        <v>114</v>
      </c>
      <c r="K29" s="30">
        <v>149</v>
      </c>
      <c r="L29" s="30">
        <v>66</v>
      </c>
      <c r="M29" s="30">
        <v>37</v>
      </c>
      <c r="N29" s="30">
        <v>13</v>
      </c>
      <c r="O29" s="30">
        <v>2</v>
      </c>
      <c r="P29" s="36">
        <v>27.233000000000001</v>
      </c>
      <c r="Q29" s="36">
        <v>86.92</v>
      </c>
      <c r="R29" s="36">
        <v>7.1704290718320523E-3</v>
      </c>
      <c r="S29" s="36">
        <v>2.7891952827690299E-4</v>
      </c>
      <c r="T29" s="34">
        <v>1.4700041842816901E-4</v>
      </c>
      <c r="U29" s="34">
        <v>2.0984192900693301E-4</v>
      </c>
      <c r="V29" s="34">
        <v>5.6509957239560997E-4</v>
      </c>
      <c r="W29" s="34">
        <v>9.4239202556045502E-4</v>
      </c>
      <c r="X29" s="34">
        <v>1.0736867568434802E-3</v>
      </c>
      <c r="Y29" s="34">
        <v>1.22915303073922E-3</v>
      </c>
      <c r="Z29" s="34">
        <v>1.44546885463346E-3</v>
      </c>
      <c r="AA29" s="34">
        <v>1.87482652501088E-3</v>
      </c>
      <c r="AB29" s="34">
        <v>2.6243729194732903E-3</v>
      </c>
      <c r="AC29" s="34">
        <v>3.8533530935645701E-3</v>
      </c>
      <c r="AD29" s="34">
        <v>5.7496408481066807E-3</v>
      </c>
      <c r="AE29" s="34">
        <v>9.0409567441503309E-3</v>
      </c>
      <c r="AF29" s="34">
        <v>2.9908073595575502E-2</v>
      </c>
      <c r="AG29" s="31">
        <v>80.28</v>
      </c>
      <c r="AH29" s="31">
        <f>SUM('MH costs discounted'!D29:M29)</f>
        <v>27147305.487949338</v>
      </c>
      <c r="AI29" s="31">
        <f>SUM('FP costs discounted'!B29:M29)</f>
        <v>5899959.2566030361</v>
      </c>
      <c r="AJ29" s="31">
        <f t="shared" si="7"/>
        <v>33047264.744552374</v>
      </c>
      <c r="AK29" s="37">
        <v>30.109814507757498</v>
      </c>
      <c r="AL29" s="37">
        <v>6.2</v>
      </c>
      <c r="AM29" s="33">
        <v>4.5</v>
      </c>
      <c r="AN29" s="37">
        <v>0.5</v>
      </c>
      <c r="AO29" s="37">
        <v>0.03</v>
      </c>
      <c r="AP29" s="37">
        <v>0.1</v>
      </c>
      <c r="AQ29" s="37">
        <v>0.25</v>
      </c>
      <c r="AR29" s="37">
        <v>0.496</v>
      </c>
      <c r="AS29" s="57">
        <v>1.6E-2</v>
      </c>
      <c r="AT29" s="58">
        <v>0.41</v>
      </c>
      <c r="AU29" s="34">
        <f t="shared" si="0"/>
        <v>0.12413793103448276</v>
      </c>
      <c r="AV29" s="34">
        <f t="shared" si="1"/>
        <v>0.2620689655172414</v>
      </c>
      <c r="AW29" s="34">
        <f t="shared" si="2"/>
        <v>0.34252873563218389</v>
      </c>
      <c r="AX29" s="34">
        <f t="shared" si="3"/>
        <v>0.15172413793103448</v>
      </c>
      <c r="AY29" s="34">
        <f t="shared" si="4"/>
        <v>8.5057471264367815E-2</v>
      </c>
      <c r="AZ29" s="34">
        <f t="shared" si="5"/>
        <v>2.9885057471264367E-2</v>
      </c>
      <c r="BA29" s="34">
        <f t="shared" si="6"/>
        <v>4.5977011494252873E-3</v>
      </c>
      <c r="BB29" s="62">
        <f>SUM('MH costs'!D29:M29)+SUM('FP costs'!B29:M29)</f>
        <v>40407693.94107236</v>
      </c>
      <c r="BC29" s="66" t="s">
        <v>431</v>
      </c>
      <c r="BD29" s="62" t="s">
        <v>441</v>
      </c>
      <c r="BE29" s="22">
        <f t="shared" si="8"/>
        <v>0.58299999999999996</v>
      </c>
      <c r="BF29" s="22">
        <f t="shared" si="9"/>
        <v>0.71150000000000002</v>
      </c>
    </row>
    <row r="30" spans="1:58" x14ac:dyDescent="0.3">
      <c r="A30" s="31" t="s">
        <v>58</v>
      </c>
      <c r="B30" s="31">
        <v>26378275</v>
      </c>
      <c r="C30" s="35">
        <v>2325.7199999999998</v>
      </c>
      <c r="D30" s="35" cm="1">
        <f t="array" ref="D30">SUMPRODUCT(($C$2:$C$121)*($B$2:$B$121))/SUM($B$2:$B$121)</f>
        <v>2924.9781141706949</v>
      </c>
      <c r="E30" s="31">
        <v>1</v>
      </c>
      <c r="F30" s="35">
        <v>7529.2</v>
      </c>
      <c r="G30" s="34">
        <v>0.4551</v>
      </c>
      <c r="H30" s="34">
        <v>0.54559999999999997</v>
      </c>
      <c r="I30" s="30">
        <v>123.27249999999999</v>
      </c>
      <c r="J30" s="30">
        <v>193.49799999999999</v>
      </c>
      <c r="K30" s="30">
        <v>199.5694</v>
      </c>
      <c r="L30" s="30">
        <v>192.7253</v>
      </c>
      <c r="M30" s="30">
        <v>129.68600000000001</v>
      </c>
      <c r="N30" s="30">
        <v>62.57976</v>
      </c>
      <c r="O30" s="30">
        <v>16.85492</v>
      </c>
      <c r="P30" s="36">
        <v>29.084</v>
      </c>
      <c r="Q30" s="36">
        <v>75.37</v>
      </c>
      <c r="R30" s="36">
        <v>5.7403568859136202E-2</v>
      </c>
      <c r="S30" s="36">
        <v>7.0047852703602094E-3</v>
      </c>
      <c r="T30" s="34">
        <v>1.08284094225851E-3</v>
      </c>
      <c r="U30" s="34">
        <v>8.5691232476022906E-4</v>
      </c>
      <c r="V30" s="34">
        <v>1.3763135536813602E-3</v>
      </c>
      <c r="W30" s="34">
        <v>1.8157487122876599E-3</v>
      </c>
      <c r="X30" s="34">
        <v>2.2230394229672398E-3</v>
      </c>
      <c r="Y30" s="34">
        <v>2.9226963897589597E-3</v>
      </c>
      <c r="Z30" s="34">
        <v>4.0972429001400797E-3</v>
      </c>
      <c r="AA30" s="34">
        <v>6.0155334594160998E-3</v>
      </c>
      <c r="AB30" s="34">
        <v>8.3046600092243506E-3</v>
      </c>
      <c r="AC30" s="34">
        <v>1.1766668568406101E-2</v>
      </c>
      <c r="AD30" s="34">
        <v>1.6057927190516401E-2</v>
      </c>
      <c r="AE30" s="34">
        <v>2.3889334867803601E-2</v>
      </c>
      <c r="AF30" s="34">
        <v>5.8303731889440498E-2</v>
      </c>
      <c r="AG30" s="31">
        <v>57.78</v>
      </c>
      <c r="AH30" s="31">
        <f>SUM('MH costs discounted'!D30:M30)</f>
        <v>601823490.93548822</v>
      </c>
      <c r="AI30" s="31">
        <f>SUM('FP costs discounted'!B30:M30)</f>
        <v>165809358.13940945</v>
      </c>
      <c r="AJ30" s="31">
        <f t="shared" si="7"/>
        <v>767632849.07489765</v>
      </c>
      <c r="AK30" s="37">
        <v>254.40580021445501</v>
      </c>
      <c r="AL30" s="37">
        <v>33</v>
      </c>
      <c r="AM30" s="33">
        <v>23.2</v>
      </c>
      <c r="AN30" s="37">
        <v>0.5</v>
      </c>
      <c r="AO30" s="37">
        <v>0.03</v>
      </c>
      <c r="AP30" s="37">
        <v>0.1</v>
      </c>
      <c r="AQ30" s="37">
        <v>0.25</v>
      </c>
      <c r="AR30" s="37">
        <v>0.496</v>
      </c>
      <c r="AS30" s="57">
        <v>2.5000000000000001E-2</v>
      </c>
      <c r="AT30" s="58">
        <v>0.41</v>
      </c>
      <c r="AU30" s="34">
        <f t="shared" si="0"/>
        <v>0.13425658429859538</v>
      </c>
      <c r="AV30" s="34">
        <f t="shared" si="1"/>
        <v>0.21073946377829289</v>
      </c>
      <c r="AW30" s="34">
        <f t="shared" si="2"/>
        <v>0.21735185036825005</v>
      </c>
      <c r="AX30" s="34">
        <f t="shared" si="3"/>
        <v>0.20989791304566785</v>
      </c>
      <c r="AY30" s="34">
        <f t="shared" si="4"/>
        <v>0.14124155339875191</v>
      </c>
      <c r="AZ30" s="34">
        <f t="shared" si="5"/>
        <v>6.8155872752040145E-2</v>
      </c>
      <c r="BA30" s="34">
        <f t="shared" si="6"/>
        <v>1.8356762358401765E-2</v>
      </c>
      <c r="BB30" s="62">
        <f>SUM('MH costs'!D30:M30)+SUM('FP costs'!B30:M30)</f>
        <v>944121602.29568815</v>
      </c>
      <c r="BC30" s="68" t="s">
        <v>430</v>
      </c>
      <c r="BD30" s="62" t="s">
        <v>443</v>
      </c>
      <c r="BE30" s="22">
        <f t="shared" si="8"/>
        <v>0.4551</v>
      </c>
      <c r="BF30" s="22">
        <f t="shared" si="9"/>
        <v>0.54559999999999997</v>
      </c>
    </row>
    <row r="31" spans="1:58" x14ac:dyDescent="0.3">
      <c r="A31" s="31" t="s">
        <v>60</v>
      </c>
      <c r="B31" s="31">
        <v>11326616</v>
      </c>
      <c r="C31" s="35">
        <v>9099.67</v>
      </c>
      <c r="D31" s="35" cm="1">
        <f t="array" ref="D31">SUMPRODUCT(($C$2:$C$121)*($B$2:$B$121))/SUM($B$2:$B$121)</f>
        <v>2924.9781141706949</v>
      </c>
      <c r="E31" s="31">
        <v>1</v>
      </c>
      <c r="F31" s="35">
        <v>20251.14</v>
      </c>
      <c r="G31" s="34">
        <v>0.50539999999999996</v>
      </c>
      <c r="H31" s="34">
        <v>0.64290000000000003</v>
      </c>
      <c r="I31" s="30">
        <v>52</v>
      </c>
      <c r="J31" s="30">
        <v>95.8</v>
      </c>
      <c r="K31" s="30">
        <v>87.2</v>
      </c>
      <c r="L31" s="30">
        <v>56.6</v>
      </c>
      <c r="M31" s="30">
        <v>25.2</v>
      </c>
      <c r="N31" s="30">
        <v>5</v>
      </c>
      <c r="O31" s="30">
        <v>0.3</v>
      </c>
      <c r="P31" s="36">
        <v>26.347999999999999</v>
      </c>
      <c r="Q31" s="36">
        <v>83.45</v>
      </c>
      <c r="R31" s="36">
        <v>4.0487290872913738E-3</v>
      </c>
      <c r="S31" s="36">
        <v>2.2552755799195399E-4</v>
      </c>
      <c r="T31" s="34">
        <v>1.4399456597879198E-4</v>
      </c>
      <c r="U31" s="34">
        <v>1.94351403352679E-4</v>
      </c>
      <c r="V31" s="34">
        <v>3.7853518813687402E-4</v>
      </c>
      <c r="W31" s="34">
        <v>5.3117127860956401E-4</v>
      </c>
      <c r="X31" s="34">
        <v>6.8211808036481604E-4</v>
      </c>
      <c r="Y31" s="34">
        <v>8.8916155333725998E-4</v>
      </c>
      <c r="Z31" s="34">
        <v>1.1949963169131399E-3</v>
      </c>
      <c r="AA31" s="34">
        <v>1.7925266683536901E-3</v>
      </c>
      <c r="AB31" s="34">
        <v>2.7410838638160799E-3</v>
      </c>
      <c r="AC31" s="34">
        <v>4.5153521876507502E-3</v>
      </c>
      <c r="AD31" s="34">
        <v>7.4359450153290195E-3</v>
      </c>
      <c r="AE31" s="34">
        <v>1.1919351650042199E-2</v>
      </c>
      <c r="AF31" s="34">
        <v>3.8715117660175401E-2</v>
      </c>
      <c r="AG31" s="31">
        <v>78.8</v>
      </c>
      <c r="AH31" s="31">
        <f>SUM('MH costs discounted'!D31:M31)</f>
        <v>69959600.163433552</v>
      </c>
      <c r="AI31" s="31">
        <f>SUM('FP costs discounted'!B31:M31)</f>
        <v>9528667.3611434381</v>
      </c>
      <c r="AJ31" s="31">
        <f t="shared" si="7"/>
        <v>79488267.524576992</v>
      </c>
      <c r="AK31" s="37">
        <v>50.507807456642297</v>
      </c>
      <c r="AL31" s="37">
        <v>2.2000000000000002</v>
      </c>
      <c r="AM31" s="33">
        <v>6.9</v>
      </c>
      <c r="AN31" s="37">
        <v>0.5</v>
      </c>
      <c r="AO31" s="37">
        <v>0.03</v>
      </c>
      <c r="AP31" s="37">
        <v>0.1</v>
      </c>
      <c r="AQ31" s="37">
        <v>0.25</v>
      </c>
      <c r="AR31" s="37">
        <v>0.496</v>
      </c>
      <c r="AS31" s="57">
        <v>1.6E-2</v>
      </c>
      <c r="AT31" s="58">
        <v>0.41</v>
      </c>
      <c r="AU31" s="34">
        <f t="shared" si="0"/>
        <v>0.16144054641415709</v>
      </c>
      <c r="AV31" s="34">
        <f t="shared" si="1"/>
        <v>0.29742316050915862</v>
      </c>
      <c r="AW31" s="34">
        <f t="shared" si="2"/>
        <v>0.27072337783297112</v>
      </c>
      <c r="AX31" s="34">
        <f t="shared" si="3"/>
        <v>0.17572182552002483</v>
      </c>
      <c r="AY31" s="34">
        <f t="shared" si="4"/>
        <v>7.8236572493014578E-2</v>
      </c>
      <c r="AZ31" s="34">
        <f t="shared" si="5"/>
        <v>1.5523129462899719E-2</v>
      </c>
      <c r="BA31" s="34">
        <f t="shared" si="6"/>
        <v>9.3138776777398316E-4</v>
      </c>
      <c r="BB31" s="62">
        <f>SUM('MH costs'!D31:M31)+SUM('FP costs'!B31:M31)</f>
        <v>97254847.311757147</v>
      </c>
      <c r="BC31" s="66" t="s">
        <v>431</v>
      </c>
      <c r="BD31" s="62" t="s">
        <v>441</v>
      </c>
      <c r="BE31" s="22">
        <f t="shared" si="8"/>
        <v>0.50539999999999996</v>
      </c>
      <c r="BF31" s="22">
        <f t="shared" si="9"/>
        <v>0.64290000000000003</v>
      </c>
    </row>
    <row r="32" spans="1:58" x14ac:dyDescent="0.3">
      <c r="A32" s="31" t="s">
        <v>62</v>
      </c>
      <c r="B32" s="31">
        <v>89561404</v>
      </c>
      <c r="C32" s="35">
        <v>556.80999999999995</v>
      </c>
      <c r="D32" s="35" cm="1">
        <f t="array" ref="D32">SUMPRODUCT(($C$2:$C$121)*($B$2:$B$121))/SUM($B$2:$B$121)</f>
        <v>2924.9781141706949</v>
      </c>
      <c r="E32" s="31">
        <v>1</v>
      </c>
      <c r="F32" s="35">
        <v>1673.57</v>
      </c>
      <c r="G32" s="34">
        <v>0.61860000000000004</v>
      </c>
      <c r="H32" s="34">
        <v>0.64069999999999994</v>
      </c>
      <c r="I32" s="30">
        <v>138</v>
      </c>
      <c r="J32" s="30">
        <v>274</v>
      </c>
      <c r="K32" s="30">
        <v>307</v>
      </c>
      <c r="L32" s="30">
        <v>264</v>
      </c>
      <c r="M32" s="30">
        <v>212</v>
      </c>
      <c r="N32" s="30">
        <v>97</v>
      </c>
      <c r="O32" s="30">
        <v>20</v>
      </c>
      <c r="P32" s="36">
        <v>29.356000000000002</v>
      </c>
      <c r="Q32" s="36">
        <v>74.66</v>
      </c>
      <c r="R32" s="36">
        <v>4.5930052858047785E-2</v>
      </c>
      <c r="S32" s="36">
        <v>4.92738691605989E-3</v>
      </c>
      <c r="T32" s="34">
        <v>1.02499011760993E-3</v>
      </c>
      <c r="U32" s="34">
        <v>7.7807226826642089E-4</v>
      </c>
      <c r="V32" s="34">
        <v>1.3195429328766999E-3</v>
      </c>
      <c r="W32" s="34">
        <v>1.90027228531529E-3</v>
      </c>
      <c r="X32" s="34">
        <v>2.2484733112539601E-3</v>
      </c>
      <c r="Y32" s="34">
        <v>2.8451953010925502E-3</v>
      </c>
      <c r="Z32" s="34">
        <v>3.8930004367233799E-3</v>
      </c>
      <c r="AA32" s="34">
        <v>5.73231021057179E-3</v>
      </c>
      <c r="AB32" s="34">
        <v>8.0666578303722706E-3</v>
      </c>
      <c r="AC32" s="34">
        <v>1.1891292410112301E-2</v>
      </c>
      <c r="AD32" s="34">
        <v>1.71368009887423E-2</v>
      </c>
      <c r="AE32" s="34">
        <v>2.56274728738284E-2</v>
      </c>
      <c r="AF32" s="34">
        <v>6.13770782171029E-2</v>
      </c>
      <c r="AG32" s="31">
        <v>60.68</v>
      </c>
      <c r="AH32" s="31">
        <f>SUM('MH costs discounted'!D32:M32)</f>
        <v>2488453379.9824352</v>
      </c>
      <c r="AI32" s="31">
        <f>SUM('FP costs discounted'!B32:M32)</f>
        <v>581027608.20403147</v>
      </c>
      <c r="AJ32" s="31">
        <f t="shared" si="7"/>
        <v>3069480988.1864667</v>
      </c>
      <c r="AK32" s="37">
        <v>344.67705026431798</v>
      </c>
      <c r="AL32" s="37">
        <v>27.4</v>
      </c>
      <c r="AM32" s="33">
        <v>27.2</v>
      </c>
      <c r="AN32" s="37">
        <v>0.5</v>
      </c>
      <c r="AO32" s="37">
        <v>0.03</v>
      </c>
      <c r="AP32" s="37">
        <v>0.1</v>
      </c>
      <c r="AQ32" s="37">
        <v>0.25</v>
      </c>
      <c r="AR32" s="37">
        <v>0.496</v>
      </c>
      <c r="AS32" s="57">
        <v>2.1000000000000001E-2</v>
      </c>
      <c r="AT32" s="58">
        <v>0.41</v>
      </c>
      <c r="AU32" s="34">
        <f t="shared" si="0"/>
        <v>0.10518292682926829</v>
      </c>
      <c r="AV32" s="34">
        <f t="shared" si="1"/>
        <v>0.20884146341463414</v>
      </c>
      <c r="AW32" s="34">
        <f t="shared" si="2"/>
        <v>0.2339939024390244</v>
      </c>
      <c r="AX32" s="34">
        <f t="shared" si="3"/>
        <v>0.20121951219512196</v>
      </c>
      <c r="AY32" s="34">
        <f t="shared" si="4"/>
        <v>0.16158536585365854</v>
      </c>
      <c r="AZ32" s="34">
        <f t="shared" si="5"/>
        <v>7.3932926829268289E-2</v>
      </c>
      <c r="BA32" s="34">
        <f t="shared" si="6"/>
        <v>1.524390243902439E-2</v>
      </c>
      <c r="BB32" s="62">
        <f>SUM('MH costs'!D32:M32)+SUM('FP costs'!B32:M32)</f>
        <v>3783112446.8114405</v>
      </c>
      <c r="BC32" s="68" t="s">
        <v>429</v>
      </c>
      <c r="BD32" s="62" t="s">
        <v>441</v>
      </c>
      <c r="BE32" s="22">
        <f t="shared" si="8"/>
        <v>0.61860000000000004</v>
      </c>
      <c r="BF32" s="22">
        <f t="shared" si="9"/>
        <v>0.64069999999999994</v>
      </c>
    </row>
    <row r="33" spans="1:58" x14ac:dyDescent="0.3">
      <c r="A33" s="31" t="s">
        <v>64</v>
      </c>
      <c r="B33" s="31">
        <v>988002</v>
      </c>
      <c r="C33" s="35">
        <v>3425.5</v>
      </c>
      <c r="D33" s="35" cm="1">
        <f t="array" ref="D33">SUMPRODUCT(($C$2:$C$121)*($B$2:$B$121))/SUM($B$2:$B$121)</f>
        <v>2924.9781141706949</v>
      </c>
      <c r="E33" s="31">
        <v>1</v>
      </c>
      <c r="F33" s="35">
        <v>8206.23</v>
      </c>
      <c r="G33" s="34">
        <v>0.54239999999999999</v>
      </c>
      <c r="H33" s="34">
        <v>0.63700000000000001</v>
      </c>
      <c r="I33" s="30">
        <v>20.982330000000001</v>
      </c>
      <c r="J33" s="30">
        <v>67.066829999999996</v>
      </c>
      <c r="K33" s="30">
        <v>121.97029999999999</v>
      </c>
      <c r="L33" s="30">
        <v>143.8091</v>
      </c>
      <c r="M33" s="30">
        <v>133.64789999999999</v>
      </c>
      <c r="N33" s="30">
        <v>50.375349999999997</v>
      </c>
      <c r="O33" s="30">
        <v>15.69145</v>
      </c>
      <c r="P33" s="36">
        <v>32.158999999999999</v>
      </c>
      <c r="Q33" s="36">
        <v>75.34</v>
      </c>
      <c r="R33" s="36">
        <v>3.9957919165249621E-2</v>
      </c>
      <c r="S33" s="36">
        <v>3.5435705916135201E-3</v>
      </c>
      <c r="T33" s="34">
        <v>7.9092685776083204E-4</v>
      </c>
      <c r="U33" s="34">
        <v>6.5496542449908896E-4</v>
      </c>
      <c r="V33" s="34">
        <v>1.2382569944648101E-3</v>
      </c>
      <c r="W33" s="34">
        <v>1.6485785036165399E-3</v>
      </c>
      <c r="X33" s="34">
        <v>2.12003636043862E-3</v>
      </c>
      <c r="Y33" s="34">
        <v>3.0057154667949603E-3</v>
      </c>
      <c r="Z33" s="34">
        <v>4.3096727719752898E-3</v>
      </c>
      <c r="AA33" s="34">
        <v>6.0237609467478793E-3</v>
      </c>
      <c r="AB33" s="34">
        <v>8.0496055896313902E-3</v>
      </c>
      <c r="AC33" s="34">
        <v>1.0804869721172299E-2</v>
      </c>
      <c r="AD33" s="34">
        <v>1.4580384093410101E-2</v>
      </c>
      <c r="AE33" s="34">
        <v>2.1623795454359402E-2</v>
      </c>
      <c r="AF33" s="34">
        <v>5.2659737722383498E-2</v>
      </c>
      <c r="AG33" s="31">
        <v>67.11</v>
      </c>
      <c r="AH33" s="31">
        <f>SUM('MH costs discounted'!D33:M33)</f>
        <v>11422309.881396886</v>
      </c>
      <c r="AI33" s="31">
        <f>SUM('FP costs discounted'!B33:M33)</f>
        <v>1687622.1346885529</v>
      </c>
      <c r="AJ33" s="31">
        <f t="shared" si="7"/>
        <v>13109932.016085438</v>
      </c>
      <c r="AK33" s="37">
        <v>377.785329477723</v>
      </c>
      <c r="AL33" s="37">
        <v>30.5</v>
      </c>
      <c r="AM33" s="33">
        <v>27.9</v>
      </c>
      <c r="AN33" s="37">
        <v>0.5</v>
      </c>
      <c r="AO33" s="37">
        <v>0.03</v>
      </c>
      <c r="AP33" s="37">
        <v>0.1</v>
      </c>
      <c r="AQ33" s="37">
        <v>0.25</v>
      </c>
      <c r="AR33" s="37">
        <v>0.496</v>
      </c>
      <c r="AS33" s="57">
        <v>2.5000000000000001E-2</v>
      </c>
      <c r="AT33" s="58">
        <v>0.41</v>
      </c>
      <c r="AU33" s="34">
        <f t="shared" si="0"/>
        <v>3.790549269807747E-2</v>
      </c>
      <c r="AV33" s="34">
        <f t="shared" si="1"/>
        <v>0.12115914842861603</v>
      </c>
      <c r="AW33" s="34">
        <f t="shared" si="2"/>
        <v>0.22034465743472334</v>
      </c>
      <c r="AX33" s="34">
        <f t="shared" si="3"/>
        <v>0.25979740047778738</v>
      </c>
      <c r="AY33" s="34">
        <f t="shared" si="4"/>
        <v>0.24144075026764844</v>
      </c>
      <c r="AZ33" s="34">
        <f t="shared" si="5"/>
        <v>9.1005263075554371E-2</v>
      </c>
      <c r="BA33" s="34">
        <f t="shared" si="6"/>
        <v>2.8347287617592885E-2</v>
      </c>
      <c r="BB33" s="62">
        <f>SUM('MH costs'!D33:M33)+SUM('FP costs'!B33:M33)</f>
        <v>16097803.451239374</v>
      </c>
      <c r="BC33" s="66" t="s">
        <v>430</v>
      </c>
      <c r="BD33" s="62" t="s">
        <v>441</v>
      </c>
      <c r="BE33" s="22">
        <f t="shared" si="8"/>
        <v>0.54239999999999999</v>
      </c>
      <c r="BF33" s="22">
        <f t="shared" si="9"/>
        <v>0.63700000000000001</v>
      </c>
    </row>
    <row r="34" spans="1:58" x14ac:dyDescent="0.3">
      <c r="A34" s="31" t="s">
        <v>66</v>
      </c>
      <c r="B34" s="31">
        <v>10847904</v>
      </c>
      <c r="C34" s="35">
        <v>7268.2</v>
      </c>
      <c r="D34" s="35" cm="1">
        <f t="array" ref="D34">SUMPRODUCT(($C$2:$C$121)*($B$2:$B$121))/SUM($B$2:$B$121)</f>
        <v>2924.9781141706949</v>
      </c>
      <c r="E34" s="31">
        <v>1</v>
      </c>
      <c r="F34" s="35">
        <v>16226.66</v>
      </c>
      <c r="G34" s="34">
        <v>0.58489999999999998</v>
      </c>
      <c r="H34" s="34">
        <v>0.71050000000000002</v>
      </c>
      <c r="I34" s="30">
        <v>89.457459999999998</v>
      </c>
      <c r="J34" s="30">
        <v>151.50729999999999</v>
      </c>
      <c r="K34" s="30">
        <v>134.77189999999999</v>
      </c>
      <c r="L34" s="30">
        <v>79.337860000000006</v>
      </c>
      <c r="M34" s="30">
        <v>39.553469999999997</v>
      </c>
      <c r="N34" s="30">
        <v>9.5484449999999992</v>
      </c>
      <c r="O34" s="30">
        <v>0.50749040000000001</v>
      </c>
      <c r="P34" s="36">
        <v>25.808</v>
      </c>
      <c r="Q34" s="36">
        <v>81.22999999999999</v>
      </c>
      <c r="R34" s="36">
        <v>2.3713320781728886E-2</v>
      </c>
      <c r="S34" s="36">
        <v>8.3756380433178503E-4</v>
      </c>
      <c r="T34" s="34">
        <v>3.9148120252590702E-4</v>
      </c>
      <c r="U34" s="34">
        <v>3.8180847124683802E-4</v>
      </c>
      <c r="V34" s="34">
        <v>7.4962128412114698E-4</v>
      </c>
      <c r="W34" s="34">
        <v>1.42919620901146E-3</v>
      </c>
      <c r="X34" s="34">
        <v>1.6852657220520701E-3</v>
      </c>
      <c r="Y34" s="34">
        <v>2.1711815236253999E-3</v>
      </c>
      <c r="Z34" s="34">
        <v>2.6981358527811499E-3</v>
      </c>
      <c r="AA34" s="34">
        <v>3.5764134205676997E-3</v>
      </c>
      <c r="AB34" s="34">
        <v>4.96929715416994E-3</v>
      </c>
      <c r="AC34" s="34">
        <v>7.5724650842555006E-3</v>
      </c>
      <c r="AD34" s="34">
        <v>9.8971389402508197E-3</v>
      </c>
      <c r="AE34" s="34">
        <v>1.6186743885576199E-2</v>
      </c>
      <c r="AF34" s="34">
        <v>4.2744718685241295E-2</v>
      </c>
      <c r="AG34" s="31">
        <v>74.08</v>
      </c>
      <c r="AH34" s="31">
        <f>SUM('MH costs discounted'!D34:M34)</f>
        <v>64613293.015018374</v>
      </c>
      <c r="AI34" s="31">
        <f>SUM('FP costs discounted'!B34:M34)</f>
        <v>16042518.402420353</v>
      </c>
      <c r="AJ34" s="31">
        <f t="shared" si="7"/>
        <v>80655811.417438731</v>
      </c>
      <c r="AK34" s="37">
        <v>100.4451135656</v>
      </c>
      <c r="AL34" s="37">
        <v>19.399999999999999</v>
      </c>
      <c r="AM34" s="33">
        <v>10.7</v>
      </c>
      <c r="AN34" s="37">
        <v>0.5</v>
      </c>
      <c r="AO34" s="37">
        <v>0.03</v>
      </c>
      <c r="AP34" s="37">
        <v>0.1</v>
      </c>
      <c r="AQ34" s="37">
        <v>0.25</v>
      </c>
      <c r="AR34" s="37">
        <v>0.496</v>
      </c>
      <c r="AS34" s="57">
        <v>1.6E-2</v>
      </c>
      <c r="AT34" s="58">
        <v>0.41</v>
      </c>
      <c r="AU34" s="34">
        <f t="shared" ref="AU34:AU65" si="10">I34/SUM($I34:$O34)</f>
        <v>0.17725442697446372</v>
      </c>
      <c r="AV34" s="34">
        <f t="shared" ref="AV34:AV65" si="11">J34/SUM($I34:$O34)</f>
        <v>0.30020234918304373</v>
      </c>
      <c r="AW34" s="34">
        <f t="shared" ref="AW34:AW65" si="12">K34/SUM($I34:$O34)</f>
        <v>0.26704218861970513</v>
      </c>
      <c r="AX34" s="34">
        <f t="shared" ref="AX34:AX65" si="13">L34/SUM($I34:$O34)</f>
        <v>0.15720306514046148</v>
      </c>
      <c r="AY34" s="34">
        <f t="shared" ref="AY34:AY65" si="14">M34/SUM($I34:$O34)</f>
        <v>7.8372755717652176E-2</v>
      </c>
      <c r="AZ34" s="34">
        <f t="shared" ref="AZ34:AZ65" si="15">N34/SUM($I34:$O34)</f>
        <v>1.8919653508742404E-2</v>
      </c>
      <c r="BA34" s="34">
        <f t="shared" ref="BA34:BA65" si="16">O34/SUM($I34:$O34)</f>
        <v>1.0055608559313152E-3</v>
      </c>
      <c r="BB34" s="62">
        <f>SUM('MH costs'!D34:M34)+SUM('FP costs'!B34:M34)</f>
        <v>98876650.228462428</v>
      </c>
      <c r="BC34" s="66" t="s">
        <v>431</v>
      </c>
      <c r="BD34" s="62" t="s">
        <v>441</v>
      </c>
      <c r="BE34" s="22">
        <f t="shared" si="8"/>
        <v>0.58489999999999998</v>
      </c>
      <c r="BF34" s="22">
        <f t="shared" si="9"/>
        <v>0.71050000000000002</v>
      </c>
    </row>
    <row r="35" spans="1:58" x14ac:dyDescent="0.3">
      <c r="A35" s="31" t="s">
        <v>68</v>
      </c>
      <c r="B35" s="31">
        <v>17643060</v>
      </c>
      <c r="C35" s="35">
        <v>5600.39</v>
      </c>
      <c r="D35" s="35" cm="1">
        <f t="array" ref="D35">SUMPRODUCT(($C$2:$C$121)*($B$2:$B$121))/SUM($B$2:$B$121)</f>
        <v>2924.9781141706949</v>
      </c>
      <c r="E35" s="31">
        <v>1</v>
      </c>
      <c r="F35" s="35">
        <v>12321.37</v>
      </c>
      <c r="G35" s="34">
        <v>0.58229999999999993</v>
      </c>
      <c r="H35" s="34">
        <v>0.7095999999999999</v>
      </c>
      <c r="I35" s="30">
        <v>55.59901</v>
      </c>
      <c r="J35" s="30">
        <v>89.745090000000005</v>
      </c>
      <c r="K35" s="30">
        <v>84.30395</v>
      </c>
      <c r="L35" s="30">
        <v>67.708380000000005</v>
      </c>
      <c r="M35" s="30">
        <v>40.368659999999998</v>
      </c>
      <c r="N35" s="30">
        <v>13.325939999999999</v>
      </c>
      <c r="O35" s="30">
        <v>1.351011</v>
      </c>
      <c r="P35" s="36">
        <v>27.370999999999999</v>
      </c>
      <c r="Q35" s="36">
        <v>84.509999999999991</v>
      </c>
      <c r="R35" s="36">
        <v>1.3485451047203317E-2</v>
      </c>
      <c r="S35" s="36">
        <v>6.5025200928011599E-4</v>
      </c>
      <c r="T35" s="34">
        <v>3.6476903993033999E-4</v>
      </c>
      <c r="U35" s="34">
        <v>4.12639721781336E-4</v>
      </c>
      <c r="V35" s="34">
        <v>8.5480730982421095E-4</v>
      </c>
      <c r="W35" s="34">
        <v>1.4248846429201001E-3</v>
      </c>
      <c r="X35" s="34">
        <v>1.5806404748209899E-3</v>
      </c>
      <c r="Y35" s="34">
        <v>1.7650363215458E-3</v>
      </c>
      <c r="Z35" s="34">
        <v>2.02225444709387E-3</v>
      </c>
      <c r="AA35" s="34">
        <v>2.4365154626167403E-3</v>
      </c>
      <c r="AB35" s="34">
        <v>3.3268246096311203E-3</v>
      </c>
      <c r="AC35" s="34">
        <v>4.8125699447788004E-3</v>
      </c>
      <c r="AD35" s="34">
        <v>7.1683866507574997E-3</v>
      </c>
      <c r="AE35" s="34">
        <v>1.08779530821476E-2</v>
      </c>
      <c r="AF35" s="34">
        <v>3.6345996244628802E-2</v>
      </c>
      <c r="AG35" s="31">
        <v>77.010000000000005</v>
      </c>
      <c r="AH35" s="31">
        <f>SUM('MH costs discounted'!D35:M35)</f>
        <v>108644839.04360443</v>
      </c>
      <c r="AI35" s="31">
        <f>SUM('FP costs discounted'!B35:M35)</f>
        <v>29468325.566008322</v>
      </c>
      <c r="AJ35" s="31">
        <f t="shared" si="7"/>
        <v>138113164.60961276</v>
      </c>
      <c r="AK35" s="37">
        <v>75.2747503283925</v>
      </c>
      <c r="AL35" s="37">
        <v>7.1</v>
      </c>
      <c r="AM35" s="33">
        <v>8.6999999999999993</v>
      </c>
      <c r="AN35" s="37">
        <v>0.5</v>
      </c>
      <c r="AO35" s="37">
        <v>0.03</v>
      </c>
      <c r="AP35" s="37">
        <v>0.1</v>
      </c>
      <c r="AQ35" s="37">
        <v>0.25</v>
      </c>
      <c r="AR35" s="37">
        <v>0.496</v>
      </c>
      <c r="AS35" s="57">
        <v>1.6E-2</v>
      </c>
      <c r="AT35" s="58">
        <v>0.41</v>
      </c>
      <c r="AU35" s="34">
        <f t="shared" si="10"/>
        <v>0.157771532316409</v>
      </c>
      <c r="AV35" s="34">
        <f t="shared" si="11"/>
        <v>0.25466677135391502</v>
      </c>
      <c r="AW35" s="34">
        <f t="shared" si="12"/>
        <v>0.23922662241334744</v>
      </c>
      <c r="AX35" s="34">
        <f t="shared" si="13"/>
        <v>0.19213390424149102</v>
      </c>
      <c r="AY35" s="34">
        <f t="shared" si="14"/>
        <v>0.11455285527134615</v>
      </c>
      <c r="AZ35" s="34">
        <f t="shared" si="15"/>
        <v>3.781459370151604E-2</v>
      </c>
      <c r="BA35" s="34">
        <f t="shared" si="16"/>
        <v>3.8337207019751617E-3</v>
      </c>
      <c r="BB35" s="62">
        <f>SUM('MH costs'!D35:M35)+SUM('FP costs'!B35:M35)</f>
        <v>169129199.96304941</v>
      </c>
      <c r="BC35" s="66" t="s">
        <v>431</v>
      </c>
      <c r="BD35" s="62" t="s">
        <v>441</v>
      </c>
      <c r="BE35" s="22">
        <f t="shared" si="8"/>
        <v>0.58229999999999993</v>
      </c>
      <c r="BF35" s="22">
        <f t="shared" si="9"/>
        <v>0.7095999999999999</v>
      </c>
    </row>
    <row r="36" spans="1:58" x14ac:dyDescent="0.3">
      <c r="A36" s="31" t="s">
        <v>70</v>
      </c>
      <c r="B36" s="31">
        <v>102334403</v>
      </c>
      <c r="C36" s="35">
        <v>3547.87</v>
      </c>
      <c r="D36" s="35" cm="1">
        <f t="array" ref="D36">SUMPRODUCT(($C$2:$C$121)*($B$2:$B$121))/SUM($B$2:$B$121)</f>
        <v>2924.9781141706949</v>
      </c>
      <c r="E36" s="31">
        <v>1</v>
      </c>
      <c r="F36" s="35">
        <v>12486.37</v>
      </c>
      <c r="G36" s="34">
        <v>0.2</v>
      </c>
      <c r="H36" s="34">
        <v>0.47869999999999996</v>
      </c>
      <c r="I36" s="30">
        <v>56</v>
      </c>
      <c r="J36" s="30">
        <v>213</v>
      </c>
      <c r="K36" s="30">
        <v>200</v>
      </c>
      <c r="L36" s="30">
        <v>134</v>
      </c>
      <c r="M36" s="30">
        <v>69</v>
      </c>
      <c r="N36" s="30">
        <v>17</v>
      </c>
      <c r="O36" s="30">
        <v>4</v>
      </c>
      <c r="P36" s="36">
        <v>27.600999999999999</v>
      </c>
      <c r="Q36" s="36">
        <v>78.66</v>
      </c>
      <c r="R36" s="36">
        <v>1.317070732552773E-2</v>
      </c>
      <c r="S36" s="36">
        <v>7.5330835567343E-4</v>
      </c>
      <c r="T36" s="34">
        <v>3.6558521605570098E-4</v>
      </c>
      <c r="U36" s="34">
        <v>4.0216633484009301E-4</v>
      </c>
      <c r="V36" s="34">
        <v>6.5469206429290695E-4</v>
      </c>
      <c r="W36" s="34">
        <v>8.3728951298309899E-4</v>
      </c>
      <c r="X36" s="34">
        <v>9.7342754211844607E-4</v>
      </c>
      <c r="Y36" s="34">
        <v>1.18016106377413E-3</v>
      </c>
      <c r="Z36" s="34">
        <v>1.6285630000927099E-3</v>
      </c>
      <c r="AA36" s="34">
        <v>2.5037780683064199E-3</v>
      </c>
      <c r="AB36" s="34">
        <v>4.5928943446781802E-3</v>
      </c>
      <c r="AC36" s="34">
        <v>8.8199996243203301E-3</v>
      </c>
      <c r="AD36" s="34">
        <v>1.44214055618279E-2</v>
      </c>
      <c r="AE36" s="34">
        <v>2.39177998897749E-2</v>
      </c>
      <c r="AF36" s="34">
        <v>6.1189967350354799E-2</v>
      </c>
      <c r="AG36" s="31">
        <v>71.989999999999995</v>
      </c>
      <c r="AH36" s="31">
        <f>SUM('MH costs discounted'!D36:M36)</f>
        <v>1761237849.042557</v>
      </c>
      <c r="AI36" s="31">
        <f>SUM('FP costs discounted'!B36:M36)</f>
        <v>106923461.06311038</v>
      </c>
      <c r="AJ36" s="31">
        <f t="shared" si="7"/>
        <v>1868161310.1056674</v>
      </c>
      <c r="AK36" s="37">
        <v>35.6511343067993</v>
      </c>
      <c r="AL36" s="37">
        <v>11.1</v>
      </c>
      <c r="AM36" s="33">
        <v>9</v>
      </c>
      <c r="AN36" s="37">
        <v>0.5</v>
      </c>
      <c r="AO36" s="37">
        <v>0.03</v>
      </c>
      <c r="AP36" s="37">
        <v>0.1</v>
      </c>
      <c r="AQ36" s="37">
        <v>0.25</v>
      </c>
      <c r="AR36" s="37">
        <v>0.496</v>
      </c>
      <c r="AS36" s="57">
        <v>2.5000000000000001E-2</v>
      </c>
      <c r="AT36" s="58">
        <v>0.41</v>
      </c>
      <c r="AU36" s="34">
        <f t="shared" si="10"/>
        <v>8.0808080808080815E-2</v>
      </c>
      <c r="AV36" s="34">
        <f t="shared" si="11"/>
        <v>0.30735930735930733</v>
      </c>
      <c r="AW36" s="34">
        <f t="shared" si="12"/>
        <v>0.28860028860028858</v>
      </c>
      <c r="AX36" s="34">
        <f t="shared" si="13"/>
        <v>0.19336219336219337</v>
      </c>
      <c r="AY36" s="34">
        <f t="shared" si="14"/>
        <v>9.9567099567099568E-2</v>
      </c>
      <c r="AZ36" s="34">
        <f t="shared" si="15"/>
        <v>2.4531024531024532E-2</v>
      </c>
      <c r="BA36" s="34">
        <f t="shared" si="16"/>
        <v>5.772005772005772E-3</v>
      </c>
      <c r="BB36" s="62">
        <f>SUM('MH costs'!D36:M36)+SUM('FP costs'!B36:M36)</f>
        <v>2294928655.1366391</v>
      </c>
      <c r="BC36" s="68" t="s">
        <v>430</v>
      </c>
      <c r="BD36" s="62" t="s">
        <v>441</v>
      </c>
      <c r="BE36" s="22">
        <f t="shared" si="8"/>
        <v>0.2</v>
      </c>
      <c r="BF36" s="22">
        <f t="shared" si="9"/>
        <v>0.47869999999999996</v>
      </c>
    </row>
    <row r="37" spans="1:58" x14ac:dyDescent="0.3">
      <c r="A37" s="31" t="s">
        <v>72</v>
      </c>
      <c r="B37" s="31">
        <v>6486201</v>
      </c>
      <c r="C37" s="35">
        <v>3798.64</v>
      </c>
      <c r="D37" s="35" cm="1">
        <f t="array" ref="D37">SUMPRODUCT(($C$2:$C$121)*($B$2:$B$121))/SUM($B$2:$B$121)</f>
        <v>2924.9781141706949</v>
      </c>
      <c r="E37" s="31">
        <v>1</v>
      </c>
      <c r="F37" s="35">
        <v>9869.52</v>
      </c>
      <c r="G37" s="34">
        <v>0.49280000000000002</v>
      </c>
      <c r="H37" s="34">
        <v>0.63149999999999995</v>
      </c>
      <c r="I37" s="30">
        <v>74.446290000000005</v>
      </c>
      <c r="J37" s="30">
        <v>122.313</v>
      </c>
      <c r="K37" s="30">
        <v>109.86799999999999</v>
      </c>
      <c r="L37" s="30">
        <v>81.400229999999993</v>
      </c>
      <c r="M37" s="30">
        <v>48.387500000000003</v>
      </c>
      <c r="N37" s="30">
        <v>15.307600000000001</v>
      </c>
      <c r="O37" s="30">
        <v>2.1252070000000001</v>
      </c>
      <c r="P37" s="36">
        <v>26.768000000000001</v>
      </c>
      <c r="Q37" s="36">
        <v>83.06</v>
      </c>
      <c r="R37" s="36">
        <v>9.7941976425045939E-3</v>
      </c>
      <c r="S37" s="36">
        <v>4.2570206654721405E-4</v>
      </c>
      <c r="T37" s="34">
        <v>2.3273034822394699E-4</v>
      </c>
      <c r="U37" s="34">
        <v>3.3532086171553205E-4</v>
      </c>
      <c r="V37" s="34">
        <v>1.0972973948707801E-3</v>
      </c>
      <c r="W37" s="34">
        <v>1.61208530062938E-3</v>
      </c>
      <c r="X37" s="34">
        <v>2.0535485920184999E-3</v>
      </c>
      <c r="Y37" s="34">
        <v>2.6642195379952198E-3</v>
      </c>
      <c r="Z37" s="34">
        <v>3.05408645598769E-3</v>
      </c>
      <c r="AA37" s="34">
        <v>3.50438048795133E-3</v>
      </c>
      <c r="AB37" s="34">
        <v>4.6782978677099903E-3</v>
      </c>
      <c r="AC37" s="34">
        <v>6.3966627921724899E-3</v>
      </c>
      <c r="AD37" s="34">
        <v>8.8807283292435205E-3</v>
      </c>
      <c r="AE37" s="34">
        <v>1.25930371803536E-2</v>
      </c>
      <c r="AF37" s="34">
        <v>3.7928744222649302E-2</v>
      </c>
      <c r="AG37" s="31">
        <v>73.319999999999993</v>
      </c>
      <c r="AH37" s="31">
        <f>SUM('MH costs discounted'!D37:M37)</f>
        <v>79216959.784648478</v>
      </c>
      <c r="AI37" s="31">
        <f>SUM('FP costs discounted'!B37:M37)</f>
        <v>10124801.941401947</v>
      </c>
      <c r="AJ37" s="31">
        <f t="shared" si="7"/>
        <v>89341761.726050422</v>
      </c>
      <c r="AK37" s="37">
        <v>39.455903964143303</v>
      </c>
      <c r="AL37" s="37">
        <v>6.6</v>
      </c>
      <c r="AM37" s="33">
        <v>10.1</v>
      </c>
      <c r="AN37" s="37">
        <v>0.5</v>
      </c>
      <c r="AO37" s="37">
        <v>0.03</v>
      </c>
      <c r="AP37" s="37">
        <v>0.1</v>
      </c>
      <c r="AQ37" s="37">
        <v>0.25</v>
      </c>
      <c r="AR37" s="37">
        <v>0.496</v>
      </c>
      <c r="AS37" s="57">
        <v>2.5000000000000001E-2</v>
      </c>
      <c r="AT37" s="58">
        <v>0.41</v>
      </c>
      <c r="AU37" s="34">
        <f t="shared" si="10"/>
        <v>0.16403359357717057</v>
      </c>
      <c r="AV37" s="34">
        <f t="shared" si="11"/>
        <v>0.26950222678933311</v>
      </c>
      <c r="AW37" s="34">
        <f t="shared" si="12"/>
        <v>0.24208114143950724</v>
      </c>
      <c r="AX37" s="34">
        <f t="shared" si="13"/>
        <v>0.17935577776821657</v>
      </c>
      <c r="AY37" s="34">
        <f t="shared" si="14"/>
        <v>0.10661613237161099</v>
      </c>
      <c r="AZ37" s="34">
        <f t="shared" si="15"/>
        <v>3.3728485825712688E-2</v>
      </c>
      <c r="BA37" s="34">
        <f t="shared" si="16"/>
        <v>4.6826422284489654E-3</v>
      </c>
      <c r="BB37" s="62">
        <f>SUM('MH costs'!D37:M37)+SUM('FP costs'!B37:M37)</f>
        <v>108704854.88376655</v>
      </c>
      <c r="BC37" s="66" t="s">
        <v>430</v>
      </c>
      <c r="BD37" s="62" t="s">
        <v>441</v>
      </c>
      <c r="BE37" s="22">
        <f t="shared" si="8"/>
        <v>0.49280000000000002</v>
      </c>
      <c r="BF37" s="22">
        <f t="shared" si="9"/>
        <v>0.63149999999999995</v>
      </c>
    </row>
    <row r="38" spans="1:58" x14ac:dyDescent="0.3">
      <c r="A38" s="31" t="s">
        <v>74</v>
      </c>
      <c r="B38" s="31">
        <v>1402985</v>
      </c>
      <c r="C38" s="35">
        <v>7143.24</v>
      </c>
      <c r="D38" s="35" cm="1">
        <f t="array" ref="D38">SUMPRODUCT(($C$2:$C$121)*($B$2:$B$121))/SUM($B$2:$B$121)</f>
        <v>2924.9781141706949</v>
      </c>
      <c r="E38" s="31">
        <v>1</v>
      </c>
      <c r="F38" s="35">
        <v>18583.669999999998</v>
      </c>
      <c r="G38" s="34">
        <v>0.56169999999999998</v>
      </c>
      <c r="H38" s="34">
        <v>0.63190000000000002</v>
      </c>
      <c r="I38" s="30">
        <v>176</v>
      </c>
      <c r="J38" s="30">
        <v>237</v>
      </c>
      <c r="K38" s="30">
        <v>222</v>
      </c>
      <c r="L38" s="30">
        <v>185</v>
      </c>
      <c r="M38" s="30">
        <v>122</v>
      </c>
      <c r="N38" s="30">
        <v>67</v>
      </c>
      <c r="O38" s="30">
        <v>10</v>
      </c>
      <c r="P38" s="36">
        <v>28.059000000000001</v>
      </c>
      <c r="Q38" s="36">
        <v>73.02000000000001</v>
      </c>
      <c r="R38" s="36">
        <v>3.1522191475007677E-2</v>
      </c>
      <c r="S38" s="36">
        <v>2.51853256374288E-3</v>
      </c>
      <c r="T38" s="34">
        <v>7.7960226641655896E-4</v>
      </c>
      <c r="U38" s="34">
        <v>6.7345552931673692E-4</v>
      </c>
      <c r="V38" s="34">
        <v>1.3104235566917101E-3</v>
      </c>
      <c r="W38" s="34">
        <v>1.8525201365399999E-3</v>
      </c>
      <c r="X38" s="34">
        <v>2.9977915507453999E-3</v>
      </c>
      <c r="Y38" s="34">
        <v>4.77478869870121E-3</v>
      </c>
      <c r="Z38" s="34">
        <v>6.6817475722880998E-3</v>
      </c>
      <c r="AA38" s="34">
        <v>8.3268039181094902E-3</v>
      </c>
      <c r="AB38" s="34">
        <v>1.0019174790195901E-2</v>
      </c>
      <c r="AC38" s="34">
        <v>1.1925922982753899E-2</v>
      </c>
      <c r="AD38" s="34">
        <v>1.48186439345574E-2</v>
      </c>
      <c r="AE38" s="34">
        <v>2.06490121839649E-2</v>
      </c>
      <c r="AF38" s="34">
        <v>5.5987898060283293E-2</v>
      </c>
      <c r="AG38" s="31">
        <v>58.74</v>
      </c>
      <c r="AH38" s="31">
        <f>SUM('MH costs discounted'!D38:M38)</f>
        <v>98890486.811627641</v>
      </c>
      <c r="AI38" s="31">
        <f>SUM('FP costs discounted'!B38:M38)</f>
        <v>4237479.5201439522</v>
      </c>
      <c r="AJ38" s="31">
        <f t="shared" si="7"/>
        <v>103127966.3317716</v>
      </c>
      <c r="AK38" s="37">
        <v>144.942025083245</v>
      </c>
      <c r="AL38" s="37">
        <v>29</v>
      </c>
      <c r="AM38" s="33">
        <v>15.1</v>
      </c>
      <c r="AN38" s="37">
        <v>0.5</v>
      </c>
      <c r="AO38" s="37">
        <v>0.03</v>
      </c>
      <c r="AP38" s="37">
        <v>0.1</v>
      </c>
      <c r="AQ38" s="37">
        <v>0.25</v>
      </c>
      <c r="AR38" s="37">
        <v>0.496</v>
      </c>
      <c r="AS38" s="57">
        <v>1.6E-2</v>
      </c>
      <c r="AT38" s="58">
        <v>0.41</v>
      </c>
      <c r="AU38" s="34">
        <f t="shared" si="10"/>
        <v>0.17271835132482827</v>
      </c>
      <c r="AV38" s="34">
        <f t="shared" si="11"/>
        <v>0.23258096172718351</v>
      </c>
      <c r="AW38" s="34">
        <f t="shared" si="12"/>
        <v>0.21786064769381747</v>
      </c>
      <c r="AX38" s="34">
        <f t="shared" si="13"/>
        <v>0.18155053974484789</v>
      </c>
      <c r="AY38" s="34">
        <f t="shared" si="14"/>
        <v>0.1197252208047105</v>
      </c>
      <c r="AZ38" s="34">
        <f t="shared" si="15"/>
        <v>6.5750736015701666E-2</v>
      </c>
      <c r="BA38" s="34">
        <f t="shared" si="16"/>
        <v>9.8135426889106973E-3</v>
      </c>
      <c r="BB38" s="62">
        <f>SUM('MH costs'!D38:M38)+SUM('FP costs'!B38:M38)</f>
        <v>126686840.6236451</v>
      </c>
      <c r="BC38" s="66" t="s">
        <v>431</v>
      </c>
      <c r="BD38" s="62" t="s">
        <v>441</v>
      </c>
      <c r="BE38" s="22">
        <f t="shared" si="8"/>
        <v>0.56169999999999998</v>
      </c>
      <c r="BF38" s="22">
        <f t="shared" si="9"/>
        <v>0.63190000000000002</v>
      </c>
    </row>
    <row r="39" spans="1:58" x14ac:dyDescent="0.3">
      <c r="A39" s="31" t="s">
        <v>76</v>
      </c>
      <c r="B39" s="31">
        <v>3213969</v>
      </c>
      <c r="C39" s="35">
        <v>642.51</v>
      </c>
      <c r="D39" s="35" cm="1">
        <f t="array" ref="D39">SUMPRODUCT(($C$2:$C$121)*($B$2:$B$121))/SUM($B$2:$B$121)</f>
        <v>2924.9781141706949</v>
      </c>
      <c r="E39" s="31">
        <v>1</v>
      </c>
      <c r="F39" s="35">
        <v>1375.8</v>
      </c>
      <c r="G39" s="34">
        <v>0.74919999999999998</v>
      </c>
      <c r="H39" s="34">
        <v>0.8125</v>
      </c>
      <c r="I39" s="30">
        <v>76</v>
      </c>
      <c r="J39" s="30">
        <v>205</v>
      </c>
      <c r="K39" s="30">
        <v>231</v>
      </c>
      <c r="L39" s="30">
        <v>210</v>
      </c>
      <c r="M39" s="30">
        <v>148</v>
      </c>
      <c r="N39" s="30">
        <v>69</v>
      </c>
      <c r="O39" s="30">
        <v>20</v>
      </c>
      <c r="P39" s="36">
        <v>29.54</v>
      </c>
      <c r="Q39" s="36">
        <v>72.97</v>
      </c>
      <c r="R39" s="36">
        <v>3.7158516293432808E-2</v>
      </c>
      <c r="S39" s="36">
        <v>4.1677897582910097E-3</v>
      </c>
      <c r="T39" s="34">
        <v>7.8788919303412596E-4</v>
      </c>
      <c r="U39" s="34">
        <v>6.9269797509164202E-4</v>
      </c>
      <c r="V39" s="34">
        <v>1.4486218609005301E-3</v>
      </c>
      <c r="W39" s="34">
        <v>2.1293757983967001E-3</v>
      </c>
      <c r="X39" s="34">
        <v>2.60106464008771E-3</v>
      </c>
      <c r="Y39" s="34">
        <v>3.3660860919780297E-3</v>
      </c>
      <c r="Z39" s="34">
        <v>4.8260331363911401E-3</v>
      </c>
      <c r="AA39" s="34">
        <v>7.2188181320482605E-3</v>
      </c>
      <c r="AB39" s="34">
        <v>1.0378665175414501E-2</v>
      </c>
      <c r="AC39" s="34">
        <v>1.48761989365857E-2</v>
      </c>
      <c r="AD39" s="34">
        <v>2.0939019483908999E-2</v>
      </c>
      <c r="AE39" s="34">
        <v>2.9795180095715801E-2</v>
      </c>
      <c r="AF39" s="34">
        <v>6.6293983134358594E-2</v>
      </c>
      <c r="AG39" s="31">
        <v>66.319999999999993</v>
      </c>
      <c r="AH39" s="31">
        <f>SUM('MH costs discounted'!D39:M39)</f>
        <v>114624570.98112337</v>
      </c>
      <c r="AI39" s="31">
        <f>SUM('FP costs discounted'!B39:M39)</f>
        <v>18738651.854083613</v>
      </c>
      <c r="AJ39" s="31">
        <f t="shared" si="7"/>
        <v>133363222.83520699</v>
      </c>
      <c r="AK39" s="37">
        <v>434.60130231046998</v>
      </c>
      <c r="AL39" s="37">
        <v>17.8</v>
      </c>
      <c r="AM39" s="33">
        <v>18.3</v>
      </c>
      <c r="AN39" s="37">
        <v>0.5</v>
      </c>
      <c r="AO39" s="37">
        <v>0.03</v>
      </c>
      <c r="AP39" s="37">
        <v>0.1</v>
      </c>
      <c r="AQ39" s="37">
        <v>0.25</v>
      </c>
      <c r="AR39" s="37">
        <v>0.496</v>
      </c>
      <c r="AS39" s="57">
        <v>2.1000000000000001E-2</v>
      </c>
      <c r="AT39" s="58">
        <v>0.41</v>
      </c>
      <c r="AU39" s="34">
        <f t="shared" si="10"/>
        <v>7.9249217935349323E-2</v>
      </c>
      <c r="AV39" s="34">
        <f t="shared" si="11"/>
        <v>0.21376433785192908</v>
      </c>
      <c r="AW39" s="34">
        <f t="shared" si="12"/>
        <v>0.24087591240875914</v>
      </c>
      <c r="AX39" s="34">
        <f t="shared" si="13"/>
        <v>0.21897810218978103</v>
      </c>
      <c r="AY39" s="34">
        <f t="shared" si="14"/>
        <v>0.15432742440041711</v>
      </c>
      <c r="AZ39" s="34">
        <f t="shared" si="15"/>
        <v>7.1949947862356617E-2</v>
      </c>
      <c r="BA39" s="34">
        <f t="shared" si="16"/>
        <v>2.0855057351407715E-2</v>
      </c>
      <c r="BB39" s="62">
        <f>SUM('MH costs'!D39:M39)+SUM('FP costs'!B39:M39)</f>
        <v>164119688.32225507</v>
      </c>
      <c r="BC39" s="66" t="s">
        <v>429</v>
      </c>
      <c r="BD39" s="62" t="s">
        <v>441</v>
      </c>
      <c r="BE39" s="22">
        <f t="shared" si="8"/>
        <v>0.74919999999999998</v>
      </c>
      <c r="BF39" s="22">
        <f t="shared" si="9"/>
        <v>0.8125</v>
      </c>
    </row>
    <row r="40" spans="1:58" x14ac:dyDescent="0.3">
      <c r="A40" s="31" t="s">
        <v>78</v>
      </c>
      <c r="B40" s="31">
        <v>114963583</v>
      </c>
      <c r="C40" s="35">
        <v>936.34</v>
      </c>
      <c r="D40" s="35" cm="1">
        <f t="array" ref="D40">SUMPRODUCT(($C$2:$C$121)*($B$2:$B$121))/SUM($B$2:$B$121)</f>
        <v>2924.9781141706949</v>
      </c>
      <c r="E40" s="31">
        <v>1</v>
      </c>
      <c r="F40" s="35">
        <v>2038.76</v>
      </c>
      <c r="G40" s="34">
        <v>0.76019999999999999</v>
      </c>
      <c r="H40" s="34">
        <v>0.81340000000000001</v>
      </c>
      <c r="I40" s="30">
        <v>80</v>
      </c>
      <c r="J40" s="30">
        <v>200</v>
      </c>
      <c r="K40" s="30">
        <v>214</v>
      </c>
      <c r="L40" s="30">
        <v>190</v>
      </c>
      <c r="M40" s="30">
        <v>138</v>
      </c>
      <c r="N40" s="30">
        <v>69</v>
      </c>
      <c r="O40" s="30">
        <v>22</v>
      </c>
      <c r="P40" s="36">
        <v>29.731999999999999</v>
      </c>
      <c r="Q40" s="36">
        <v>77.41</v>
      </c>
      <c r="R40" s="36">
        <v>4.4029183590376976E-2</v>
      </c>
      <c r="S40" s="36">
        <v>3.7262255947703802E-3</v>
      </c>
      <c r="T40" s="34">
        <v>6.8587421532090905E-4</v>
      </c>
      <c r="U40" s="34">
        <v>5.5790310359781696E-4</v>
      </c>
      <c r="V40" s="34">
        <v>9.8163377060068806E-4</v>
      </c>
      <c r="W40" s="34">
        <v>1.2580005343784701E-3</v>
      </c>
      <c r="X40" s="34">
        <v>1.5323141832097301E-3</v>
      </c>
      <c r="Y40" s="34">
        <v>1.95995141763145E-3</v>
      </c>
      <c r="Z40" s="34">
        <v>2.70397948054419E-3</v>
      </c>
      <c r="AA40" s="34">
        <v>3.9211868643036704E-3</v>
      </c>
      <c r="AB40" s="34">
        <v>5.5671547718352896E-3</v>
      </c>
      <c r="AC40" s="34">
        <v>8.1807079052206699E-3</v>
      </c>
      <c r="AD40" s="34">
        <v>1.17920802083522E-2</v>
      </c>
      <c r="AE40" s="34">
        <v>1.83544633673671E-2</v>
      </c>
      <c r="AF40" s="34">
        <v>5.4532200893002397E-2</v>
      </c>
      <c r="AG40" s="31">
        <v>66.599999999999994</v>
      </c>
      <c r="AH40" s="31">
        <f>SUM('MH costs discounted'!D40:M40)</f>
        <v>2126911133.2312086</v>
      </c>
      <c r="AI40" s="31">
        <f>SUM('FP costs discounted'!B40:M40)</f>
        <v>180379414.29102802</v>
      </c>
      <c r="AJ40" s="31">
        <f t="shared" si="7"/>
        <v>2307290547.5222368</v>
      </c>
      <c r="AK40" s="37">
        <v>207.753678505262</v>
      </c>
      <c r="AL40" s="37">
        <v>27.6</v>
      </c>
      <c r="AM40" s="33">
        <v>24.6</v>
      </c>
      <c r="AN40" s="37">
        <v>0.5</v>
      </c>
      <c r="AO40" s="37">
        <v>0.03</v>
      </c>
      <c r="AP40" s="37">
        <v>0.1</v>
      </c>
      <c r="AQ40" s="37">
        <v>0.25</v>
      </c>
      <c r="AR40" s="37">
        <v>0.496</v>
      </c>
      <c r="AS40" s="57">
        <v>2.1000000000000001E-2</v>
      </c>
      <c r="AT40" s="58">
        <v>0.41</v>
      </c>
      <c r="AU40" s="34">
        <f t="shared" si="10"/>
        <v>8.7623220153340634E-2</v>
      </c>
      <c r="AV40" s="34">
        <f t="shared" si="11"/>
        <v>0.21905805038335158</v>
      </c>
      <c r="AW40" s="34">
        <f t="shared" si="12"/>
        <v>0.23439211391018619</v>
      </c>
      <c r="AX40" s="34">
        <f t="shared" si="13"/>
        <v>0.20810514786418402</v>
      </c>
      <c r="AY40" s="34">
        <f t="shared" si="14"/>
        <v>0.1511500547645126</v>
      </c>
      <c r="AZ40" s="34">
        <f t="shared" si="15"/>
        <v>7.5575027382256299E-2</v>
      </c>
      <c r="BA40" s="34">
        <f t="shared" si="16"/>
        <v>2.4096385542168676E-2</v>
      </c>
      <c r="BB40" s="62">
        <f>SUM('MH costs'!D40:M40)+SUM('FP costs'!B40:M40)</f>
        <v>2828783428.6374102</v>
      </c>
      <c r="BC40" s="66" t="s">
        <v>429</v>
      </c>
      <c r="BD40" s="62" t="s">
        <v>441</v>
      </c>
      <c r="BE40" s="22">
        <f t="shared" si="8"/>
        <v>0.76019999999999999</v>
      </c>
      <c r="BF40" s="22">
        <f t="shared" si="9"/>
        <v>0.81340000000000001</v>
      </c>
    </row>
    <row r="41" spans="1:58" x14ac:dyDescent="0.3">
      <c r="A41" s="31" t="s">
        <v>80</v>
      </c>
      <c r="B41" s="31">
        <v>2225728</v>
      </c>
      <c r="C41" s="35">
        <v>7005.88</v>
      </c>
      <c r="D41" s="35" cm="1">
        <f t="array" ref="D41">SUMPRODUCT(($C$2:$C$121)*($B$2:$B$121))/SUM($B$2:$B$121)</f>
        <v>2924.9781141706949</v>
      </c>
      <c r="E41" s="31">
        <v>1</v>
      </c>
      <c r="F41" s="35">
        <v>21458.91</v>
      </c>
      <c r="G41" s="34">
        <v>0.44990000000000002</v>
      </c>
      <c r="H41" s="34">
        <v>0.5474</v>
      </c>
      <c r="I41" s="30">
        <v>91</v>
      </c>
      <c r="J41" s="30">
        <v>175</v>
      </c>
      <c r="K41" s="30">
        <v>188</v>
      </c>
      <c r="L41" s="30">
        <v>175</v>
      </c>
      <c r="M41" s="30">
        <v>131</v>
      </c>
      <c r="N41" s="30">
        <v>65</v>
      </c>
      <c r="O41" s="30">
        <v>19</v>
      </c>
      <c r="P41" s="36">
        <v>29.21</v>
      </c>
      <c r="Q41" s="36">
        <v>76.069999999999993</v>
      </c>
      <c r="R41" s="36">
        <v>2.5650186144873643E-2</v>
      </c>
      <c r="S41" s="36">
        <v>1.9476420771712402E-3</v>
      </c>
      <c r="T41" s="34">
        <v>5.1305434965188198E-4</v>
      </c>
      <c r="U41" s="34">
        <v>5.14796932213789E-4</v>
      </c>
      <c r="V41" s="34">
        <v>1.09866995957619E-3</v>
      </c>
      <c r="W41" s="34">
        <v>1.5702590745347101E-3</v>
      </c>
      <c r="X41" s="34">
        <v>1.9553220448678102E-3</v>
      </c>
      <c r="Y41" s="34">
        <v>2.71683155986455E-3</v>
      </c>
      <c r="Z41" s="34">
        <v>3.9214692121407897E-3</v>
      </c>
      <c r="AA41" s="34">
        <v>5.6445441518611595E-3</v>
      </c>
      <c r="AB41" s="34">
        <v>7.9717064083962303E-3</v>
      </c>
      <c r="AC41" s="34">
        <v>1.1449264213980299E-2</v>
      </c>
      <c r="AD41" s="34">
        <v>1.6147381548762302E-2</v>
      </c>
      <c r="AE41" s="34">
        <v>2.36780980908671E-2</v>
      </c>
      <c r="AF41" s="34">
        <v>6.0750521955312199E-2</v>
      </c>
      <c r="AG41" s="31">
        <v>66.47</v>
      </c>
      <c r="AH41" s="31">
        <f>SUM('MH costs discounted'!D41:M41)</f>
        <v>57333889.49634371</v>
      </c>
      <c r="AI41" s="31">
        <f>SUM('FP costs discounted'!B41:M41)</f>
        <v>7481724.5330801131</v>
      </c>
      <c r="AJ41" s="31">
        <f t="shared" si="7"/>
        <v>64815614.029423825</v>
      </c>
      <c r="AK41" s="37">
        <v>185.96255241964101</v>
      </c>
      <c r="AL41" s="37">
        <v>20.2</v>
      </c>
      <c r="AM41" s="33">
        <v>13.8</v>
      </c>
      <c r="AN41" s="37">
        <v>0.5</v>
      </c>
      <c r="AO41" s="37">
        <v>0.03</v>
      </c>
      <c r="AP41" s="37">
        <v>0.1</v>
      </c>
      <c r="AQ41" s="37">
        <v>0.25</v>
      </c>
      <c r="AR41" s="37">
        <v>0.496</v>
      </c>
      <c r="AS41" s="57">
        <v>1.6E-2</v>
      </c>
      <c r="AT41" s="58">
        <v>0.41</v>
      </c>
      <c r="AU41" s="34">
        <f t="shared" si="10"/>
        <v>0.10781990521327015</v>
      </c>
      <c r="AV41" s="34">
        <f t="shared" si="11"/>
        <v>0.20734597156398105</v>
      </c>
      <c r="AW41" s="34">
        <f t="shared" si="12"/>
        <v>0.22274881516587677</v>
      </c>
      <c r="AX41" s="34">
        <f t="shared" si="13"/>
        <v>0.20734597156398105</v>
      </c>
      <c r="AY41" s="34">
        <f t="shared" si="14"/>
        <v>0.15521327014218009</v>
      </c>
      <c r="AZ41" s="34">
        <f t="shared" si="15"/>
        <v>7.7014218009478677E-2</v>
      </c>
      <c r="BA41" s="34">
        <f t="shared" si="16"/>
        <v>2.2511848341232227E-2</v>
      </c>
      <c r="BB41" s="62">
        <f>SUM('MH costs'!D41:M41)+SUM('FP costs'!B41:M41)</f>
        <v>79761434.892233878</v>
      </c>
      <c r="BC41" s="66" t="s">
        <v>431</v>
      </c>
      <c r="BD41" s="62" t="s">
        <v>441</v>
      </c>
      <c r="BE41" s="22">
        <f t="shared" si="8"/>
        <v>0.44990000000000002</v>
      </c>
      <c r="BF41" s="22">
        <f t="shared" si="9"/>
        <v>0.5474</v>
      </c>
    </row>
    <row r="42" spans="1:58" x14ac:dyDescent="0.3">
      <c r="A42" s="31" t="s">
        <v>82</v>
      </c>
      <c r="B42" s="31">
        <v>2416664</v>
      </c>
      <c r="C42" s="35">
        <v>787.01</v>
      </c>
      <c r="D42" s="35" cm="1">
        <f t="array" ref="D42">SUMPRODUCT(($C$2:$C$121)*($B$2:$B$121))/SUM($B$2:$B$121)</f>
        <v>2924.9781141706949</v>
      </c>
      <c r="E42" s="31">
        <v>1</v>
      </c>
      <c r="F42" s="35">
        <v>2453.89</v>
      </c>
      <c r="G42" s="34">
        <v>0.52450000000000008</v>
      </c>
      <c r="H42" s="34">
        <v>0.60539999999999994</v>
      </c>
      <c r="I42" s="30">
        <v>79</v>
      </c>
      <c r="J42" s="30">
        <v>234</v>
      </c>
      <c r="K42" s="30">
        <v>288</v>
      </c>
      <c r="L42" s="30">
        <v>270</v>
      </c>
      <c r="M42" s="30">
        <v>191</v>
      </c>
      <c r="N42" s="30">
        <v>89</v>
      </c>
      <c r="O42" s="30">
        <v>34</v>
      </c>
      <c r="P42" s="36">
        <v>30.4</v>
      </c>
      <c r="Q42" s="36">
        <v>74.569999999999993</v>
      </c>
      <c r="R42" s="36">
        <v>3.1187052523233075E-2</v>
      </c>
      <c r="S42" s="36">
        <v>2.9368761096122699E-3</v>
      </c>
      <c r="T42" s="34">
        <v>6.3184231569535004E-4</v>
      </c>
      <c r="U42" s="34">
        <v>5.4584610717652601E-4</v>
      </c>
      <c r="V42" s="34">
        <v>1.08156295085289E-3</v>
      </c>
      <c r="W42" s="34">
        <v>1.5538075459534499E-3</v>
      </c>
      <c r="X42" s="34">
        <v>2.0444196335729701E-3</v>
      </c>
      <c r="Y42" s="34">
        <v>2.9427089671693299E-3</v>
      </c>
      <c r="Z42" s="34">
        <v>4.3530420622864101E-3</v>
      </c>
      <c r="AA42" s="34">
        <v>6.1879393354312296E-3</v>
      </c>
      <c r="AB42" s="34">
        <v>8.4867925358392809E-3</v>
      </c>
      <c r="AC42" s="34">
        <v>1.17180691113074E-2</v>
      </c>
      <c r="AD42" s="34">
        <v>1.6465555922659799E-2</v>
      </c>
      <c r="AE42" s="34">
        <v>2.4249054712270901E-2</v>
      </c>
      <c r="AF42" s="34">
        <v>6.5905193193349199E-2</v>
      </c>
      <c r="AG42" s="31">
        <v>62.05</v>
      </c>
      <c r="AH42" s="31">
        <f>SUM('MH costs discounted'!D42:M42)</f>
        <v>64593424.440051056</v>
      </c>
      <c r="AI42" s="31">
        <f>SUM('FP costs discounted'!B42:M42)</f>
        <v>3714575.6651469325</v>
      </c>
      <c r="AJ42" s="31">
        <f t="shared" si="7"/>
        <v>68308000.105197996</v>
      </c>
      <c r="AK42" s="37">
        <v>404.92785438491597</v>
      </c>
      <c r="AL42" s="37">
        <v>27.1</v>
      </c>
      <c r="AM42" s="33">
        <v>21.9</v>
      </c>
      <c r="AN42" s="37">
        <v>0.5</v>
      </c>
      <c r="AO42" s="37">
        <v>0.03</v>
      </c>
      <c r="AP42" s="37">
        <v>0.1</v>
      </c>
      <c r="AQ42" s="37">
        <v>0.25</v>
      </c>
      <c r="AR42" s="37">
        <v>0.496</v>
      </c>
      <c r="AS42" s="57">
        <v>2.1000000000000001E-2</v>
      </c>
      <c r="AT42" s="58">
        <v>0.41</v>
      </c>
      <c r="AU42" s="34">
        <f t="shared" si="10"/>
        <v>6.6666666666666666E-2</v>
      </c>
      <c r="AV42" s="34">
        <f t="shared" si="11"/>
        <v>0.19746835443037974</v>
      </c>
      <c r="AW42" s="34">
        <f t="shared" si="12"/>
        <v>0.24303797468354429</v>
      </c>
      <c r="AX42" s="34">
        <f t="shared" si="13"/>
        <v>0.22784810126582278</v>
      </c>
      <c r="AY42" s="34">
        <f t="shared" si="14"/>
        <v>0.16118143459915613</v>
      </c>
      <c r="AZ42" s="34">
        <f t="shared" si="15"/>
        <v>7.5105485232067504E-2</v>
      </c>
      <c r="BA42" s="34">
        <f t="shared" si="16"/>
        <v>2.8691983122362871E-2</v>
      </c>
      <c r="BB42" s="62">
        <f>SUM('MH costs'!D42:M42)+SUM('FP costs'!B42:M42)</f>
        <v>84126722.921973407</v>
      </c>
      <c r="BC42" s="68" t="s">
        <v>429</v>
      </c>
      <c r="BD42" s="62" t="s">
        <v>441</v>
      </c>
      <c r="BE42" s="22">
        <f t="shared" si="8"/>
        <v>0.52450000000000008</v>
      </c>
      <c r="BF42" s="22">
        <f t="shared" si="9"/>
        <v>0.60539999999999994</v>
      </c>
    </row>
    <row r="43" spans="1:58" x14ac:dyDescent="0.3">
      <c r="A43" s="31" t="s">
        <v>84</v>
      </c>
      <c r="B43" s="31">
        <v>3714000</v>
      </c>
      <c r="C43" s="35">
        <v>4278.8599999999997</v>
      </c>
      <c r="D43" s="35" cm="1">
        <f t="array" ref="D43">SUMPRODUCT(($C$2:$C$121)*($B$2:$B$121))/SUM($B$2:$B$121)</f>
        <v>2924.9781141706949</v>
      </c>
      <c r="E43" s="31">
        <v>1</v>
      </c>
      <c r="F43" s="35">
        <v>8397.2999999999993</v>
      </c>
      <c r="G43" s="34">
        <v>0.61450000000000005</v>
      </c>
      <c r="H43" s="34">
        <v>0.69400000000000006</v>
      </c>
      <c r="I43" s="30">
        <v>32.299999999999997</v>
      </c>
      <c r="J43" s="30">
        <v>121.9</v>
      </c>
      <c r="K43" s="30">
        <v>127.5</v>
      </c>
      <c r="L43" s="30">
        <v>85.4</v>
      </c>
      <c r="M43" s="30">
        <v>44.3</v>
      </c>
      <c r="N43" s="30">
        <v>11</v>
      </c>
      <c r="O43" s="30">
        <v>0.6</v>
      </c>
      <c r="P43" s="36">
        <v>26.995999999999999</v>
      </c>
      <c r="Q43" s="36">
        <v>81.3</v>
      </c>
      <c r="R43" s="36">
        <v>9.2694968717245054E-3</v>
      </c>
      <c r="S43" s="36">
        <v>3.59464469700144E-4</v>
      </c>
      <c r="T43" s="34">
        <v>1.90307774140553E-4</v>
      </c>
      <c r="U43" s="34">
        <v>2.1671641762780201E-4</v>
      </c>
      <c r="V43" s="34">
        <v>5.5693675096764902E-4</v>
      </c>
      <c r="W43" s="34">
        <v>9.0180940305331007E-4</v>
      </c>
      <c r="X43" s="34">
        <v>1.1418383984889301E-3</v>
      </c>
      <c r="Y43" s="34">
        <v>1.5891869811102699E-3</v>
      </c>
      <c r="Z43" s="34">
        <v>2.2488501042936698E-3</v>
      </c>
      <c r="AA43" s="34">
        <v>3.4421189845480001E-3</v>
      </c>
      <c r="AB43" s="34">
        <v>5.2386958089565994E-3</v>
      </c>
      <c r="AC43" s="34">
        <v>7.9060143606152697E-3</v>
      </c>
      <c r="AD43" s="34">
        <v>1.14957637742729E-2</v>
      </c>
      <c r="AE43" s="34">
        <v>1.6375367787322001E-2</v>
      </c>
      <c r="AF43" s="34">
        <v>5.6889845745935898E-2</v>
      </c>
      <c r="AG43" s="31">
        <v>73.77</v>
      </c>
      <c r="AH43" s="31">
        <f>SUM('MH costs discounted'!D43:M43)</f>
        <v>23145752.131229527</v>
      </c>
      <c r="AI43" s="31">
        <f>SUM('FP costs discounted'!B43:M43)</f>
        <v>6176677.6614395017</v>
      </c>
      <c r="AJ43" s="31">
        <f t="shared" si="7"/>
        <v>29322429.792669028</v>
      </c>
      <c r="AK43" s="37">
        <v>41.4714744480248</v>
      </c>
      <c r="AL43" s="37">
        <v>4.9000000000000004</v>
      </c>
      <c r="AM43" s="33">
        <v>5.7</v>
      </c>
      <c r="AN43" s="37">
        <v>0.5</v>
      </c>
      <c r="AO43" s="37">
        <v>0.03</v>
      </c>
      <c r="AP43" s="37">
        <v>0.1</v>
      </c>
      <c r="AQ43" s="37">
        <v>0.25</v>
      </c>
      <c r="AR43" s="37">
        <v>0.496</v>
      </c>
      <c r="AS43" s="57">
        <v>1.6E-2</v>
      </c>
      <c r="AT43" s="58">
        <v>0.41</v>
      </c>
      <c r="AU43" s="34">
        <f t="shared" si="10"/>
        <v>7.6359338061465706E-2</v>
      </c>
      <c r="AV43" s="34">
        <f t="shared" si="11"/>
        <v>0.28817966903073283</v>
      </c>
      <c r="AW43" s="34">
        <f t="shared" si="12"/>
        <v>0.30141843971631199</v>
      </c>
      <c r="AX43" s="34">
        <f t="shared" si="13"/>
        <v>0.20189125295508273</v>
      </c>
      <c r="AY43" s="34">
        <f t="shared" si="14"/>
        <v>0.10472813238770684</v>
      </c>
      <c r="AZ43" s="34">
        <f t="shared" si="15"/>
        <v>2.6004728132387703E-2</v>
      </c>
      <c r="BA43" s="34">
        <f t="shared" si="16"/>
        <v>1.4184397163120564E-3</v>
      </c>
      <c r="BB43" s="62">
        <f>SUM('MH costs'!D43:M43)+SUM('FP costs'!B43:M43)</f>
        <v>35844630.098680891</v>
      </c>
      <c r="BC43" s="66" t="s">
        <v>431</v>
      </c>
      <c r="BD43" s="62" t="s">
        <v>441</v>
      </c>
      <c r="BE43" s="22">
        <f t="shared" si="8"/>
        <v>0.61450000000000005</v>
      </c>
      <c r="BF43" s="22">
        <f t="shared" si="9"/>
        <v>0.69400000000000006</v>
      </c>
    </row>
    <row r="44" spans="1:58" x14ac:dyDescent="0.3">
      <c r="A44" s="31" t="s">
        <v>86</v>
      </c>
      <c r="B44" s="31">
        <v>31072945</v>
      </c>
      <c r="C44" s="35">
        <v>2328.5300000000002</v>
      </c>
      <c r="D44" s="35" cm="1">
        <f t="array" ref="D44">SUMPRODUCT(($C$2:$C$121)*($B$2:$B$121))/SUM($B$2:$B$121)</f>
        <v>2924.9781141706949</v>
      </c>
      <c r="E44" s="31">
        <v>1</v>
      </c>
      <c r="F44" s="35">
        <v>5594.02</v>
      </c>
      <c r="G44" s="34">
        <v>0.65370000000000006</v>
      </c>
      <c r="H44" s="34">
        <v>0.69209999999999994</v>
      </c>
      <c r="I44" s="30">
        <v>75.055970000000002</v>
      </c>
      <c r="J44" s="30">
        <v>155.69759999999999</v>
      </c>
      <c r="K44" s="30">
        <v>195.54499999999999</v>
      </c>
      <c r="L44" s="30">
        <v>176.58590000000001</v>
      </c>
      <c r="M44" s="30">
        <v>118.1135</v>
      </c>
      <c r="N44" s="30">
        <v>47.42286</v>
      </c>
      <c r="O44" s="30">
        <v>16.142600000000002</v>
      </c>
      <c r="P44" s="36">
        <v>29.792000000000002</v>
      </c>
      <c r="Q44" s="36">
        <v>75.819999999999993</v>
      </c>
      <c r="R44" s="36">
        <v>4.150214394325516E-2</v>
      </c>
      <c r="S44" s="36">
        <v>4.3980628084363598E-3</v>
      </c>
      <c r="T44" s="34">
        <v>8.2248942407596307E-4</v>
      </c>
      <c r="U44" s="34">
        <v>6.8538256938329497E-4</v>
      </c>
      <c r="V44" s="34">
        <v>1.2578961933895399E-3</v>
      </c>
      <c r="W44" s="34">
        <v>1.7127694897301898E-3</v>
      </c>
      <c r="X44" s="34">
        <v>2.1072885276045001E-3</v>
      </c>
      <c r="Y44" s="34">
        <v>2.85875226957616E-3</v>
      </c>
      <c r="Z44" s="34">
        <v>4.0137159564607797E-3</v>
      </c>
      <c r="AA44" s="34">
        <v>5.7308854588560701E-3</v>
      </c>
      <c r="AB44" s="34">
        <v>7.7955380375192302E-3</v>
      </c>
      <c r="AC44" s="34">
        <v>1.0936861309392301E-2</v>
      </c>
      <c r="AD44" s="34">
        <v>1.51544175285189E-2</v>
      </c>
      <c r="AE44" s="34">
        <v>2.2749190944616898E-2</v>
      </c>
      <c r="AF44" s="34">
        <v>5.8013230153681497E-2</v>
      </c>
      <c r="AG44" s="31">
        <v>64.069999999999993</v>
      </c>
      <c r="AH44" s="31">
        <f>SUM('MH costs discounted'!D44:M44)</f>
        <v>527464530.15617216</v>
      </c>
      <c r="AI44" s="31">
        <f>SUM('FP costs discounted'!B44:M44)</f>
        <v>69031211.775973022</v>
      </c>
      <c r="AJ44" s="31">
        <f t="shared" si="7"/>
        <v>596495741.93214512</v>
      </c>
      <c r="AK44" s="37">
        <v>177.54029626581499</v>
      </c>
      <c r="AL44" s="37">
        <v>23.1</v>
      </c>
      <c r="AM44" s="33">
        <v>21.7</v>
      </c>
      <c r="AN44" s="37">
        <v>0.5</v>
      </c>
      <c r="AO44" s="37">
        <v>0.03</v>
      </c>
      <c r="AP44" s="37">
        <v>0.1</v>
      </c>
      <c r="AQ44" s="37">
        <v>0.25</v>
      </c>
      <c r="AR44" s="37">
        <v>0.496</v>
      </c>
      <c r="AS44" s="57">
        <v>2.5000000000000001E-2</v>
      </c>
      <c r="AT44" s="58">
        <v>0.41</v>
      </c>
      <c r="AU44" s="34">
        <f t="shared" si="10"/>
        <v>9.5665904285138548E-2</v>
      </c>
      <c r="AV44" s="34">
        <f t="shared" si="11"/>
        <v>0.19845125842788772</v>
      </c>
      <c r="AW44" s="34">
        <f t="shared" si="12"/>
        <v>0.24924052348450651</v>
      </c>
      <c r="AX44" s="34">
        <f t="shared" si="13"/>
        <v>0.22507536452470134</v>
      </c>
      <c r="AY44" s="34">
        <f t="shared" si="14"/>
        <v>0.15054678243160019</v>
      </c>
      <c r="AZ44" s="34">
        <f t="shared" si="15"/>
        <v>6.0444902459957886E-2</v>
      </c>
      <c r="BA44" s="34">
        <f t="shared" si="16"/>
        <v>2.0575264386207756E-2</v>
      </c>
      <c r="BB44" s="62">
        <f>SUM('MH costs'!D44:M44)+SUM('FP costs'!B44:M44)</f>
        <v>732198666.42685759</v>
      </c>
      <c r="BC44" s="66" t="s">
        <v>430</v>
      </c>
      <c r="BD44" s="62" t="s">
        <v>441</v>
      </c>
      <c r="BE44" s="22">
        <f t="shared" si="8"/>
        <v>0.65370000000000006</v>
      </c>
      <c r="BF44" s="22">
        <f t="shared" si="9"/>
        <v>0.69209999999999994</v>
      </c>
    </row>
    <row r="45" spans="1:58" x14ac:dyDescent="0.3">
      <c r="A45" s="31" t="s">
        <v>88</v>
      </c>
      <c r="B45" s="31">
        <v>16858333</v>
      </c>
      <c r="C45" s="35">
        <v>4603.34</v>
      </c>
      <c r="D45" s="35" cm="1">
        <f t="array" ref="D45">SUMPRODUCT(($C$2:$C$121)*($B$2:$B$121))/SUM($B$2:$B$121)</f>
        <v>2924.9781141706949</v>
      </c>
      <c r="E45" s="31">
        <v>1</v>
      </c>
      <c r="F45" s="35">
        <v>12105.09</v>
      </c>
      <c r="G45" s="34">
        <v>0.42450000000000004</v>
      </c>
      <c r="H45" s="34">
        <v>0.6470999999999999</v>
      </c>
      <c r="I45" s="30">
        <v>96.438389999999998</v>
      </c>
      <c r="J45" s="30">
        <v>182.00620000000001</v>
      </c>
      <c r="K45" s="30">
        <v>172.23759999999999</v>
      </c>
      <c r="L45" s="30">
        <v>136.28729999999999</v>
      </c>
      <c r="M45" s="30">
        <v>97.49821</v>
      </c>
      <c r="N45" s="30">
        <v>31.168500000000002</v>
      </c>
      <c r="O45" s="30">
        <v>3.7119</v>
      </c>
      <c r="P45" s="36">
        <v>28.545000000000002</v>
      </c>
      <c r="Q45" s="36">
        <v>79.91</v>
      </c>
      <c r="R45" s="36">
        <v>1.828869017334267E-2</v>
      </c>
      <c r="S45" s="36">
        <v>1.2690190478038699E-3</v>
      </c>
      <c r="T45" s="34">
        <v>3.9786254559109798E-4</v>
      </c>
      <c r="U45" s="34">
        <v>4.5566760970614298E-4</v>
      </c>
      <c r="V45" s="34">
        <v>1.26430644352846E-3</v>
      </c>
      <c r="W45" s="34">
        <v>1.9476995034264899E-3</v>
      </c>
      <c r="X45" s="34">
        <v>2.3349851931587198E-3</v>
      </c>
      <c r="Y45" s="34">
        <v>2.7859279330546501E-3</v>
      </c>
      <c r="Z45" s="34">
        <v>3.3923862424593103E-3</v>
      </c>
      <c r="AA45" s="34">
        <v>4.1615142209808003E-3</v>
      </c>
      <c r="AB45" s="34">
        <v>5.4016925570979802E-3</v>
      </c>
      <c r="AC45" s="34">
        <v>7.53491859427641E-3</v>
      </c>
      <c r="AD45" s="34">
        <v>1.02230947833529E-2</v>
      </c>
      <c r="AE45" s="34">
        <v>1.45024534664104E-2</v>
      </c>
      <c r="AF45" s="34">
        <v>4.3431945230504095E-2</v>
      </c>
      <c r="AG45" s="31">
        <v>74.3</v>
      </c>
      <c r="AH45" s="31">
        <f>SUM('MH costs discounted'!D45:M45)</f>
        <v>319907320.30253339</v>
      </c>
      <c r="AI45" s="31">
        <f>SUM('FP costs discounted'!B45:M45)</f>
        <v>42179214.415696673</v>
      </c>
      <c r="AJ45" s="31">
        <f t="shared" si="7"/>
        <v>362086534.71823007</v>
      </c>
      <c r="AK45" s="37">
        <v>123.318470105117</v>
      </c>
      <c r="AL45" s="37">
        <v>12.2</v>
      </c>
      <c r="AM45" s="33">
        <v>12.7</v>
      </c>
      <c r="AN45" s="37">
        <v>0.5</v>
      </c>
      <c r="AO45" s="37">
        <v>0.03</v>
      </c>
      <c r="AP45" s="37">
        <v>0.1</v>
      </c>
      <c r="AQ45" s="37">
        <v>0.25</v>
      </c>
      <c r="AR45" s="37">
        <v>0.496</v>
      </c>
      <c r="AS45" s="57">
        <v>1.6E-2</v>
      </c>
      <c r="AT45" s="58">
        <v>0.41</v>
      </c>
      <c r="AU45" s="34">
        <f t="shared" si="10"/>
        <v>0.13406359174369128</v>
      </c>
      <c r="AV45" s="34">
        <f t="shared" si="11"/>
        <v>0.25301547331535318</v>
      </c>
      <c r="AW45" s="34">
        <f t="shared" si="12"/>
        <v>0.23943567794229248</v>
      </c>
      <c r="AX45" s="34">
        <f t="shared" si="13"/>
        <v>0.18945945641616346</v>
      </c>
      <c r="AY45" s="34">
        <f t="shared" si="14"/>
        <v>0.13553689792188234</v>
      </c>
      <c r="AZ45" s="34">
        <f t="shared" si="15"/>
        <v>4.3328813963642923E-2</v>
      </c>
      <c r="BA45" s="34">
        <f t="shared" si="16"/>
        <v>5.1600886969743864E-3</v>
      </c>
      <c r="BB45" s="62">
        <f>SUM('MH costs'!D45:M45)+SUM('FP costs'!B45:M45)</f>
        <v>442976851.66542739</v>
      </c>
      <c r="BC45" s="66" t="s">
        <v>431</v>
      </c>
      <c r="BD45" s="62" t="s">
        <v>441</v>
      </c>
      <c r="BE45" s="22">
        <f t="shared" si="8"/>
        <v>0.42450000000000004</v>
      </c>
      <c r="BF45" s="22">
        <f t="shared" si="9"/>
        <v>0.6470999999999999</v>
      </c>
    </row>
    <row r="46" spans="1:58" x14ac:dyDescent="0.3">
      <c r="A46" s="31" t="s">
        <v>90</v>
      </c>
      <c r="B46" s="31">
        <v>13132792</v>
      </c>
      <c r="C46" s="35">
        <v>1194.04</v>
      </c>
      <c r="D46" s="35" cm="1">
        <f t="array" ref="D46">SUMPRODUCT(($C$2:$C$121)*($B$2:$B$121))/SUM($B$2:$B$121)</f>
        <v>2924.9781141706949</v>
      </c>
      <c r="E46" s="31">
        <v>1</v>
      </c>
      <c r="F46" s="35">
        <v>3518.97</v>
      </c>
      <c r="G46" s="34">
        <v>0.65010000000000001</v>
      </c>
      <c r="H46" s="34">
        <v>0.62960000000000005</v>
      </c>
      <c r="I46" s="30">
        <v>120</v>
      </c>
      <c r="J46" s="30">
        <v>202</v>
      </c>
      <c r="K46" s="30">
        <v>215</v>
      </c>
      <c r="L46" s="30">
        <v>192</v>
      </c>
      <c r="M46" s="30">
        <v>139</v>
      </c>
      <c r="N46" s="30">
        <v>73</v>
      </c>
      <c r="O46" s="30">
        <v>24</v>
      </c>
      <c r="P46" s="36">
        <v>29.094999999999999</v>
      </c>
      <c r="Q46" s="36">
        <v>72.849999999999994</v>
      </c>
      <c r="R46" s="36">
        <v>6.9713253442885995E-2</v>
      </c>
      <c r="S46" s="36">
        <v>1.1121988754393601E-2</v>
      </c>
      <c r="T46" s="34">
        <v>1.5749928591007798E-3</v>
      </c>
      <c r="U46" s="34">
        <v>1.04639935430476E-3</v>
      </c>
      <c r="V46" s="34">
        <v>1.5173184671442499E-3</v>
      </c>
      <c r="W46" s="34">
        <v>2.12064452876988E-3</v>
      </c>
      <c r="X46" s="34">
        <v>2.7082698471028099E-3</v>
      </c>
      <c r="Y46" s="34">
        <v>3.5518648415024802E-3</v>
      </c>
      <c r="Z46" s="34">
        <v>4.7262084488444E-3</v>
      </c>
      <c r="AA46" s="34">
        <v>6.6067682442024203E-3</v>
      </c>
      <c r="AB46" s="34">
        <v>8.7408475423726099E-3</v>
      </c>
      <c r="AC46" s="34">
        <v>1.2724107437445E-2</v>
      </c>
      <c r="AD46" s="34">
        <v>1.7806813155954202E-2</v>
      </c>
      <c r="AE46" s="34">
        <v>2.6856367881912303E-2</v>
      </c>
      <c r="AF46" s="34">
        <v>6.6974992193760005E-2</v>
      </c>
      <c r="AG46" s="31">
        <v>61.6</v>
      </c>
      <c r="AH46" s="31">
        <f>SUM('MH costs discounted'!D46:M46)</f>
        <v>330486793.78630769</v>
      </c>
      <c r="AI46" s="31">
        <f>SUM('FP costs discounted'!B46:M46)</f>
        <v>28153100.283145171</v>
      </c>
      <c r="AJ46" s="31">
        <f t="shared" si="7"/>
        <v>358639894.06945288</v>
      </c>
      <c r="AK46" s="37">
        <v>466.01934937655898</v>
      </c>
      <c r="AL46" s="37">
        <v>30.4</v>
      </c>
      <c r="AM46" s="33">
        <v>25.2</v>
      </c>
      <c r="AN46" s="37">
        <v>0.5</v>
      </c>
      <c r="AO46" s="37">
        <v>0.03</v>
      </c>
      <c r="AP46" s="37">
        <v>0.1</v>
      </c>
      <c r="AQ46" s="37">
        <v>0.25</v>
      </c>
      <c r="AR46" s="37">
        <v>0.496</v>
      </c>
      <c r="AS46" s="57">
        <v>2.1000000000000001E-2</v>
      </c>
      <c r="AT46" s="58">
        <v>0.41</v>
      </c>
      <c r="AU46" s="34">
        <f t="shared" si="10"/>
        <v>0.12435233160621761</v>
      </c>
      <c r="AV46" s="34">
        <f t="shared" si="11"/>
        <v>0.20932642487046632</v>
      </c>
      <c r="AW46" s="34">
        <f t="shared" si="12"/>
        <v>0.22279792746113988</v>
      </c>
      <c r="AX46" s="34">
        <f t="shared" si="13"/>
        <v>0.19896373056994818</v>
      </c>
      <c r="AY46" s="34">
        <f t="shared" si="14"/>
        <v>0.14404145077720207</v>
      </c>
      <c r="AZ46" s="34">
        <f t="shared" si="15"/>
        <v>7.5647668393782383E-2</v>
      </c>
      <c r="BA46" s="34">
        <f t="shared" si="16"/>
        <v>2.4870466321243522E-2</v>
      </c>
      <c r="BB46" s="62">
        <f>SUM('MH costs'!D46:M46)+SUM('FP costs'!B46:M46)</f>
        <v>442524208.74818736</v>
      </c>
      <c r="BC46" s="66" t="s">
        <v>429</v>
      </c>
      <c r="BD46" s="62" t="s">
        <v>441</v>
      </c>
      <c r="BE46" s="22">
        <f t="shared" si="8"/>
        <v>0.65010000000000001</v>
      </c>
      <c r="BF46" s="22">
        <f t="shared" si="9"/>
        <v>0.62960000000000005</v>
      </c>
    </row>
    <row r="47" spans="1:58" x14ac:dyDescent="0.3">
      <c r="A47" s="31" t="s">
        <v>92</v>
      </c>
      <c r="B47" s="31">
        <v>1967998</v>
      </c>
      <c r="C47" s="35">
        <v>727.52</v>
      </c>
      <c r="D47" s="35" cm="1">
        <f t="array" ref="D47">SUMPRODUCT(($C$2:$C$121)*($B$2:$B$121))/SUM($B$2:$B$121)</f>
        <v>2924.9781141706949</v>
      </c>
      <c r="E47" s="31">
        <v>1</v>
      </c>
      <c r="F47" s="35">
        <v>1806.45</v>
      </c>
      <c r="G47" s="34">
        <v>0.67189999999999994</v>
      </c>
      <c r="H47" s="34">
        <v>0.72889999999999999</v>
      </c>
      <c r="I47" s="30">
        <v>106.3895</v>
      </c>
      <c r="J47" s="30">
        <v>191.89420000000001</v>
      </c>
      <c r="K47" s="30">
        <v>221.43520000000001</v>
      </c>
      <c r="L47" s="30">
        <v>193.5033</v>
      </c>
      <c r="M47" s="30">
        <v>146.7698</v>
      </c>
      <c r="N47" s="30">
        <v>80.995609999999999</v>
      </c>
      <c r="O47" s="30">
        <v>42.352620000000002</v>
      </c>
      <c r="P47" s="36">
        <v>29.564</v>
      </c>
      <c r="Q47" s="36">
        <v>71.960000000000008</v>
      </c>
      <c r="R47" s="36">
        <v>5.6190621333441271E-2</v>
      </c>
      <c r="S47" s="36">
        <v>6.3982828904201698E-3</v>
      </c>
      <c r="T47" s="34">
        <v>1.2143428440309001E-3</v>
      </c>
      <c r="U47" s="34">
        <v>9.7008968872235903E-4</v>
      </c>
      <c r="V47" s="34">
        <v>1.6998608921597401E-3</v>
      </c>
      <c r="W47" s="34">
        <v>2.2882744328607801E-3</v>
      </c>
      <c r="X47" s="34">
        <v>2.8868282340656702E-3</v>
      </c>
      <c r="Y47" s="34">
        <v>3.9955061658397996E-3</v>
      </c>
      <c r="Z47" s="34">
        <v>5.8650712043965998E-3</v>
      </c>
      <c r="AA47" s="34">
        <v>8.6189380505495208E-3</v>
      </c>
      <c r="AB47" s="34">
        <v>1.1846938767530001E-2</v>
      </c>
      <c r="AC47" s="34">
        <v>1.6303784103897403E-2</v>
      </c>
      <c r="AD47" s="34">
        <v>2.2599402644540401E-2</v>
      </c>
      <c r="AE47" s="34">
        <v>3.1950638552772595E-2</v>
      </c>
      <c r="AF47" s="34">
        <v>6.9510523957450401E-2</v>
      </c>
      <c r="AG47" s="31">
        <v>58.32</v>
      </c>
      <c r="AH47" s="31">
        <f>SUM('MH costs discounted'!D47:M47)</f>
        <v>44438474.951254591</v>
      </c>
      <c r="AI47" s="31">
        <f>SUM('FP costs discounted'!B47:M47)</f>
        <v>3727288.8793234644</v>
      </c>
      <c r="AJ47" s="31">
        <f t="shared" si="7"/>
        <v>48165763.830578059</v>
      </c>
      <c r="AK47" s="37">
        <v>242.22050545232199</v>
      </c>
      <c r="AL47" s="37">
        <v>35.1</v>
      </c>
      <c r="AM47" s="33">
        <v>32.200000000000003</v>
      </c>
      <c r="AN47" s="37">
        <v>0.5</v>
      </c>
      <c r="AO47" s="37">
        <v>0.03</v>
      </c>
      <c r="AP47" s="37">
        <v>0.1</v>
      </c>
      <c r="AQ47" s="37">
        <v>0.25</v>
      </c>
      <c r="AR47" s="37">
        <v>0.496</v>
      </c>
      <c r="AS47" s="57">
        <v>2.1000000000000001E-2</v>
      </c>
      <c r="AT47" s="58">
        <v>0.41</v>
      </c>
      <c r="AU47" s="34">
        <f t="shared" si="10"/>
        <v>0.10819195305372585</v>
      </c>
      <c r="AV47" s="34">
        <f t="shared" si="11"/>
        <v>0.19514527540483112</v>
      </c>
      <c r="AW47" s="34">
        <f t="shared" si="12"/>
        <v>0.22518675962235368</v>
      </c>
      <c r="AX47" s="34">
        <f t="shared" si="13"/>
        <v>0.19678163680946925</v>
      </c>
      <c r="AY47" s="34">
        <f t="shared" si="14"/>
        <v>0.14925637691035989</v>
      </c>
      <c r="AZ47" s="34">
        <f t="shared" si="15"/>
        <v>8.2367839257425676E-2</v>
      </c>
      <c r="BA47" s="34">
        <f t="shared" si="16"/>
        <v>4.3070158941834399E-2</v>
      </c>
      <c r="BB47" s="62">
        <f>SUM('MH costs'!D47:M47)+SUM('FP costs'!B47:M47)</f>
        <v>59295456.871101558</v>
      </c>
      <c r="BC47" s="66" t="s">
        <v>429</v>
      </c>
      <c r="BD47" s="62" t="s">
        <v>441</v>
      </c>
      <c r="BE47" s="22">
        <f t="shared" si="8"/>
        <v>0.67189999999999994</v>
      </c>
      <c r="BF47" s="22">
        <f t="shared" si="9"/>
        <v>0.72889999999999999</v>
      </c>
    </row>
    <row r="48" spans="1:58" x14ac:dyDescent="0.3">
      <c r="A48" s="31" t="s">
        <v>94</v>
      </c>
      <c r="B48" s="31">
        <v>786559</v>
      </c>
      <c r="C48" s="35">
        <v>6955.94</v>
      </c>
      <c r="D48" s="35" cm="1">
        <f t="array" ref="D48">SUMPRODUCT(($C$2:$C$121)*($B$2:$B$121))/SUM($B$2:$B$121)</f>
        <v>2924.9781141706949</v>
      </c>
      <c r="E48" s="31">
        <v>1</v>
      </c>
      <c r="F48" s="35">
        <v>18747.97</v>
      </c>
      <c r="G48" s="34">
        <v>0.46429999999999999</v>
      </c>
      <c r="H48" s="34">
        <v>0.58640000000000003</v>
      </c>
      <c r="I48" s="30">
        <v>73.662030000000001</v>
      </c>
      <c r="J48" s="30">
        <v>147.97450000000001</v>
      </c>
      <c r="K48" s="30">
        <v>136.03870000000001</v>
      </c>
      <c r="L48" s="30">
        <v>97.066040000000001</v>
      </c>
      <c r="M48" s="30">
        <v>54.922490000000003</v>
      </c>
      <c r="N48" s="30">
        <v>15.82123</v>
      </c>
      <c r="O48" s="30">
        <v>1.5237579999999999</v>
      </c>
      <c r="P48" s="36">
        <v>26.731000000000002</v>
      </c>
      <c r="Q48" s="36">
        <v>74.7</v>
      </c>
      <c r="R48" s="36">
        <v>2.1504168009569107E-2</v>
      </c>
      <c r="S48" s="36">
        <v>7.0590161524530901E-4</v>
      </c>
      <c r="T48" s="34">
        <v>4.7272861714500898E-4</v>
      </c>
      <c r="U48" s="34">
        <v>5.2972468533371596E-4</v>
      </c>
      <c r="V48" s="34">
        <v>1.16848902221251E-3</v>
      </c>
      <c r="W48" s="34">
        <v>2.2522702793883898E-3</v>
      </c>
      <c r="X48" s="34">
        <v>2.9677785186713402E-3</v>
      </c>
      <c r="Y48" s="34">
        <v>3.8421030385832398E-3</v>
      </c>
      <c r="Z48" s="34">
        <v>4.6303725526394201E-3</v>
      </c>
      <c r="AA48" s="34">
        <v>6.0429450338216097E-3</v>
      </c>
      <c r="AB48" s="34">
        <v>8.426288111143829E-3</v>
      </c>
      <c r="AC48" s="34">
        <v>1.21776939505608E-2</v>
      </c>
      <c r="AD48" s="34">
        <v>1.7691573344837001E-2</v>
      </c>
      <c r="AE48" s="34">
        <v>2.53972377107183E-2</v>
      </c>
      <c r="AF48" s="34">
        <v>5.7732048641892596E-2</v>
      </c>
      <c r="AG48" s="31">
        <v>69.91</v>
      </c>
      <c r="AH48" s="31">
        <f>SUM('MH costs discounted'!D48:M48)</f>
        <v>3061332.930354266</v>
      </c>
      <c r="AI48" s="31">
        <f>SUM('FP costs discounted'!B48:M48)</f>
        <v>1882763.0261404724</v>
      </c>
      <c r="AJ48" s="31">
        <f t="shared" si="7"/>
        <v>4944095.9564947383</v>
      </c>
      <c r="AK48" s="37">
        <v>169.64447385572601</v>
      </c>
      <c r="AL48" s="37">
        <v>18.600000000000001</v>
      </c>
      <c r="AM48" s="33">
        <v>13.8</v>
      </c>
      <c r="AN48" s="37">
        <v>0.5</v>
      </c>
      <c r="AO48" s="37">
        <v>0.03</v>
      </c>
      <c r="AP48" s="37">
        <v>0.1</v>
      </c>
      <c r="AQ48" s="37">
        <v>0.25</v>
      </c>
      <c r="AR48" s="37">
        <v>0.496</v>
      </c>
      <c r="AS48" s="57">
        <v>1.6E-2</v>
      </c>
      <c r="AT48" s="58">
        <v>0.41</v>
      </c>
      <c r="AU48" s="34">
        <f t="shared" si="10"/>
        <v>0.13977382781509351</v>
      </c>
      <c r="AV48" s="34">
        <f t="shared" si="11"/>
        <v>0.28078186664180388</v>
      </c>
      <c r="AW48" s="34">
        <f t="shared" si="12"/>
        <v>0.25813366574324875</v>
      </c>
      <c r="AX48" s="34">
        <f t="shared" si="13"/>
        <v>0.18418297678808171</v>
      </c>
      <c r="AY48" s="34">
        <f t="shared" si="14"/>
        <v>0.10421551863879118</v>
      </c>
      <c r="AZ48" s="34">
        <f t="shared" si="15"/>
        <v>3.0020810963843812E-2</v>
      </c>
      <c r="BA48" s="34">
        <f t="shared" si="16"/>
        <v>2.8913334091372617E-3</v>
      </c>
      <c r="BB48" s="62">
        <f>SUM('MH costs'!D48:M48)+SUM('FP costs'!B48:M48)</f>
        <v>6064299.0848970171</v>
      </c>
      <c r="BC48" s="66" t="s">
        <v>431</v>
      </c>
      <c r="BD48" s="62" t="s">
        <v>441</v>
      </c>
      <c r="BE48" s="22">
        <f t="shared" si="8"/>
        <v>0.46429999999999999</v>
      </c>
      <c r="BF48" s="22">
        <f t="shared" si="9"/>
        <v>0.58640000000000003</v>
      </c>
    </row>
    <row r="49" spans="1:58" x14ac:dyDescent="0.3">
      <c r="A49" s="31" t="s">
        <v>96</v>
      </c>
      <c r="B49" s="31">
        <v>11402533</v>
      </c>
      <c r="C49" s="35">
        <v>1176.76</v>
      </c>
      <c r="D49" s="35" cm="1">
        <f t="array" ref="D49">SUMPRODUCT(($C$2:$C$121)*($B$2:$B$121))/SUM($B$2:$B$121)</f>
        <v>2924.9781141706949</v>
      </c>
      <c r="E49" s="31">
        <v>1</v>
      </c>
      <c r="F49" s="35">
        <v>2698.46</v>
      </c>
      <c r="G49" s="34">
        <v>0.65159999999999996</v>
      </c>
      <c r="H49" s="34">
        <v>0.68930000000000002</v>
      </c>
      <c r="I49" s="30">
        <v>54.820010000000003</v>
      </c>
      <c r="J49" s="30">
        <v>124.696</v>
      </c>
      <c r="K49" s="30">
        <v>134.6112</v>
      </c>
      <c r="L49" s="30">
        <v>129.11490000000001</v>
      </c>
      <c r="M49" s="30">
        <v>104.2419</v>
      </c>
      <c r="N49" s="30">
        <v>48.799770000000002</v>
      </c>
      <c r="O49" s="30">
        <v>8.2999980000000004</v>
      </c>
      <c r="P49" s="36">
        <v>29.809000000000001</v>
      </c>
      <c r="Q49" s="36">
        <v>72.58</v>
      </c>
      <c r="R49" s="36">
        <v>5.6981441869994071E-2</v>
      </c>
      <c r="S49" s="36">
        <v>5.14120608483547E-3</v>
      </c>
      <c r="T49" s="34">
        <v>1.32103615051921E-3</v>
      </c>
      <c r="U49" s="34">
        <v>9.1643247288391097E-4</v>
      </c>
      <c r="V49" s="34">
        <v>1.39365277688933E-3</v>
      </c>
      <c r="W49" s="34">
        <v>1.9832837955870999E-3</v>
      </c>
      <c r="X49" s="34">
        <v>2.5047028819104302E-3</v>
      </c>
      <c r="Y49" s="34">
        <v>3.2874286427532098E-3</v>
      </c>
      <c r="Z49" s="34">
        <v>4.5082970367738701E-3</v>
      </c>
      <c r="AA49" s="34">
        <v>6.4538548952209202E-3</v>
      </c>
      <c r="AB49" s="34">
        <v>8.7632058743204403E-3</v>
      </c>
      <c r="AC49" s="34">
        <v>1.2350759608961301E-2</v>
      </c>
      <c r="AD49" s="34">
        <v>1.70909181506394E-2</v>
      </c>
      <c r="AE49" s="34">
        <v>2.52122325184653E-2</v>
      </c>
      <c r="AF49" s="34">
        <v>6.1195865678440597E-2</v>
      </c>
      <c r="AG49" s="31">
        <v>64</v>
      </c>
      <c r="AH49" s="31">
        <f>SUM('MH costs discounted'!D49:M49)</f>
        <v>113791815.11081648</v>
      </c>
      <c r="AI49" s="31">
        <f>SUM('FP costs discounted'!B49:M49)</f>
        <v>85740661.047814205</v>
      </c>
      <c r="AJ49" s="31">
        <f t="shared" si="7"/>
        <v>199532476.15863067</v>
      </c>
      <c r="AK49" s="37">
        <v>468.522696544626</v>
      </c>
      <c r="AL49" s="37">
        <v>25.3</v>
      </c>
      <c r="AM49" s="33">
        <v>19.899999999999999</v>
      </c>
      <c r="AN49" s="37">
        <v>0.5</v>
      </c>
      <c r="AO49" s="37">
        <v>0.03</v>
      </c>
      <c r="AP49" s="37">
        <v>0.1</v>
      </c>
      <c r="AQ49" s="37">
        <v>0.25</v>
      </c>
      <c r="AR49" s="37">
        <v>0.496</v>
      </c>
      <c r="AS49" s="57">
        <v>2.5000000000000001E-2</v>
      </c>
      <c r="AT49" s="58">
        <v>0.41</v>
      </c>
      <c r="AU49" s="34">
        <f t="shared" si="10"/>
        <v>9.0673967768946664E-2</v>
      </c>
      <c r="AV49" s="34">
        <f t="shared" si="11"/>
        <v>0.20625098545068804</v>
      </c>
      <c r="AW49" s="34">
        <f t="shared" si="12"/>
        <v>0.22265102852296512</v>
      </c>
      <c r="AX49" s="34">
        <f t="shared" si="13"/>
        <v>0.21355998076415478</v>
      </c>
      <c r="AY49" s="34">
        <f t="shared" si="14"/>
        <v>0.17241928049217359</v>
      </c>
      <c r="AZ49" s="34">
        <f t="shared" si="15"/>
        <v>8.0716307277434104E-2</v>
      </c>
      <c r="BA49" s="34">
        <f t="shared" si="16"/>
        <v>1.3728449723637808E-2</v>
      </c>
      <c r="BB49" s="62">
        <f>SUM('MH costs'!D49:M49)+SUM('FP costs'!B49:M49)</f>
        <v>243931328.57148054</v>
      </c>
      <c r="BC49" s="66" t="s">
        <v>430</v>
      </c>
      <c r="BD49" s="62" t="s">
        <v>441</v>
      </c>
      <c r="BE49" s="22">
        <f t="shared" si="8"/>
        <v>0.65159999999999996</v>
      </c>
      <c r="BF49" s="22">
        <f t="shared" si="9"/>
        <v>0.68930000000000002</v>
      </c>
    </row>
    <row r="50" spans="1:58" x14ac:dyDescent="0.3">
      <c r="A50" s="31" t="s">
        <v>98</v>
      </c>
      <c r="B50" s="31">
        <v>9904608</v>
      </c>
      <c r="C50" s="35">
        <v>2405.73</v>
      </c>
      <c r="D50" s="35" cm="1">
        <f t="array" ref="D50">SUMPRODUCT(($C$2:$C$121)*($B$2:$B$121))/SUM($B$2:$B$121)</f>
        <v>2924.9781141706949</v>
      </c>
      <c r="E50" s="31">
        <v>1</v>
      </c>
      <c r="F50" s="35">
        <v>5779.36</v>
      </c>
      <c r="G50" s="34">
        <v>0.54280000000000006</v>
      </c>
      <c r="H50" s="34">
        <v>0.71050000000000002</v>
      </c>
      <c r="I50" s="30">
        <v>44.572000000000003</v>
      </c>
      <c r="J50" s="30">
        <v>124.02670000000001</v>
      </c>
      <c r="K50" s="30">
        <v>115.324</v>
      </c>
      <c r="L50" s="30">
        <v>97.028999999999996</v>
      </c>
      <c r="M50" s="30">
        <v>69.852000000000004</v>
      </c>
      <c r="N50" s="30">
        <v>31.702000000000002</v>
      </c>
      <c r="O50" s="30">
        <v>6.1310000000000002</v>
      </c>
      <c r="P50" s="36">
        <v>27.669</v>
      </c>
      <c r="Q50" s="36">
        <v>77.349999999999994</v>
      </c>
      <c r="R50" s="36">
        <v>1.4707292007310828E-2</v>
      </c>
      <c r="S50" s="36">
        <v>8.8683130930272594E-4</v>
      </c>
      <c r="T50" s="34">
        <v>3.34511518838572E-4</v>
      </c>
      <c r="U50" s="34">
        <v>3.2326828718149303E-4</v>
      </c>
      <c r="V50" s="34">
        <v>7.6063454132969195E-4</v>
      </c>
      <c r="W50" s="34">
        <v>1.05108767594898E-3</v>
      </c>
      <c r="X50" s="34">
        <v>1.19994228772925E-3</v>
      </c>
      <c r="Y50" s="34">
        <v>1.4907996091983E-3</v>
      </c>
      <c r="Z50" s="34">
        <v>2.0670596245829999E-3</v>
      </c>
      <c r="AA50" s="34">
        <v>3.1754326493856899E-3</v>
      </c>
      <c r="AB50" s="34">
        <v>5.0415850731648903E-3</v>
      </c>
      <c r="AC50" s="34">
        <v>7.97423742633677E-3</v>
      </c>
      <c r="AD50" s="34">
        <v>1.24801460495392E-2</v>
      </c>
      <c r="AE50" s="34">
        <v>1.90676831546795E-2</v>
      </c>
      <c r="AF50" s="34">
        <v>5.4644540735019002E-2</v>
      </c>
      <c r="AG50" s="31">
        <v>75.27</v>
      </c>
      <c r="AH50" s="31">
        <f>SUM('MH costs discounted'!D50:M50)</f>
        <v>106682369.04250997</v>
      </c>
      <c r="AI50" s="31">
        <f>SUM('FP costs discounted'!B50:M50)</f>
        <v>13067667.058374098</v>
      </c>
      <c r="AJ50" s="31">
        <f t="shared" si="7"/>
        <v>119750036.10088407</v>
      </c>
      <c r="AK50" s="37">
        <v>108.94994380668</v>
      </c>
      <c r="AL50" s="37">
        <v>9.1999999999999993</v>
      </c>
      <c r="AM50" s="33">
        <v>8.5</v>
      </c>
      <c r="AN50" s="37">
        <v>0.5</v>
      </c>
      <c r="AO50" s="37">
        <v>0.03</v>
      </c>
      <c r="AP50" s="37">
        <v>0.1</v>
      </c>
      <c r="AQ50" s="37">
        <v>0.25</v>
      </c>
      <c r="AR50" s="37">
        <v>0.496</v>
      </c>
      <c r="AS50" s="57">
        <v>2.5000000000000001E-2</v>
      </c>
      <c r="AT50" s="58">
        <v>0.41</v>
      </c>
      <c r="AU50" s="34">
        <f t="shared" si="10"/>
        <v>9.1217053487795741E-2</v>
      </c>
      <c r="AV50" s="34">
        <f t="shared" si="11"/>
        <v>0.25382190899701146</v>
      </c>
      <c r="AW50" s="34">
        <f t="shared" si="12"/>
        <v>0.23601174451284562</v>
      </c>
      <c r="AX50" s="34">
        <f t="shared" si="13"/>
        <v>0.19857084005356124</v>
      </c>
      <c r="AY50" s="34">
        <f t="shared" si="14"/>
        <v>0.14295283182781809</v>
      </c>
      <c r="AZ50" s="34">
        <f t="shared" si="15"/>
        <v>6.4878466967380879E-2</v>
      </c>
      <c r="BA50" s="34">
        <f t="shared" si="16"/>
        <v>1.2547154153586908E-2</v>
      </c>
      <c r="BB50" s="62">
        <f>SUM('MH costs'!D50:M50)+SUM('FP costs'!B50:M50)</f>
        <v>146117635.67554861</v>
      </c>
      <c r="BC50" s="66" t="s">
        <v>430</v>
      </c>
      <c r="BD50" s="62" t="s">
        <v>441</v>
      </c>
      <c r="BE50" s="22">
        <f t="shared" si="8"/>
        <v>0.54280000000000006</v>
      </c>
      <c r="BF50" s="22">
        <f t="shared" si="9"/>
        <v>0.71050000000000002</v>
      </c>
    </row>
    <row r="51" spans="1:58" x14ac:dyDescent="0.3">
      <c r="A51" s="31" t="s">
        <v>100</v>
      </c>
      <c r="B51" s="31">
        <v>1380004385</v>
      </c>
      <c r="C51" s="35">
        <v>1900.71</v>
      </c>
      <c r="D51" s="35" cm="1">
        <f t="array" ref="D51">SUMPRODUCT(($C$2:$C$121)*($B$2:$B$121))/SUM($B$2:$B$121)</f>
        <v>2924.9781141706949</v>
      </c>
      <c r="E51" s="31">
        <v>1</v>
      </c>
      <c r="F51" s="35">
        <v>5560.83</v>
      </c>
      <c r="G51" s="34">
        <v>0.22260000000000002</v>
      </c>
      <c r="H51" s="34">
        <v>0.52129999999999999</v>
      </c>
      <c r="I51" s="30">
        <v>10.7</v>
      </c>
      <c r="J51" s="30">
        <v>135.4</v>
      </c>
      <c r="K51" s="30">
        <v>166</v>
      </c>
      <c r="L51" s="30">
        <v>91.7</v>
      </c>
      <c r="M51" s="30">
        <v>32.700000000000003</v>
      </c>
      <c r="N51" s="30">
        <v>11.3</v>
      </c>
      <c r="O51" s="30">
        <v>4.0999999999999996</v>
      </c>
      <c r="P51" s="36">
        <v>27.395</v>
      </c>
      <c r="Q51" s="36">
        <v>78.180000000000007</v>
      </c>
      <c r="R51" s="36">
        <v>3.2984631930588051E-2</v>
      </c>
      <c r="S51" s="36">
        <v>1.1949017291003499E-3</v>
      </c>
      <c r="T51" s="34">
        <v>6.1987487520982299E-4</v>
      </c>
      <c r="U51" s="34">
        <v>5.3681628750504903E-4</v>
      </c>
      <c r="V51" s="34">
        <v>8.3948581125193396E-4</v>
      </c>
      <c r="W51" s="34">
        <v>1.29993461980383E-3</v>
      </c>
      <c r="X51" s="34">
        <v>1.4932095087439E-3</v>
      </c>
      <c r="Y51" s="34">
        <v>1.8991816738790899E-3</v>
      </c>
      <c r="Z51" s="34">
        <v>2.5347388918068601E-3</v>
      </c>
      <c r="AA51" s="34">
        <v>3.3544394055309299E-3</v>
      </c>
      <c r="AB51" s="34">
        <v>4.7899288039955999E-3</v>
      </c>
      <c r="AC51" s="34">
        <v>7.7893079628312397E-3</v>
      </c>
      <c r="AD51" s="34">
        <v>1.17363294558084E-2</v>
      </c>
      <c r="AE51" s="34">
        <v>1.7496064547744699E-2</v>
      </c>
      <c r="AF51" s="34">
        <v>5.0110793200209398E-2</v>
      </c>
      <c r="AG51" s="31">
        <v>69.66</v>
      </c>
      <c r="AH51" s="31">
        <f>SUM('MH costs discounted'!D51:M51)</f>
        <v>13653922729.205355</v>
      </c>
      <c r="AI51" s="31">
        <f>SUM('FP costs discounted'!B51:M51)</f>
        <v>2246388962.7483273</v>
      </c>
      <c r="AJ51" s="31">
        <f t="shared" si="7"/>
        <v>15900311691.953682</v>
      </c>
      <c r="AK51" s="37">
        <v>178.35000329669299</v>
      </c>
      <c r="AL51" s="37">
        <v>21.7</v>
      </c>
      <c r="AM51" s="33">
        <v>13.9</v>
      </c>
      <c r="AN51" s="37">
        <v>0.5</v>
      </c>
      <c r="AO51" s="37">
        <v>0.03</v>
      </c>
      <c r="AP51" s="37">
        <v>0.1</v>
      </c>
      <c r="AQ51" s="37">
        <v>0.25</v>
      </c>
      <c r="AR51" s="37">
        <v>0.496</v>
      </c>
      <c r="AS51" s="57">
        <v>2.5000000000000001E-2</v>
      </c>
      <c r="AT51" s="58">
        <v>0.41</v>
      </c>
      <c r="AU51" s="34">
        <f t="shared" si="10"/>
        <v>2.367780482407612E-2</v>
      </c>
      <c r="AV51" s="34">
        <f t="shared" si="11"/>
        <v>0.29962381057756138</v>
      </c>
      <c r="AW51" s="34">
        <f t="shared" si="12"/>
        <v>0.36733790661650806</v>
      </c>
      <c r="AX51" s="34">
        <f t="shared" si="13"/>
        <v>0.20292100022128789</v>
      </c>
      <c r="AY51" s="34">
        <f t="shared" si="14"/>
        <v>7.2361141845541044E-2</v>
      </c>
      <c r="AZ51" s="34">
        <f t="shared" si="15"/>
        <v>2.5005532197388804E-2</v>
      </c>
      <c r="BA51" s="34">
        <f t="shared" si="16"/>
        <v>9.0728037176366436E-3</v>
      </c>
      <c r="BB51" s="62">
        <f>SUM('MH costs'!D51:M51)+SUM('FP costs'!B51:M51)</f>
        <v>19498691334.897652</v>
      </c>
      <c r="BC51" s="66" t="s">
        <v>430</v>
      </c>
      <c r="BD51" s="62" t="s">
        <v>441</v>
      </c>
      <c r="BE51" s="22">
        <f t="shared" si="8"/>
        <v>0.22260000000000002</v>
      </c>
      <c r="BF51" s="22">
        <f t="shared" si="9"/>
        <v>0.52129999999999999</v>
      </c>
    </row>
    <row r="52" spans="1:58" x14ac:dyDescent="0.3">
      <c r="A52" s="31" t="s">
        <v>102</v>
      </c>
      <c r="B52" s="31">
        <v>273523621</v>
      </c>
      <c r="C52" s="35">
        <v>3869.59</v>
      </c>
      <c r="D52" s="35" cm="1">
        <f t="array" ref="D52">SUMPRODUCT(($C$2:$C$121)*($B$2:$B$121))/SUM($B$2:$B$121)</f>
        <v>2924.9781141706949</v>
      </c>
      <c r="E52" s="31">
        <v>1</v>
      </c>
      <c r="F52" s="35">
        <v>7862.54</v>
      </c>
      <c r="G52" s="34">
        <v>0.55990000000000006</v>
      </c>
      <c r="H52" s="34">
        <v>0.70200000000000007</v>
      </c>
      <c r="I52" s="30">
        <v>40.1</v>
      </c>
      <c r="J52" s="30">
        <v>109.7</v>
      </c>
      <c r="K52" s="30">
        <v>127.5</v>
      </c>
      <c r="L52" s="30">
        <v>100.9</v>
      </c>
      <c r="M52" s="30">
        <v>56.8</v>
      </c>
      <c r="N52" s="30">
        <v>18.5</v>
      </c>
      <c r="O52" s="30">
        <v>3</v>
      </c>
      <c r="P52" s="36">
        <v>28.17</v>
      </c>
      <c r="Q52" s="36">
        <v>78.05</v>
      </c>
      <c r="R52" s="36">
        <v>2.2132226780043493E-2</v>
      </c>
      <c r="S52" s="36">
        <v>1.2419440592115901E-3</v>
      </c>
      <c r="T52" s="34">
        <v>4.3931911078348398E-4</v>
      </c>
      <c r="U52" s="34">
        <v>3.7187565315756896E-4</v>
      </c>
      <c r="V52" s="34">
        <v>7.9699860655816398E-4</v>
      </c>
      <c r="W52" s="34">
        <v>1.0259543145620699E-3</v>
      </c>
      <c r="X52" s="34">
        <v>1.0764405590273001E-3</v>
      </c>
      <c r="Y52" s="34">
        <v>1.31623962012784E-3</v>
      </c>
      <c r="Z52" s="34">
        <v>1.8769972523189099E-3</v>
      </c>
      <c r="AA52" s="34">
        <v>2.8985326181071203E-3</v>
      </c>
      <c r="AB52" s="34">
        <v>4.6176442010070198E-3</v>
      </c>
      <c r="AC52" s="34">
        <v>7.42674068189122E-3</v>
      </c>
      <c r="AD52" s="34">
        <v>1.1681274356248401E-2</v>
      </c>
      <c r="AE52" s="34">
        <v>1.87067144484236E-2</v>
      </c>
      <c r="AF52" s="34">
        <v>5.5485370709476699E-2</v>
      </c>
      <c r="AG52" s="31">
        <v>71.72</v>
      </c>
      <c r="AH52" s="31">
        <f>SUM('MH costs discounted'!D52:M52)</f>
        <v>3610233148.6388378</v>
      </c>
      <c r="AI52" s="31">
        <f>SUM('FP costs discounted'!B52:M52)</f>
        <v>400613552.37233776</v>
      </c>
      <c r="AJ52" s="31">
        <f t="shared" si="7"/>
        <v>4010846701.0111756</v>
      </c>
      <c r="AK52" s="37">
        <v>137.15683441073099</v>
      </c>
      <c r="AL52" s="37">
        <v>12.4</v>
      </c>
      <c r="AM52" s="33">
        <v>9.5</v>
      </c>
      <c r="AN52" s="37">
        <v>0.5</v>
      </c>
      <c r="AO52" s="37">
        <v>0.03</v>
      </c>
      <c r="AP52" s="37">
        <v>0.1</v>
      </c>
      <c r="AQ52" s="37">
        <v>0.25</v>
      </c>
      <c r="AR52" s="37">
        <v>0.496</v>
      </c>
      <c r="AS52" s="57">
        <v>2.5000000000000001E-2</v>
      </c>
      <c r="AT52" s="58">
        <v>0.41</v>
      </c>
      <c r="AU52" s="34">
        <f t="shared" si="10"/>
        <v>8.7842278203723978E-2</v>
      </c>
      <c r="AV52" s="34">
        <f t="shared" si="11"/>
        <v>0.24030668127053667</v>
      </c>
      <c r="AW52" s="34">
        <f t="shared" si="12"/>
        <v>0.27929901423877324</v>
      </c>
      <c r="AX52" s="34">
        <f t="shared" si="13"/>
        <v>0.22102957283680175</v>
      </c>
      <c r="AY52" s="34">
        <f t="shared" si="14"/>
        <v>0.12442497261774368</v>
      </c>
      <c r="AZ52" s="34">
        <f t="shared" si="15"/>
        <v>4.0525739320920039E-2</v>
      </c>
      <c r="BA52" s="34">
        <f t="shared" si="16"/>
        <v>6.5717415115005466E-3</v>
      </c>
      <c r="BB52" s="62">
        <f>SUM('MH costs'!D52:M52)+SUM('FP costs'!B52:M52)</f>
        <v>4904111656.7675257</v>
      </c>
      <c r="BC52" s="66" t="s">
        <v>430</v>
      </c>
      <c r="BD52" s="62" t="s">
        <v>441</v>
      </c>
      <c r="BE52" s="22">
        <f t="shared" si="8"/>
        <v>0.55990000000000006</v>
      </c>
      <c r="BF52" s="22">
        <f t="shared" si="9"/>
        <v>0.70200000000000007</v>
      </c>
    </row>
    <row r="53" spans="1:58" x14ac:dyDescent="0.3">
      <c r="A53" s="31" t="s">
        <v>104</v>
      </c>
      <c r="B53" s="31">
        <v>40222503</v>
      </c>
      <c r="C53" s="35">
        <v>4157.4799999999996</v>
      </c>
      <c r="D53" s="35" cm="1">
        <f t="array" ref="D53">SUMPRODUCT(($C$2:$C$121)*($B$2:$B$121))/SUM($B$2:$B$121)</f>
        <v>2924.9781141706949</v>
      </c>
      <c r="E53" s="31">
        <v>1</v>
      </c>
      <c r="F53" s="35">
        <v>16146.11</v>
      </c>
      <c r="G53" s="34">
        <v>0.1206</v>
      </c>
      <c r="H53" s="34">
        <v>0.44670000000000004</v>
      </c>
      <c r="I53" s="30">
        <v>237.5274</v>
      </c>
      <c r="J53" s="30">
        <v>124.5089</v>
      </c>
      <c r="K53" s="30">
        <v>280.46390000000002</v>
      </c>
      <c r="L53" s="30">
        <v>224.53219999999999</v>
      </c>
      <c r="M53" s="30">
        <v>197.19909999999999</v>
      </c>
      <c r="N53" s="30">
        <v>129.11580000000001</v>
      </c>
      <c r="O53" s="30">
        <v>46.395420000000001</v>
      </c>
      <c r="P53" s="36">
        <v>28.687000000000001</v>
      </c>
      <c r="Q53" s="36">
        <v>79.87</v>
      </c>
      <c r="R53" s="36">
        <v>1.3547747687105699E-2</v>
      </c>
      <c r="S53" s="36">
        <v>8.2371919909069802E-4</v>
      </c>
      <c r="T53" s="34">
        <v>4.4021345197061898E-4</v>
      </c>
      <c r="U53" s="34">
        <v>3.6768935695257398E-4</v>
      </c>
      <c r="V53" s="34">
        <v>7.4299906343618897E-4</v>
      </c>
      <c r="W53" s="34">
        <v>1.1370697700870799E-3</v>
      </c>
      <c r="X53" s="34">
        <v>1.180255247342E-3</v>
      </c>
      <c r="Y53" s="34">
        <v>1.3939639879011901E-3</v>
      </c>
      <c r="Z53" s="34">
        <v>1.81612757659881E-3</v>
      </c>
      <c r="AA53" s="34">
        <v>2.6350989113511202E-3</v>
      </c>
      <c r="AB53" s="34">
        <v>4.4801664295005096E-3</v>
      </c>
      <c r="AC53" s="34">
        <v>6.9687034624205104E-3</v>
      </c>
      <c r="AD53" s="34">
        <v>1.0800041044115801E-2</v>
      </c>
      <c r="AE53" s="34">
        <v>1.70648268479653E-2</v>
      </c>
      <c r="AF53" s="34">
        <v>4.81567429671634E-2</v>
      </c>
      <c r="AG53" s="31">
        <v>70.599999999999994</v>
      </c>
      <c r="AH53" s="31">
        <f>SUM('MH costs discounted'!D53:M53)</f>
        <v>626451268.81527674</v>
      </c>
      <c r="AI53" s="31">
        <f>SUM('FP costs discounted'!B53:M53)</f>
        <v>76489642.39014487</v>
      </c>
      <c r="AJ53" s="31">
        <f t="shared" si="7"/>
        <v>702940911.20542157</v>
      </c>
      <c r="AK53" s="37">
        <v>36.764995682842397</v>
      </c>
      <c r="AL53" s="37">
        <v>15.3</v>
      </c>
      <c r="AM53" s="33">
        <v>11.7</v>
      </c>
      <c r="AN53" s="37">
        <v>0.5</v>
      </c>
      <c r="AO53" s="37">
        <v>0.03</v>
      </c>
      <c r="AP53" s="37">
        <v>0.1</v>
      </c>
      <c r="AQ53" s="37">
        <v>0.25</v>
      </c>
      <c r="AR53" s="37">
        <v>0.496</v>
      </c>
      <c r="AS53" s="57">
        <v>1.6E-2</v>
      </c>
      <c r="AT53" s="58">
        <v>0.41</v>
      </c>
      <c r="AU53" s="34">
        <f t="shared" si="10"/>
        <v>0.19159410752579376</v>
      </c>
      <c r="AV53" s="34">
        <f t="shared" si="11"/>
        <v>0.10043124108847358</v>
      </c>
      <c r="AW53" s="34">
        <f t="shared" si="12"/>
        <v>0.22622750307418626</v>
      </c>
      <c r="AX53" s="34">
        <f t="shared" si="13"/>
        <v>0.181111932643573</v>
      </c>
      <c r="AY53" s="34">
        <f t="shared" si="14"/>
        <v>0.15906453558364109</v>
      </c>
      <c r="AZ53" s="34">
        <f t="shared" si="15"/>
        <v>0.10414725403670853</v>
      </c>
      <c r="BA53" s="34">
        <f t="shared" si="16"/>
        <v>3.7423426047623817E-2</v>
      </c>
      <c r="BB53" s="62">
        <f>SUM('MH costs'!D53:M53)+SUM('FP costs'!B53:M53)</f>
        <v>866403424.79660714</v>
      </c>
      <c r="BC53" s="66" t="s">
        <v>431</v>
      </c>
      <c r="BD53" s="62" t="s">
        <v>441</v>
      </c>
      <c r="BE53" s="22">
        <f t="shared" si="8"/>
        <v>0.1206</v>
      </c>
      <c r="BF53" s="22">
        <f t="shared" si="9"/>
        <v>0.44670000000000004</v>
      </c>
    </row>
    <row r="54" spans="1:58" x14ac:dyDescent="0.3">
      <c r="A54" s="31" t="s">
        <v>106</v>
      </c>
      <c r="B54" s="31">
        <v>2961161</v>
      </c>
      <c r="C54" s="35">
        <v>4664.53</v>
      </c>
      <c r="D54" s="35" cm="1">
        <f t="array" ref="D54">SUMPRODUCT(($C$2:$C$121)*($B$2:$B$121))/SUM($B$2:$B$121)</f>
        <v>2924.9781141706949</v>
      </c>
      <c r="E54" s="31">
        <v>1</v>
      </c>
      <c r="F54" s="35">
        <v>9479.9699999999993</v>
      </c>
      <c r="G54" s="34">
        <v>0.6581999999999999</v>
      </c>
      <c r="H54" s="34">
        <v>0.71379999999999999</v>
      </c>
      <c r="I54" s="30">
        <v>51.672280000000001</v>
      </c>
      <c r="J54" s="30">
        <v>80.281360000000006</v>
      </c>
      <c r="K54" s="30">
        <v>68.077299999999994</v>
      </c>
      <c r="L54" s="30">
        <v>58.903300000000002</v>
      </c>
      <c r="M54" s="30">
        <v>40.001240000000003</v>
      </c>
      <c r="N54" s="30">
        <v>13.66948</v>
      </c>
      <c r="O54" s="30">
        <v>0.80832579999999998</v>
      </c>
      <c r="P54" s="36">
        <v>27.678000000000001</v>
      </c>
      <c r="Q54" s="36">
        <v>81.56</v>
      </c>
      <c r="R54" s="36">
        <v>1.4764220121126548E-2</v>
      </c>
      <c r="S54" s="36">
        <v>3.6481307174094903E-4</v>
      </c>
      <c r="T54" s="34">
        <v>2.07585629277276E-4</v>
      </c>
      <c r="U54" s="34">
        <v>2.1900395174121801E-4</v>
      </c>
      <c r="V54" s="34">
        <v>3.7847803462848803E-4</v>
      </c>
      <c r="W54" s="34">
        <v>6.9951395833077001E-4</v>
      </c>
      <c r="X54" s="34">
        <v>9.9057920399522295E-4</v>
      </c>
      <c r="Y54" s="34">
        <v>1.4362628153573999E-3</v>
      </c>
      <c r="Z54" s="34">
        <v>1.90103367090966E-3</v>
      </c>
      <c r="AA54" s="34">
        <v>2.6207622508601599E-3</v>
      </c>
      <c r="AB54" s="34">
        <v>3.85538240471459E-3</v>
      </c>
      <c r="AC54" s="34">
        <v>5.5282608649996597E-3</v>
      </c>
      <c r="AD54" s="34">
        <v>8.3959519529978304E-3</v>
      </c>
      <c r="AE54" s="34">
        <v>1.2947899908220999E-2</v>
      </c>
      <c r="AF54" s="34">
        <v>4.1976625116189499E-2</v>
      </c>
      <c r="AG54" s="31">
        <v>74.48</v>
      </c>
      <c r="AH54" s="31">
        <f>SUM('MH costs discounted'!D54:M54)</f>
        <v>16621218.415474745</v>
      </c>
      <c r="AI54" s="31">
        <f>SUM('FP costs discounted'!B54:M54)</f>
        <v>4192513.0762979453</v>
      </c>
      <c r="AJ54" s="31">
        <f t="shared" si="7"/>
        <v>20813731.491772689</v>
      </c>
      <c r="AK54" s="37">
        <v>76.766556907383801</v>
      </c>
      <c r="AL54" s="37">
        <v>9.8000000000000007</v>
      </c>
      <c r="AM54" s="33">
        <v>12.7</v>
      </c>
      <c r="AN54" s="37">
        <v>0.5</v>
      </c>
      <c r="AO54" s="37">
        <v>0.03</v>
      </c>
      <c r="AP54" s="37">
        <v>0.1</v>
      </c>
      <c r="AQ54" s="37">
        <v>0.25</v>
      </c>
      <c r="AR54" s="37">
        <v>0.496</v>
      </c>
      <c r="AS54" s="57">
        <v>1.6E-2</v>
      </c>
      <c r="AT54" s="58">
        <v>0.41</v>
      </c>
      <c r="AU54" s="34">
        <f t="shared" si="10"/>
        <v>0.16486946259506655</v>
      </c>
      <c r="AV54" s="34">
        <f t="shared" si="11"/>
        <v>0.25615174479626357</v>
      </c>
      <c r="AW54" s="34">
        <f t="shared" si="12"/>
        <v>0.21721255315080201</v>
      </c>
      <c r="AX54" s="34">
        <f t="shared" si="13"/>
        <v>0.18794129881777974</v>
      </c>
      <c r="AY54" s="34">
        <f t="shared" si="14"/>
        <v>0.12763096464751081</v>
      </c>
      <c r="AZ54" s="34">
        <f t="shared" si="15"/>
        <v>4.3614870904748353E-2</v>
      </c>
      <c r="BA54" s="34">
        <f t="shared" si="16"/>
        <v>2.5791050878290495E-3</v>
      </c>
      <c r="BB54" s="62">
        <f>SUM('MH costs'!D54:M54)+SUM('FP costs'!B54:M54)</f>
        <v>25485900.96553776</v>
      </c>
      <c r="BC54" s="66" t="s">
        <v>431</v>
      </c>
      <c r="BD54" s="62" t="s">
        <v>441</v>
      </c>
      <c r="BE54" s="22">
        <f t="shared" si="8"/>
        <v>0.6581999999999999</v>
      </c>
      <c r="BF54" s="22">
        <f t="shared" si="9"/>
        <v>0.71379999999999999</v>
      </c>
    </row>
    <row r="55" spans="1:58" x14ac:dyDescent="0.3">
      <c r="A55" s="31" t="s">
        <v>108</v>
      </c>
      <c r="B55" s="31">
        <v>10203140</v>
      </c>
      <c r="C55" s="35">
        <v>4282.7700000000004</v>
      </c>
      <c r="D55" s="35" cm="1">
        <f t="array" ref="D55">SUMPRODUCT(($C$2:$C$121)*($B$2:$B$121))/SUM($B$2:$B$121)</f>
        <v>2924.9781141706949</v>
      </c>
      <c r="E55" s="31">
        <v>1</v>
      </c>
      <c r="F55" s="35">
        <v>16833.66</v>
      </c>
      <c r="G55" s="34">
        <v>0.15560000000000002</v>
      </c>
      <c r="H55" s="34">
        <v>0.4178</v>
      </c>
      <c r="I55" s="30">
        <v>27</v>
      </c>
      <c r="J55" s="30">
        <v>109</v>
      </c>
      <c r="K55" s="30">
        <v>156</v>
      </c>
      <c r="L55" s="30">
        <v>137</v>
      </c>
      <c r="M55" s="30">
        <v>88</v>
      </c>
      <c r="N55" s="30">
        <v>27</v>
      </c>
      <c r="O55" s="30">
        <v>2</v>
      </c>
      <c r="P55" s="36">
        <v>29.712</v>
      </c>
      <c r="Q55" s="36">
        <v>82.84</v>
      </c>
      <c r="R55" s="36">
        <v>1.3740889368933378E-2</v>
      </c>
      <c r="S55" s="36">
        <v>4.9381946252247903E-4</v>
      </c>
      <c r="T55" s="34">
        <v>3.1675260264153E-4</v>
      </c>
      <c r="U55" s="34">
        <v>2.4060947178885001E-4</v>
      </c>
      <c r="V55" s="34">
        <v>3.5927562530555299E-4</v>
      </c>
      <c r="W55" s="34">
        <v>4.5323432593836701E-4</v>
      </c>
      <c r="X55" s="34">
        <v>5.0782435129056406E-4</v>
      </c>
      <c r="Y55" s="34">
        <v>6.3551764862102499E-4</v>
      </c>
      <c r="Z55" s="34">
        <v>8.3117090825793197E-4</v>
      </c>
      <c r="AA55" s="34">
        <v>1.2616233542409501E-3</v>
      </c>
      <c r="AB55" s="34">
        <v>2.06747617307602E-3</v>
      </c>
      <c r="AC55" s="34">
        <v>3.4724124111525602E-3</v>
      </c>
      <c r="AD55" s="34">
        <v>5.7166632249606407E-3</v>
      </c>
      <c r="AE55" s="34">
        <v>9.9885469137644296E-3</v>
      </c>
      <c r="AF55" s="34">
        <v>3.49995546161102E-2</v>
      </c>
      <c r="AG55" s="31">
        <v>74.53</v>
      </c>
      <c r="AH55" s="31">
        <f>SUM('MH costs discounted'!D55:M55)</f>
        <v>207948708.21202955</v>
      </c>
      <c r="AI55" s="31">
        <f>SUM('FP costs discounted'!B55:M55)</f>
        <v>16386467.619378366</v>
      </c>
      <c r="AJ55" s="31">
        <f t="shared" si="7"/>
        <v>224335175.8314079</v>
      </c>
      <c r="AK55" s="37">
        <v>31.538116492960899</v>
      </c>
      <c r="AL55" s="37">
        <v>9.1999999999999993</v>
      </c>
      <c r="AM55" s="33">
        <v>8.8000000000000007</v>
      </c>
      <c r="AN55" s="37">
        <v>0.5</v>
      </c>
      <c r="AO55" s="37">
        <v>0.03</v>
      </c>
      <c r="AP55" s="37">
        <v>0.1</v>
      </c>
      <c r="AQ55" s="37">
        <v>0.25</v>
      </c>
      <c r="AR55" s="37">
        <v>0.496</v>
      </c>
      <c r="AS55" s="57">
        <v>1.6E-2</v>
      </c>
      <c r="AT55" s="58">
        <v>0.41</v>
      </c>
      <c r="AU55" s="34">
        <f t="shared" si="10"/>
        <v>4.9450549450549448E-2</v>
      </c>
      <c r="AV55" s="34">
        <f t="shared" si="11"/>
        <v>0.19963369963369965</v>
      </c>
      <c r="AW55" s="34">
        <f t="shared" si="12"/>
        <v>0.2857142857142857</v>
      </c>
      <c r="AX55" s="34">
        <f t="shared" si="13"/>
        <v>0.25091575091575091</v>
      </c>
      <c r="AY55" s="34">
        <f t="shared" si="14"/>
        <v>0.16117216117216118</v>
      </c>
      <c r="AZ55" s="34">
        <f t="shared" si="15"/>
        <v>4.9450549450549448E-2</v>
      </c>
      <c r="BA55" s="34">
        <f t="shared" si="16"/>
        <v>3.663003663003663E-3</v>
      </c>
      <c r="BB55" s="62">
        <f>SUM('MH costs'!D55:M55)+SUM('FP costs'!B55:M55)</f>
        <v>275614314.77366161</v>
      </c>
      <c r="BC55" s="66" t="s">
        <v>431</v>
      </c>
      <c r="BD55" s="62" t="s">
        <v>441</v>
      </c>
      <c r="BE55" s="22">
        <f t="shared" si="8"/>
        <v>0.15560000000000002</v>
      </c>
      <c r="BF55" s="22">
        <f t="shared" si="9"/>
        <v>0.4178</v>
      </c>
    </row>
    <row r="56" spans="1:58" x14ac:dyDescent="0.3">
      <c r="A56" s="31" t="s">
        <v>110</v>
      </c>
      <c r="B56" s="31">
        <v>18754440</v>
      </c>
      <c r="C56" s="35">
        <v>9055.75</v>
      </c>
      <c r="D56" s="35" cm="1">
        <f t="array" ref="D56">SUMPRODUCT(($C$2:$C$121)*($B$2:$B$121))/SUM($B$2:$B$121)</f>
        <v>2924.9781141706949</v>
      </c>
      <c r="E56" s="31">
        <v>1</v>
      </c>
      <c r="F56" s="35">
        <v>19346.84</v>
      </c>
      <c r="G56" s="34">
        <v>0.71760000000000002</v>
      </c>
      <c r="H56" s="34">
        <v>0.76590000000000003</v>
      </c>
      <c r="I56" s="30">
        <v>24</v>
      </c>
      <c r="J56" s="30">
        <v>165</v>
      </c>
      <c r="K56" s="30">
        <v>165</v>
      </c>
      <c r="L56" s="30">
        <v>123</v>
      </c>
      <c r="M56" s="30">
        <v>72</v>
      </c>
      <c r="N56" s="30">
        <v>19</v>
      </c>
      <c r="O56" s="30">
        <v>1</v>
      </c>
      <c r="P56" s="36">
        <v>28.268999999999998</v>
      </c>
      <c r="Q56" s="36">
        <v>81.25</v>
      </c>
      <c r="R56" s="36">
        <v>1.0237155776790959E-2</v>
      </c>
      <c r="S56" s="36">
        <v>6.2316421620606905E-4</v>
      </c>
      <c r="T56" s="34">
        <v>2.9863618462266396E-4</v>
      </c>
      <c r="U56" s="34">
        <v>3.0012649420378798E-4</v>
      </c>
      <c r="V56" s="34">
        <v>6.1047824739811601E-4</v>
      </c>
      <c r="W56" s="34">
        <v>1.0291842568155901E-3</v>
      </c>
      <c r="X56" s="34">
        <v>1.4663602627567301E-3</v>
      </c>
      <c r="Y56" s="34">
        <v>2.1843061063453301E-3</v>
      </c>
      <c r="Z56" s="34">
        <v>3.1239999609625198E-3</v>
      </c>
      <c r="AA56" s="34">
        <v>4.1142993117713102E-3</v>
      </c>
      <c r="AB56" s="34">
        <v>5.5628785128179091E-3</v>
      </c>
      <c r="AC56" s="34">
        <v>8.0591370840725502E-3</v>
      </c>
      <c r="AD56" s="34">
        <v>1.23271194908867E-2</v>
      </c>
      <c r="AE56" s="34">
        <v>1.83804061602716E-2</v>
      </c>
      <c r="AF56" s="34">
        <v>5.4397886826323204E-2</v>
      </c>
      <c r="AG56" s="31">
        <v>73.180000000000007</v>
      </c>
      <c r="AH56" s="31">
        <f>SUM('MH costs discounted'!D56:M56)</f>
        <v>162922123.12019899</v>
      </c>
      <c r="AI56" s="31">
        <f>SUM('FP costs discounted'!B56:M56)</f>
        <v>21931654.553563669</v>
      </c>
      <c r="AJ56" s="31">
        <f t="shared" si="7"/>
        <v>184853777.67376268</v>
      </c>
      <c r="AK56" s="37">
        <v>15.533402704200499</v>
      </c>
      <c r="AL56" s="37">
        <v>4.7</v>
      </c>
      <c r="AM56" s="33">
        <v>5.4</v>
      </c>
      <c r="AN56" s="37">
        <v>0.5</v>
      </c>
      <c r="AO56" s="37">
        <v>0.03</v>
      </c>
      <c r="AP56" s="37">
        <v>0.1</v>
      </c>
      <c r="AQ56" s="37">
        <v>0.25</v>
      </c>
      <c r="AR56" s="37">
        <v>0.496</v>
      </c>
      <c r="AS56" s="57">
        <v>1.6E-2</v>
      </c>
      <c r="AT56" s="58">
        <v>0.41</v>
      </c>
      <c r="AU56" s="34">
        <f t="shared" si="10"/>
        <v>4.21792618629174E-2</v>
      </c>
      <c r="AV56" s="34">
        <f t="shared" si="11"/>
        <v>0.28998242530755713</v>
      </c>
      <c r="AW56" s="34">
        <f t="shared" si="12"/>
        <v>0.28998242530755713</v>
      </c>
      <c r="AX56" s="34">
        <f t="shared" si="13"/>
        <v>0.21616871704745166</v>
      </c>
      <c r="AY56" s="34">
        <f t="shared" si="14"/>
        <v>0.1265377855887522</v>
      </c>
      <c r="AZ56" s="34">
        <f t="shared" si="15"/>
        <v>3.3391915641476276E-2</v>
      </c>
      <c r="BA56" s="34">
        <f t="shared" si="16"/>
        <v>1.7574692442882249E-3</v>
      </c>
      <c r="BB56" s="62">
        <f>SUM('MH costs'!D56:M56)+SUM('FP costs'!B56:M56)</f>
        <v>226588794.06389025</v>
      </c>
      <c r="BC56" s="66" t="s">
        <v>431</v>
      </c>
      <c r="BD56" s="62" t="s">
        <v>441</v>
      </c>
      <c r="BE56" s="22">
        <f t="shared" si="8"/>
        <v>0.71760000000000002</v>
      </c>
      <c r="BF56" s="22">
        <f t="shared" si="9"/>
        <v>0.76590000000000003</v>
      </c>
    </row>
    <row r="57" spans="1:58" x14ac:dyDescent="0.3">
      <c r="A57" s="31" t="s">
        <v>112</v>
      </c>
      <c r="B57" s="31">
        <v>53771300</v>
      </c>
      <c r="C57" s="35">
        <v>1838.21</v>
      </c>
      <c r="D57" s="35" cm="1">
        <f t="array" ref="D57">SUMPRODUCT(($C$2:$C$121)*($B$2:$B$121))/SUM($B$2:$B$121)</f>
        <v>2924.9781141706949</v>
      </c>
      <c r="E57" s="31">
        <v>1</v>
      </c>
      <c r="F57" s="35">
        <v>4163.75</v>
      </c>
      <c r="G57" s="34">
        <v>0.72409999999999997</v>
      </c>
      <c r="H57" s="34">
        <v>0.74560000000000004</v>
      </c>
      <c r="I57" s="30">
        <v>94</v>
      </c>
      <c r="J57" s="30">
        <v>201</v>
      </c>
      <c r="K57" s="30">
        <v>177</v>
      </c>
      <c r="L57" s="30">
        <v>151</v>
      </c>
      <c r="M57" s="30">
        <v>83</v>
      </c>
      <c r="N57" s="30">
        <v>33</v>
      </c>
      <c r="O57" s="30">
        <v>8</v>
      </c>
      <c r="P57" s="36">
        <v>28.696999999999999</v>
      </c>
      <c r="Q57" s="36">
        <v>74.97</v>
      </c>
      <c r="R57" s="36">
        <v>3.3987197881169794E-2</v>
      </c>
      <c r="S57" s="36">
        <v>2.41627262131639E-3</v>
      </c>
      <c r="T57" s="34">
        <v>6.4562582563024097E-4</v>
      </c>
      <c r="U57" s="34">
        <v>6.1601984493124399E-4</v>
      </c>
      <c r="V57" s="34">
        <v>1.3220201232153098E-3</v>
      </c>
      <c r="W57" s="34">
        <v>1.7396720333161901E-3</v>
      </c>
      <c r="X57" s="34">
        <v>2.2597465680594701E-3</v>
      </c>
      <c r="Y57" s="34">
        <v>3.2567570732800499E-3</v>
      </c>
      <c r="Z57" s="34">
        <v>4.8521511035965002E-3</v>
      </c>
      <c r="AA57" s="34">
        <v>6.9539490538789595E-3</v>
      </c>
      <c r="AB57" s="34">
        <v>9.4490468783980999E-3</v>
      </c>
      <c r="AC57" s="34">
        <v>1.2395943135630201E-2</v>
      </c>
      <c r="AD57" s="34">
        <v>1.6045690752115999E-2</v>
      </c>
      <c r="AE57" s="34">
        <v>2.23788328698417E-2</v>
      </c>
      <c r="AF57" s="34">
        <v>5.5751376728986696E-2</v>
      </c>
      <c r="AG57" s="31">
        <v>66.7</v>
      </c>
      <c r="AH57" s="31">
        <f>SUM('MH costs discounted'!D57:M57)</f>
        <v>1142903988.2218087</v>
      </c>
      <c r="AI57" s="31">
        <f>SUM('FP costs discounted'!B57:M57)</f>
        <v>72884536.339464352</v>
      </c>
      <c r="AJ57" s="31">
        <f t="shared" si="7"/>
        <v>1215788524.5612731</v>
      </c>
      <c r="AK57" s="37">
        <v>280.58053276776201</v>
      </c>
      <c r="AL57" s="37">
        <v>21</v>
      </c>
      <c r="AM57" s="33">
        <v>19.7</v>
      </c>
      <c r="AN57" s="37">
        <v>0.5</v>
      </c>
      <c r="AO57" s="37">
        <v>0.03</v>
      </c>
      <c r="AP57" s="37">
        <v>0.1</v>
      </c>
      <c r="AQ57" s="37">
        <v>0.25</v>
      </c>
      <c r="AR57" s="37">
        <v>0.496</v>
      </c>
      <c r="AS57" s="57">
        <v>2.5000000000000001E-2</v>
      </c>
      <c r="AT57" s="58">
        <v>0.41</v>
      </c>
      <c r="AU57" s="34">
        <f t="shared" si="10"/>
        <v>0.12583668005354753</v>
      </c>
      <c r="AV57" s="34">
        <f t="shared" si="11"/>
        <v>0.26907630522088355</v>
      </c>
      <c r="AW57" s="34">
        <f t="shared" si="12"/>
        <v>0.23694779116465864</v>
      </c>
      <c r="AX57" s="34">
        <f t="shared" si="13"/>
        <v>0.20214190093708165</v>
      </c>
      <c r="AY57" s="34">
        <f t="shared" si="14"/>
        <v>0.1111111111111111</v>
      </c>
      <c r="AZ57" s="34">
        <f t="shared" si="15"/>
        <v>4.4176706827309238E-2</v>
      </c>
      <c r="BA57" s="34">
        <f t="shared" si="16"/>
        <v>1.0709504685408299E-2</v>
      </c>
      <c r="BB57" s="62">
        <f>SUM('MH costs'!D57:M57)+SUM('FP costs'!B57:M57)</f>
        <v>1491416301.6790934</v>
      </c>
      <c r="BC57" s="66" t="s">
        <v>430</v>
      </c>
      <c r="BD57" s="62" t="s">
        <v>441</v>
      </c>
      <c r="BE57" s="22">
        <f t="shared" si="8"/>
        <v>0.72409999999999997</v>
      </c>
      <c r="BF57" s="22">
        <f t="shared" si="9"/>
        <v>0.74560000000000004</v>
      </c>
    </row>
    <row r="58" spans="1:58" x14ac:dyDescent="0.3">
      <c r="A58" s="31" t="s">
        <v>114</v>
      </c>
      <c r="B58" s="31">
        <v>119446</v>
      </c>
      <c r="C58" s="35">
        <v>1670.82</v>
      </c>
      <c r="D58" s="35" cm="1">
        <f t="array" ref="D58">SUMPRODUCT(($C$2:$C$121)*($B$2:$B$121))/SUM($B$2:$B$121)</f>
        <v>2924.9781141706949</v>
      </c>
      <c r="E58" s="31">
        <v>1</v>
      </c>
      <c r="F58" s="35">
        <v>4659.1000000000004</v>
      </c>
      <c r="G58" s="61">
        <v>0.28689999999999999</v>
      </c>
      <c r="H58" s="61">
        <v>0.35810000000000003</v>
      </c>
      <c r="I58" s="30">
        <v>37.799999999999997</v>
      </c>
      <c r="J58" s="30">
        <v>161.4</v>
      </c>
      <c r="K58" s="30">
        <v>192.6</v>
      </c>
      <c r="L58" s="30">
        <v>170.1</v>
      </c>
      <c r="M58" s="30">
        <v>117.6</v>
      </c>
      <c r="N58" s="30">
        <v>40.1</v>
      </c>
      <c r="O58" s="30">
        <v>6.6</v>
      </c>
      <c r="P58" s="36">
        <v>30.722999999999999</v>
      </c>
      <c r="Q58" s="36">
        <v>69.569999999999993</v>
      </c>
      <c r="R58" s="36">
        <v>2.790802364280217E-2</v>
      </c>
      <c r="S58" s="36">
        <v>2.2029239503336701E-3</v>
      </c>
      <c r="T58" s="34">
        <v>6.7853258217098202E-4</v>
      </c>
      <c r="U58" s="34">
        <v>6.8477525363678788E-4</v>
      </c>
      <c r="V58" s="34">
        <v>1.71338002884199E-3</v>
      </c>
      <c r="W58" s="34">
        <v>3.0308847595983297E-3</v>
      </c>
      <c r="X58" s="34">
        <v>3.8733226219818998E-3</v>
      </c>
      <c r="Y58" s="34">
        <v>5.0641684838403297E-3</v>
      </c>
      <c r="Z58" s="34">
        <v>7.0612713534557699E-3</v>
      </c>
      <c r="AA58" s="34">
        <v>1.0291192559420698E-2</v>
      </c>
      <c r="AB58" s="34">
        <v>1.48468831405737E-2</v>
      </c>
      <c r="AC58" s="34">
        <v>2.0821469225542202E-2</v>
      </c>
      <c r="AD58" s="34">
        <v>2.93112137856575E-2</v>
      </c>
      <c r="AE58" s="34">
        <v>4.0065847667040098E-2</v>
      </c>
      <c r="AF58" s="34">
        <v>8.1757542103264802E-2</v>
      </c>
      <c r="AG58" s="31">
        <v>68.37</v>
      </c>
      <c r="AH58" s="31">
        <f>SUM('MH costs discounted'!D58:M58)</f>
        <v>943193.2441387882</v>
      </c>
      <c r="AI58" s="31">
        <f>SUM('FP costs discounted'!B58:M58)</f>
        <v>264026.21027469484</v>
      </c>
      <c r="AJ58" s="31">
        <f t="shared" si="7"/>
        <v>1207219.4544134829</v>
      </c>
      <c r="AK58" s="37">
        <v>265.296327446649</v>
      </c>
      <c r="AL58" s="37">
        <v>22.1</v>
      </c>
      <c r="AM58" s="33">
        <v>14.3</v>
      </c>
      <c r="AN58" s="37">
        <v>0.5</v>
      </c>
      <c r="AO58" s="37">
        <v>0.03</v>
      </c>
      <c r="AP58" s="37">
        <v>0.1</v>
      </c>
      <c r="AQ58" s="37">
        <v>0.25</v>
      </c>
      <c r="AR58" s="37">
        <v>0.496</v>
      </c>
      <c r="AS58" s="57">
        <v>2.5000000000000001E-2</v>
      </c>
      <c r="AT58" s="58">
        <v>0.41</v>
      </c>
      <c r="AU58" s="34">
        <f t="shared" si="10"/>
        <v>5.2051776370145957E-2</v>
      </c>
      <c r="AV58" s="34">
        <f t="shared" si="11"/>
        <v>0.22225282291379786</v>
      </c>
      <c r="AW58" s="34">
        <f t="shared" si="12"/>
        <v>0.26521619388598178</v>
      </c>
      <c r="AX58" s="34">
        <f t="shared" si="13"/>
        <v>0.23423299366565681</v>
      </c>
      <c r="AY58" s="34">
        <f t="shared" si="14"/>
        <v>0.16193885981823186</v>
      </c>
      <c r="AZ58" s="34">
        <f t="shared" si="15"/>
        <v>5.5218947948223629E-2</v>
      </c>
      <c r="BA58" s="34">
        <f t="shared" si="16"/>
        <v>9.0884053979619923E-3</v>
      </c>
      <c r="BB58" s="62">
        <f>SUM('MH costs'!D58:M58)+SUM('FP costs'!B58:M58)</f>
        <v>1479865.7326116227</v>
      </c>
      <c r="BC58" s="66" t="s">
        <v>430</v>
      </c>
      <c r="BD58" s="62" t="s">
        <v>441</v>
      </c>
      <c r="BE58" s="22">
        <f t="shared" si="8"/>
        <v>0.28689999999999999</v>
      </c>
      <c r="BF58" s="22">
        <f t="shared" si="9"/>
        <v>0.35810000000000003</v>
      </c>
    </row>
    <row r="59" spans="1:58" x14ac:dyDescent="0.3">
      <c r="A59" s="31" t="s">
        <v>116</v>
      </c>
      <c r="B59" s="31">
        <v>6591600</v>
      </c>
      <c r="C59" s="35">
        <v>1173.6099999999999</v>
      </c>
      <c r="D59" s="35" cm="1">
        <f t="array" ref="D59">SUMPRODUCT(($C$2:$C$121)*($B$2:$B$121))/SUM($B$2:$B$121)</f>
        <v>2924.9781141706949</v>
      </c>
      <c r="E59" s="31">
        <v>1</v>
      </c>
      <c r="F59" s="35">
        <v>3169.38</v>
      </c>
      <c r="G59" s="34">
        <v>0.47340000000000004</v>
      </c>
      <c r="H59" s="34">
        <v>0.62350000000000005</v>
      </c>
      <c r="I59" s="30">
        <v>33.879989999999999</v>
      </c>
      <c r="J59" s="30">
        <v>187.46549999999999</v>
      </c>
      <c r="K59" s="30">
        <v>164.98</v>
      </c>
      <c r="L59" s="30">
        <v>118.5061</v>
      </c>
      <c r="M59" s="30">
        <v>69.549610000000001</v>
      </c>
      <c r="N59" s="30">
        <v>18.870650000000001</v>
      </c>
      <c r="O59" s="30">
        <v>1.184771</v>
      </c>
      <c r="P59" s="36">
        <v>28.053000000000001</v>
      </c>
      <c r="Q59" s="36">
        <v>81.59</v>
      </c>
      <c r="R59" s="36">
        <v>1.549781460161824E-2</v>
      </c>
      <c r="S59" s="36">
        <v>6.1480020802384E-4</v>
      </c>
      <c r="T59" s="34">
        <v>2.4005563016027E-4</v>
      </c>
      <c r="U59" s="34">
        <v>2.7627198090457498E-4</v>
      </c>
      <c r="V59" s="34">
        <v>4.6022165826981E-4</v>
      </c>
      <c r="W59" s="34">
        <v>7.3869590716297792E-4</v>
      </c>
      <c r="X59" s="34">
        <v>1.1020336231753601E-3</v>
      </c>
      <c r="Y59" s="34">
        <v>1.67207319096857E-3</v>
      </c>
      <c r="Z59" s="34">
        <v>2.5000431361138398E-3</v>
      </c>
      <c r="AA59" s="34">
        <v>3.4625056005582002E-3</v>
      </c>
      <c r="AB59" s="34">
        <v>4.6643024646551403E-3</v>
      </c>
      <c r="AC59" s="34">
        <v>6.71428298387309E-3</v>
      </c>
      <c r="AD59" s="34">
        <v>1.0645493524405799E-2</v>
      </c>
      <c r="AE59" s="34">
        <v>1.62542666381158E-2</v>
      </c>
      <c r="AF59" s="34">
        <v>5.0063344926274005E-2</v>
      </c>
      <c r="AG59" s="31">
        <v>71.599999999999994</v>
      </c>
      <c r="AH59" s="31">
        <f>SUM('MH costs discounted'!D59:M59)</f>
        <v>44470569.317931689</v>
      </c>
      <c r="AI59" s="31">
        <f>SUM('FP costs discounted'!B59:M59)</f>
        <v>9002132.6986992247</v>
      </c>
      <c r="AJ59" s="31">
        <f t="shared" si="7"/>
        <v>53472702.016630918</v>
      </c>
      <c r="AK59" s="37">
        <v>39.685091579552797</v>
      </c>
      <c r="AL59" s="37">
        <v>12.3</v>
      </c>
      <c r="AM59" s="33">
        <v>6.8</v>
      </c>
      <c r="AN59" s="37">
        <v>0.5</v>
      </c>
      <c r="AO59" s="37">
        <v>0.03</v>
      </c>
      <c r="AP59" s="37">
        <v>0.1</v>
      </c>
      <c r="AQ59" s="37">
        <v>0.25</v>
      </c>
      <c r="AR59" s="37">
        <v>0.496</v>
      </c>
      <c r="AS59" s="57">
        <v>2.5000000000000001E-2</v>
      </c>
      <c r="AT59" s="58">
        <v>0.41</v>
      </c>
      <c r="AU59" s="34">
        <f t="shared" si="10"/>
        <v>5.6995125810056731E-2</v>
      </c>
      <c r="AV59" s="34">
        <f t="shared" si="11"/>
        <v>0.31536667388464956</v>
      </c>
      <c r="AW59" s="34">
        <f t="shared" si="12"/>
        <v>0.27754010128524709</v>
      </c>
      <c r="AX59" s="34">
        <f t="shared" si="13"/>
        <v>0.19935867982130939</v>
      </c>
      <c r="AY59" s="34">
        <f t="shared" si="14"/>
        <v>0.11700088376621066</v>
      </c>
      <c r="AZ59" s="34">
        <f t="shared" si="15"/>
        <v>3.1745436491201651E-2</v>
      </c>
      <c r="BA59" s="34">
        <f t="shared" si="16"/>
        <v>1.9930989413251515E-3</v>
      </c>
      <c r="BB59" s="62">
        <f>SUM('MH costs'!D59:M59)+SUM('FP costs'!B59:M59)</f>
        <v>65457803.984510429</v>
      </c>
      <c r="BC59" s="68" t="s">
        <v>430</v>
      </c>
      <c r="BD59" s="62" t="s">
        <v>441</v>
      </c>
      <c r="BE59" s="22">
        <f t="shared" si="8"/>
        <v>0.47340000000000004</v>
      </c>
      <c r="BF59" s="22">
        <f t="shared" si="9"/>
        <v>0.62350000000000005</v>
      </c>
    </row>
    <row r="60" spans="1:58" x14ac:dyDescent="0.3">
      <c r="A60" s="31" t="s">
        <v>118</v>
      </c>
      <c r="B60" s="31">
        <v>7275556</v>
      </c>
      <c r="C60" s="35">
        <v>2630.2</v>
      </c>
      <c r="D60" s="35" cm="1">
        <f t="array" ref="D60">SUMPRODUCT(($C$2:$C$121)*($B$2:$B$121))/SUM($B$2:$B$121)</f>
        <v>2924.9781141706949</v>
      </c>
      <c r="E60" s="31">
        <v>1</v>
      </c>
      <c r="F60" s="35">
        <v>4997.99</v>
      </c>
      <c r="G60" s="34">
        <v>0.80489999999999995</v>
      </c>
      <c r="H60" s="34">
        <v>0.81379999999999997</v>
      </c>
      <c r="I60" s="30">
        <v>83.352289999999996</v>
      </c>
      <c r="J60" s="30">
        <v>162.27160000000001</v>
      </c>
      <c r="K60" s="30">
        <v>149.99199999999999</v>
      </c>
      <c r="L60" s="30">
        <v>90.819770000000005</v>
      </c>
      <c r="M60" s="30">
        <v>44.824550000000002</v>
      </c>
      <c r="N60" s="30">
        <v>13.704230000000001</v>
      </c>
      <c r="O60" s="30">
        <v>4.8640020000000002</v>
      </c>
      <c r="P60" s="36">
        <v>27.178999999999998</v>
      </c>
      <c r="Q60" s="36">
        <v>77.27000000000001</v>
      </c>
      <c r="R60" s="36">
        <v>3.9163193850093501E-2</v>
      </c>
      <c r="S60" s="36">
        <v>1.2880749228776E-3</v>
      </c>
      <c r="T60" s="34">
        <v>6.1099742436528397E-4</v>
      </c>
      <c r="U60" s="34">
        <v>5.1076190364869199E-4</v>
      </c>
      <c r="V60" s="34">
        <v>9.4200894506794104E-4</v>
      </c>
      <c r="W60" s="34">
        <v>1.3427283963005601E-3</v>
      </c>
      <c r="X60" s="34">
        <v>1.5005219215537598E-3</v>
      </c>
      <c r="Y60" s="34">
        <v>1.8684759806999001E-3</v>
      </c>
      <c r="Z60" s="34">
        <v>2.52520039148388E-3</v>
      </c>
      <c r="AA60" s="34">
        <v>3.7738986081796004E-3</v>
      </c>
      <c r="AB60" s="34">
        <v>5.5557982412069206E-3</v>
      </c>
      <c r="AC60" s="34">
        <v>8.7267898566004594E-3</v>
      </c>
      <c r="AD60" s="34">
        <v>1.3259180367799699E-2</v>
      </c>
      <c r="AE60" s="34">
        <v>2.0966277066774102E-2</v>
      </c>
      <c r="AF60" s="34">
        <v>5.7824609072254896E-2</v>
      </c>
      <c r="AG60" s="31">
        <v>67.92</v>
      </c>
      <c r="AH60" s="31">
        <f>SUM('MH costs discounted'!D60:M60)</f>
        <v>89024010.940812126</v>
      </c>
      <c r="AI60" s="31">
        <f>SUM('FP costs discounted'!B60:M60)</f>
        <v>10553199.926684599</v>
      </c>
      <c r="AJ60" s="31">
        <f t="shared" si="7"/>
        <v>99577210.867496729</v>
      </c>
      <c r="AK60" s="37">
        <v>181.309546160195</v>
      </c>
      <c r="AL60" s="37">
        <v>22</v>
      </c>
      <c r="AM60" s="33">
        <v>16.600000000000001</v>
      </c>
      <c r="AN60" s="37">
        <v>0.5</v>
      </c>
      <c r="AO60" s="37">
        <v>0.03</v>
      </c>
      <c r="AP60" s="37">
        <v>0.1</v>
      </c>
      <c r="AQ60" s="37">
        <v>0.25</v>
      </c>
      <c r="AR60" s="37">
        <v>0.496</v>
      </c>
      <c r="AS60" s="57">
        <v>2.5000000000000001E-2</v>
      </c>
      <c r="AT60" s="58">
        <v>0.41</v>
      </c>
      <c r="AU60" s="34">
        <f t="shared" si="10"/>
        <v>0.1515969048396372</v>
      </c>
      <c r="AV60" s="34">
        <f t="shared" si="11"/>
        <v>0.29513133116529461</v>
      </c>
      <c r="AW60" s="34">
        <f t="shared" si="12"/>
        <v>0.27279781936053421</v>
      </c>
      <c r="AX60" s="34">
        <f t="shared" si="13"/>
        <v>0.16517837758563969</v>
      </c>
      <c r="AY60" s="34">
        <f t="shared" si="14"/>
        <v>8.1524611271382705E-2</v>
      </c>
      <c r="AZ60" s="34">
        <f t="shared" si="15"/>
        <v>2.4924556376441503E-2</v>
      </c>
      <c r="BA60" s="34">
        <f t="shared" si="16"/>
        <v>8.846399401069906E-3</v>
      </c>
      <c r="BB60" s="62">
        <f>SUM('MH costs'!D60:M60)+SUM('FP costs'!B60:M60)</f>
        <v>122022939.71665376</v>
      </c>
      <c r="BC60" s="68" t="s">
        <v>430</v>
      </c>
      <c r="BD60" s="62" t="s">
        <v>441</v>
      </c>
      <c r="BE60" s="22">
        <f t="shared" si="8"/>
        <v>0.80489999999999995</v>
      </c>
      <c r="BF60" s="22">
        <f t="shared" si="9"/>
        <v>0.81379999999999997</v>
      </c>
    </row>
    <row r="61" spans="1:58" x14ac:dyDescent="0.3">
      <c r="A61" s="31" t="s">
        <v>120</v>
      </c>
      <c r="B61" s="31">
        <v>2142252</v>
      </c>
      <c r="C61" s="35">
        <v>861.01</v>
      </c>
      <c r="D61" s="35" cm="1">
        <f t="array" ref="D61">SUMPRODUCT(($C$2:$C$121)*($B$2:$B$121))/SUM($B$2:$B$121)</f>
        <v>2924.9781141706949</v>
      </c>
      <c r="E61" s="31">
        <v>1</v>
      </c>
      <c r="F61" s="35">
        <v>1906.44</v>
      </c>
      <c r="G61" s="34">
        <v>0.63080000000000003</v>
      </c>
      <c r="H61" s="34">
        <v>0.6987000000000001</v>
      </c>
      <c r="I61" s="30">
        <v>41.256900000000002</v>
      </c>
      <c r="J61" s="30">
        <v>120.1585</v>
      </c>
      <c r="K61" s="30">
        <v>139.78299999999999</v>
      </c>
      <c r="L61" s="30">
        <v>136.9973</v>
      </c>
      <c r="M61" s="30">
        <v>127.7051</v>
      </c>
      <c r="N61" s="30">
        <v>66.365600000000001</v>
      </c>
      <c r="O61" s="30">
        <v>14.4232</v>
      </c>
      <c r="P61" s="36">
        <v>27.913</v>
      </c>
      <c r="Q61" s="36">
        <v>63.07</v>
      </c>
      <c r="R61" s="36">
        <v>5.7218684442945485E-2</v>
      </c>
      <c r="S61" s="36">
        <v>3.6887240625707897E-3</v>
      </c>
      <c r="T61" s="34">
        <v>1.44331957802571E-3</v>
      </c>
      <c r="U61" s="34">
        <v>1.2573492681847201E-3</v>
      </c>
      <c r="V61" s="34">
        <v>3.09574726652133E-3</v>
      </c>
      <c r="W61" s="34">
        <v>5.0262956419941602E-3</v>
      </c>
      <c r="X61" s="34">
        <v>8.2095063910153903E-3</v>
      </c>
      <c r="Y61" s="34">
        <v>1.2861227837307299E-2</v>
      </c>
      <c r="Z61" s="34">
        <v>1.8461951173691302E-2</v>
      </c>
      <c r="AA61" s="34">
        <v>2.4002826521289097E-2</v>
      </c>
      <c r="AB61" s="34">
        <v>2.94866524647363E-2</v>
      </c>
      <c r="AC61" s="34">
        <v>3.3079220118043602E-2</v>
      </c>
      <c r="AD61" s="34">
        <v>3.7523953907283795E-2</v>
      </c>
      <c r="AE61" s="34">
        <v>4.4966771611411598E-2</v>
      </c>
      <c r="AF61" s="34">
        <v>8.3191695792665901E-2</v>
      </c>
      <c r="AG61" s="31">
        <v>54.33</v>
      </c>
      <c r="AH61" s="31">
        <f>SUM('MH costs discounted'!D61:M61)</f>
        <v>40204681.03940586</v>
      </c>
      <c r="AI61" s="31">
        <f>SUM('FP costs discounted'!B61:M61)</f>
        <v>3690531.019403547</v>
      </c>
      <c r="AJ61" s="31">
        <f t="shared" si="7"/>
        <v>43895212.058809407</v>
      </c>
      <c r="AK61" s="37">
        <v>319.62282234226802</v>
      </c>
      <c r="AL61" s="37">
        <v>42.8</v>
      </c>
      <c r="AM61" s="33">
        <v>27.9</v>
      </c>
      <c r="AN61" s="37">
        <v>0.5</v>
      </c>
      <c r="AO61" s="37">
        <v>0.03</v>
      </c>
      <c r="AP61" s="37">
        <v>0.1</v>
      </c>
      <c r="AQ61" s="37">
        <v>0.25</v>
      </c>
      <c r="AR61" s="37">
        <v>0.496</v>
      </c>
      <c r="AS61" s="57">
        <v>2.5000000000000001E-2</v>
      </c>
      <c r="AT61" s="58">
        <v>0.41</v>
      </c>
      <c r="AU61" s="34">
        <f t="shared" si="10"/>
        <v>6.3797067402970462E-2</v>
      </c>
      <c r="AV61" s="34">
        <f t="shared" si="11"/>
        <v>0.18580552401028255</v>
      </c>
      <c r="AW61" s="34">
        <f t="shared" si="12"/>
        <v>0.21615161276754721</v>
      </c>
      <c r="AX61" s="34">
        <f t="shared" si="13"/>
        <v>0.21184398202785387</v>
      </c>
      <c r="AY61" s="34">
        <f t="shared" si="14"/>
        <v>0.19747511016104174</v>
      </c>
      <c r="AZ61" s="34">
        <f t="shared" si="15"/>
        <v>0.10262357706077228</v>
      </c>
      <c r="BA61" s="34">
        <f t="shared" si="16"/>
        <v>2.230312656953197E-2</v>
      </c>
      <c r="BB61" s="62">
        <f>SUM('MH costs'!D61:M61)+SUM('FP costs'!B61:M61)</f>
        <v>53722781.553390585</v>
      </c>
      <c r="BC61" s="66" t="s">
        <v>430</v>
      </c>
      <c r="BD61" s="62" t="s">
        <v>439</v>
      </c>
      <c r="BE61" s="22">
        <f t="shared" si="8"/>
        <v>0.63080000000000003</v>
      </c>
      <c r="BF61" s="22">
        <f t="shared" si="9"/>
        <v>0.6987000000000001</v>
      </c>
    </row>
    <row r="62" spans="1:58" x14ac:dyDescent="0.3">
      <c r="A62" s="31" t="s">
        <v>122</v>
      </c>
      <c r="B62" s="31">
        <v>5057677</v>
      </c>
      <c r="C62" s="35">
        <v>583.27</v>
      </c>
      <c r="D62" s="35" cm="1">
        <f t="array" ref="D62">SUMPRODUCT(($C$2:$C$121)*($B$2:$B$121))/SUM($B$2:$B$121)</f>
        <v>2924.9781141706949</v>
      </c>
      <c r="E62" s="31">
        <v>1</v>
      </c>
      <c r="F62" s="35">
        <v>1344.77</v>
      </c>
      <c r="G62" s="34">
        <v>0.73419999999999996</v>
      </c>
      <c r="H62" s="34">
        <v>0.77079999999999993</v>
      </c>
      <c r="I62" s="30">
        <v>150</v>
      </c>
      <c r="J62" s="30">
        <v>194</v>
      </c>
      <c r="K62" s="30">
        <v>160.37719999999999</v>
      </c>
      <c r="L62" s="30">
        <v>154</v>
      </c>
      <c r="M62" s="30">
        <v>121.6091</v>
      </c>
      <c r="N62" s="30">
        <v>44.552680000000002</v>
      </c>
      <c r="O62" s="30">
        <v>10.759600000000001</v>
      </c>
      <c r="P62" s="36">
        <v>28.448</v>
      </c>
      <c r="Q62" s="36">
        <v>74.539999999999992</v>
      </c>
      <c r="R62" s="36">
        <v>4.9531372941936623E-2</v>
      </c>
      <c r="S62" s="36">
        <v>5.0093599745308299E-3</v>
      </c>
      <c r="T62" s="34">
        <v>1.1115739606442801E-3</v>
      </c>
      <c r="U62" s="34">
        <v>7.5849427622555195E-4</v>
      </c>
      <c r="V62" s="34">
        <v>1.1697819300068399E-3</v>
      </c>
      <c r="W62" s="34">
        <v>1.7021594276545099E-3</v>
      </c>
      <c r="X62" s="34">
        <v>2.1818419813112002E-3</v>
      </c>
      <c r="Y62" s="34">
        <v>2.8978305386258801E-3</v>
      </c>
      <c r="Z62" s="34">
        <v>3.92301807356925E-3</v>
      </c>
      <c r="AA62" s="34">
        <v>5.4820054219175901E-3</v>
      </c>
      <c r="AB62" s="34">
        <v>7.2809971621541295E-3</v>
      </c>
      <c r="AC62" s="34">
        <v>1.02318658485521E-2</v>
      </c>
      <c r="AD62" s="34">
        <v>1.42286304907256E-2</v>
      </c>
      <c r="AE62" s="34">
        <v>2.1754101842845298E-2</v>
      </c>
      <c r="AF62" s="34">
        <v>5.7233618226919795E-2</v>
      </c>
      <c r="AG62" s="31">
        <v>64.099999999999994</v>
      </c>
      <c r="AH62" s="31">
        <f>SUM('MH costs discounted'!D62:M62)</f>
        <v>95524827.10545969</v>
      </c>
      <c r="AI62" s="31">
        <f>SUM('FP costs discounted'!B62:M62)</f>
        <v>17034894.259004932</v>
      </c>
      <c r="AJ62" s="31">
        <f t="shared" si="7"/>
        <v>112559721.36446463</v>
      </c>
      <c r="AK62" s="37">
        <v>526.212543273037</v>
      </c>
      <c r="AL62" s="37">
        <v>32.4</v>
      </c>
      <c r="AM62" s="33">
        <v>24.2</v>
      </c>
      <c r="AN62" s="37">
        <v>0.5</v>
      </c>
      <c r="AO62" s="37">
        <v>0.03</v>
      </c>
      <c r="AP62" s="37">
        <v>0.1</v>
      </c>
      <c r="AQ62" s="37">
        <v>0.25</v>
      </c>
      <c r="AR62" s="37">
        <v>0.496</v>
      </c>
      <c r="AS62" s="57">
        <v>2.1000000000000001E-2</v>
      </c>
      <c r="AT62" s="58">
        <v>0.41</v>
      </c>
      <c r="AU62" s="34">
        <f t="shared" si="10"/>
        <v>0.17957650544551387</v>
      </c>
      <c r="AV62" s="34">
        <f t="shared" si="11"/>
        <v>0.23225228037619794</v>
      </c>
      <c r="AW62" s="34">
        <f t="shared" si="12"/>
        <v>0.1919998475275751</v>
      </c>
      <c r="AX62" s="34">
        <f t="shared" si="13"/>
        <v>0.18436521225739425</v>
      </c>
      <c r="AY62" s="34">
        <f t="shared" si="14"/>
        <v>0.14558758138916025</v>
      </c>
      <c r="AZ62" s="34">
        <f t="shared" si="15"/>
        <v>5.3337430550881582E-2</v>
      </c>
      <c r="BA62" s="34">
        <f t="shared" si="16"/>
        <v>1.2881142453277008E-2</v>
      </c>
      <c r="BB62" s="62">
        <f>SUM('MH costs'!D62:M62)+SUM('FP costs'!B62:M62)</f>
        <v>138158819.56251341</v>
      </c>
      <c r="BC62" s="66" t="s">
        <v>429</v>
      </c>
      <c r="BD62" s="62" t="s">
        <v>443</v>
      </c>
      <c r="BE62" s="22">
        <f t="shared" si="8"/>
        <v>0.73419999999999996</v>
      </c>
      <c r="BF62" s="22">
        <f t="shared" si="9"/>
        <v>0.77079999999999993</v>
      </c>
    </row>
    <row r="63" spans="1:58" x14ac:dyDescent="0.3">
      <c r="A63" s="31" t="s">
        <v>124</v>
      </c>
      <c r="B63" s="31">
        <v>27691019</v>
      </c>
      <c r="C63" s="35">
        <v>495.49</v>
      </c>
      <c r="D63" s="35" cm="1">
        <f t="array" ref="D63">SUMPRODUCT(($C$2:$C$121)*($B$2:$B$121))/SUM($B$2:$B$121)</f>
        <v>2924.9781141706949</v>
      </c>
      <c r="E63" s="31">
        <v>1</v>
      </c>
      <c r="F63" s="35">
        <v>990.63</v>
      </c>
      <c r="G63" s="34">
        <v>0.84719999999999995</v>
      </c>
      <c r="H63" s="34">
        <v>0.87150000000000005</v>
      </c>
      <c r="I63" s="30">
        <v>61.8</v>
      </c>
      <c r="J63" s="30">
        <v>178.5</v>
      </c>
      <c r="K63" s="30">
        <v>204.1</v>
      </c>
      <c r="L63" s="30">
        <v>190.1</v>
      </c>
      <c r="M63" s="30">
        <v>138.80000000000001</v>
      </c>
      <c r="N63" s="30">
        <v>89.7</v>
      </c>
      <c r="O63" s="30">
        <v>36.4</v>
      </c>
      <c r="P63" s="36">
        <v>27.956</v>
      </c>
      <c r="Q63" s="36">
        <v>73.89</v>
      </c>
      <c r="R63" s="36">
        <v>4.7085297372461352E-2</v>
      </c>
      <c r="S63" s="36">
        <v>4.13254963127136E-3</v>
      </c>
      <c r="T63" s="34">
        <v>1.0107813996960799E-3</v>
      </c>
      <c r="U63" s="34">
        <v>7.2504037079412602E-4</v>
      </c>
      <c r="V63" s="34">
        <v>1.18374423278325E-3</v>
      </c>
      <c r="W63" s="34">
        <v>1.7492551696792001E-3</v>
      </c>
      <c r="X63" s="34">
        <v>2.1474081606034402E-3</v>
      </c>
      <c r="Y63" s="34">
        <v>2.73706351255426E-3</v>
      </c>
      <c r="Z63" s="34">
        <v>3.7258694959077599E-3</v>
      </c>
      <c r="AA63" s="34">
        <v>5.4169005202318295E-3</v>
      </c>
      <c r="AB63" s="34">
        <v>7.5769037618518996E-3</v>
      </c>
      <c r="AC63" s="34">
        <v>1.1249995468924301E-2</v>
      </c>
      <c r="AD63" s="34">
        <v>1.6491640746249599E-2</v>
      </c>
      <c r="AE63" s="34">
        <v>2.5013500980287599E-2</v>
      </c>
      <c r="AF63" s="34">
        <v>5.95191109422347E-2</v>
      </c>
      <c r="AG63" s="31">
        <v>67.040000000000006</v>
      </c>
      <c r="AH63" s="31">
        <f>SUM('MH costs discounted'!D63:M63)</f>
        <v>711732833.92239463</v>
      </c>
      <c r="AI63" s="31">
        <f>SUM('FP costs discounted'!B63:M63)</f>
        <v>58851178.025888301</v>
      </c>
      <c r="AJ63" s="31">
        <f t="shared" si="7"/>
        <v>770584011.94828296</v>
      </c>
      <c r="AK63" s="37">
        <v>272.45647820044502</v>
      </c>
      <c r="AL63" s="37">
        <v>20.100000000000001</v>
      </c>
      <c r="AM63" s="33">
        <v>16.5</v>
      </c>
      <c r="AN63" s="37">
        <v>0.5</v>
      </c>
      <c r="AO63" s="37">
        <v>0.03</v>
      </c>
      <c r="AP63" s="37">
        <v>0.1</v>
      </c>
      <c r="AQ63" s="37">
        <v>0.25</v>
      </c>
      <c r="AR63" s="37">
        <v>0.496</v>
      </c>
      <c r="AS63" s="57">
        <v>2.1000000000000001E-2</v>
      </c>
      <c r="AT63" s="58">
        <v>0.41</v>
      </c>
      <c r="AU63" s="34">
        <f t="shared" si="10"/>
        <v>6.8712474983322211E-2</v>
      </c>
      <c r="AV63" s="34">
        <f t="shared" si="11"/>
        <v>0.19846564376250833</v>
      </c>
      <c r="AW63" s="34">
        <f t="shared" si="12"/>
        <v>0.22692906382032466</v>
      </c>
      <c r="AX63" s="34">
        <f t="shared" si="13"/>
        <v>0.21136313097620635</v>
      </c>
      <c r="AY63" s="34">
        <f t="shared" si="14"/>
        <v>0.15432510562597287</v>
      </c>
      <c r="AZ63" s="34">
        <f t="shared" si="15"/>
        <v>9.9733155436957974E-2</v>
      </c>
      <c r="BA63" s="34">
        <f t="shared" si="16"/>
        <v>4.0471425394707584E-2</v>
      </c>
      <c r="BB63" s="62">
        <f>SUM('MH costs'!D63:M63)+SUM('FP costs'!B63:M63)</f>
        <v>945845077.21075475</v>
      </c>
      <c r="BC63" s="66" t="s">
        <v>429</v>
      </c>
      <c r="BD63" s="62" t="s">
        <v>439</v>
      </c>
      <c r="BE63" s="22">
        <f t="shared" si="8"/>
        <v>0.84719999999999995</v>
      </c>
      <c r="BF63" s="22">
        <f t="shared" si="9"/>
        <v>0.87150000000000005</v>
      </c>
    </row>
    <row r="64" spans="1:58" x14ac:dyDescent="0.3">
      <c r="A64" s="31" t="s">
        <v>126</v>
      </c>
      <c r="B64" s="31">
        <v>19129955</v>
      </c>
      <c r="C64" s="35">
        <v>625.29</v>
      </c>
      <c r="D64" s="35" cm="1">
        <f t="array" ref="D64">SUMPRODUCT(($C$2:$C$121)*($B$2:$B$121))/SUM($B$2:$B$121)</f>
        <v>2924.9781141706949</v>
      </c>
      <c r="E64" s="31">
        <v>1</v>
      </c>
      <c r="F64" s="35">
        <v>1457.81</v>
      </c>
      <c r="G64" s="34">
        <v>0.73909999999999998</v>
      </c>
      <c r="H64" s="34">
        <v>0.77310000000000001</v>
      </c>
      <c r="I64" s="30">
        <v>137.63050000000001</v>
      </c>
      <c r="J64" s="30">
        <v>216.04820000000001</v>
      </c>
      <c r="K64" s="30">
        <v>178.44</v>
      </c>
      <c r="L64" s="30">
        <v>146</v>
      </c>
      <c r="M64" s="30">
        <v>95</v>
      </c>
      <c r="N64" s="30">
        <v>48.77901</v>
      </c>
      <c r="O64" s="30">
        <v>16.111499999999999</v>
      </c>
      <c r="P64" s="36">
        <v>28.036999999999999</v>
      </c>
      <c r="Q64" s="36">
        <v>75.45</v>
      </c>
      <c r="R64" s="36">
        <v>4.7076324778911993E-2</v>
      </c>
      <c r="S64" s="36">
        <v>4.64428557540459E-3</v>
      </c>
      <c r="T64" s="34">
        <v>9.5262091514505603E-4</v>
      </c>
      <c r="U64" s="34">
        <v>8.9118269073714307E-4</v>
      </c>
      <c r="V64" s="34">
        <v>1.3107820789766398E-3</v>
      </c>
      <c r="W64" s="34">
        <v>1.89867284358122E-3</v>
      </c>
      <c r="X64" s="34">
        <v>2.38730850908027E-3</v>
      </c>
      <c r="Y64" s="34">
        <v>3.3332092978518501E-3</v>
      </c>
      <c r="Z64" s="34">
        <v>4.7204249621219203E-3</v>
      </c>
      <c r="AA64" s="34">
        <v>6.8504142654132894E-3</v>
      </c>
      <c r="AB64" s="34">
        <v>9.2774569674508294E-3</v>
      </c>
      <c r="AC64" s="34">
        <v>1.2948461968221E-2</v>
      </c>
      <c r="AD64" s="34">
        <v>1.68890378128288E-2</v>
      </c>
      <c r="AE64" s="34">
        <v>2.3973058440078798E-2</v>
      </c>
      <c r="AF64" s="34">
        <v>5.7866948767234798E-2</v>
      </c>
      <c r="AG64" s="31">
        <v>64.260000000000005</v>
      </c>
      <c r="AH64" s="31">
        <f>SUM('MH costs discounted'!D64:M64)</f>
        <v>463475247.27771622</v>
      </c>
      <c r="AI64" s="31">
        <f>SUM('FP costs discounted'!B64:M64)</f>
        <v>40125926.337258026</v>
      </c>
      <c r="AJ64" s="31">
        <f t="shared" si="7"/>
        <v>503601173.61497426</v>
      </c>
      <c r="AK64" s="37">
        <v>211.07791742591101</v>
      </c>
      <c r="AL64" s="37">
        <v>19.8</v>
      </c>
      <c r="AM64" s="33">
        <v>16.3</v>
      </c>
      <c r="AN64" s="37">
        <v>0.5</v>
      </c>
      <c r="AO64" s="37">
        <v>0.03</v>
      </c>
      <c r="AP64" s="37">
        <v>0.1</v>
      </c>
      <c r="AQ64" s="37">
        <v>0.25</v>
      </c>
      <c r="AR64" s="37">
        <v>0.496</v>
      </c>
      <c r="AS64" s="57">
        <v>2.1000000000000001E-2</v>
      </c>
      <c r="AT64" s="58">
        <v>0.41</v>
      </c>
      <c r="AU64" s="34">
        <f t="shared" si="10"/>
        <v>0.16423506849047639</v>
      </c>
      <c r="AV64" s="34">
        <f t="shared" si="11"/>
        <v>0.25781124768306546</v>
      </c>
      <c r="AW64" s="34">
        <f t="shared" si="12"/>
        <v>0.21293322062653705</v>
      </c>
      <c r="AX64" s="34">
        <f t="shared" si="13"/>
        <v>0.17422242889192113</v>
      </c>
      <c r="AY64" s="34">
        <f t="shared" si="14"/>
        <v>0.11336390921049663</v>
      </c>
      <c r="AZ64" s="34">
        <f t="shared" si="15"/>
        <v>5.820820274755692E-2</v>
      </c>
      <c r="BA64" s="34">
        <f t="shared" si="16"/>
        <v>1.9225922349946488E-2</v>
      </c>
      <c r="BB64" s="62">
        <f>SUM('MH costs'!D64:M64)+SUM('FP costs'!B64:M64)</f>
        <v>616514148.42213845</v>
      </c>
      <c r="BC64" s="66" t="s">
        <v>429</v>
      </c>
      <c r="BD64" s="62" t="s">
        <v>439</v>
      </c>
      <c r="BE64" s="22">
        <f t="shared" si="8"/>
        <v>0.73909999999999998</v>
      </c>
      <c r="BF64" s="22">
        <f t="shared" si="9"/>
        <v>0.77310000000000001</v>
      </c>
    </row>
    <row r="65" spans="1:58" x14ac:dyDescent="0.3">
      <c r="A65" s="31" t="s">
        <v>128</v>
      </c>
      <c r="B65" s="31">
        <v>540542</v>
      </c>
      <c r="C65" s="35">
        <v>7455.86</v>
      </c>
      <c r="D65" s="35" cm="1">
        <f t="array" ref="D65">SUMPRODUCT(($C$2:$C$121)*($B$2:$B$121))/SUM($B$2:$B$121)</f>
        <v>2924.9781141706949</v>
      </c>
      <c r="E65" s="31">
        <v>1</v>
      </c>
      <c r="F65" s="35">
        <v>13689.73</v>
      </c>
      <c r="G65" s="34">
        <v>0.43049999999999999</v>
      </c>
      <c r="H65" s="34">
        <v>0.72120000000000006</v>
      </c>
      <c r="I65" s="30">
        <v>9.7622949999999999</v>
      </c>
      <c r="J65" s="30">
        <v>90.659930000000003</v>
      </c>
      <c r="K65" s="30">
        <v>125.29559999999999</v>
      </c>
      <c r="L65" s="30">
        <v>102.0324</v>
      </c>
      <c r="M65" s="30">
        <v>59.129309999999997</v>
      </c>
      <c r="N65" s="30">
        <v>16.614809999999999</v>
      </c>
      <c r="O65" s="30">
        <v>1.4279850000000001</v>
      </c>
      <c r="P65" s="36">
        <v>29.009</v>
      </c>
      <c r="Q65" s="36">
        <v>84.15</v>
      </c>
      <c r="R65" s="36">
        <v>1.4824910219082133E-2</v>
      </c>
      <c r="S65" s="36">
        <v>6.5304406672713096E-4</v>
      </c>
      <c r="T65" s="34">
        <v>2.5244760157288601E-4</v>
      </c>
      <c r="U65" s="34">
        <v>2.07224841041199E-4</v>
      </c>
      <c r="V65" s="34">
        <v>3.5627618454246404E-4</v>
      </c>
      <c r="W65" s="34">
        <v>4.60784052987483E-4</v>
      </c>
      <c r="X65" s="34">
        <v>5.6512248616995503E-4</v>
      </c>
      <c r="Y65" s="34">
        <v>6.7834251365108203E-4</v>
      </c>
      <c r="Z65" s="34">
        <v>8.6449362909458104E-4</v>
      </c>
      <c r="AA65" s="34">
        <v>1.2268290571522899E-3</v>
      </c>
      <c r="AB65" s="34">
        <v>1.87973388234911E-3</v>
      </c>
      <c r="AC65" s="34">
        <v>3.0161054323021397E-3</v>
      </c>
      <c r="AD65" s="34">
        <v>4.7890090922610195E-3</v>
      </c>
      <c r="AE65" s="34">
        <v>8.1248536741496298E-3</v>
      </c>
      <c r="AF65" s="34">
        <v>3.8866757566172701E-2</v>
      </c>
      <c r="AG65" s="31">
        <v>78.92</v>
      </c>
      <c r="AH65" s="31">
        <f>SUM('MH costs discounted'!D65:M65)</f>
        <v>3546751.9110363955</v>
      </c>
      <c r="AI65" s="31">
        <f>SUM('FP costs discounted'!B65:M65)</f>
        <v>940199.67021165485</v>
      </c>
      <c r="AJ65" s="31">
        <f t="shared" si="7"/>
        <v>4486951.5812480506</v>
      </c>
      <c r="AK65" s="37">
        <v>81.331295874606994</v>
      </c>
      <c r="AL65" s="37">
        <v>4.9000000000000004</v>
      </c>
      <c r="AM65" s="33">
        <v>5.8</v>
      </c>
      <c r="AN65" s="37">
        <v>0.5</v>
      </c>
      <c r="AO65" s="37">
        <v>0.03</v>
      </c>
      <c r="AP65" s="37">
        <v>0.1</v>
      </c>
      <c r="AQ65" s="37">
        <v>0.25</v>
      </c>
      <c r="AR65" s="37">
        <v>0.496</v>
      </c>
      <c r="AS65" s="57">
        <v>1.6E-2</v>
      </c>
      <c r="AT65" s="58">
        <v>0.41</v>
      </c>
      <c r="AU65" s="34">
        <f t="shared" si="10"/>
        <v>2.4109055679888046E-2</v>
      </c>
      <c r="AV65" s="34">
        <f t="shared" si="11"/>
        <v>0.22389461702445507</v>
      </c>
      <c r="AW65" s="34">
        <f t="shared" si="12"/>
        <v>0.30943119387858903</v>
      </c>
      <c r="AX65" s="34">
        <f t="shared" si="13"/>
        <v>0.25198017605005879</v>
      </c>
      <c r="AY65" s="34">
        <f t="shared" si="14"/>
        <v>0.14602630089577923</v>
      </c>
      <c r="AZ65" s="34">
        <f t="shared" si="15"/>
        <v>4.1032091265502696E-2</v>
      </c>
      <c r="BA65" s="34">
        <f t="shared" si="16"/>
        <v>3.5265652057272323E-3</v>
      </c>
      <c r="BB65" s="62">
        <f>SUM('MH costs'!D65:M65)+SUM('FP costs'!B65:M65)</f>
        <v>5511746.4176746095</v>
      </c>
      <c r="BC65" s="66" t="s">
        <v>431</v>
      </c>
      <c r="BD65" s="62" t="s">
        <v>438</v>
      </c>
      <c r="BE65" s="22">
        <f t="shared" si="8"/>
        <v>0.43049999999999999</v>
      </c>
      <c r="BF65" s="22">
        <f t="shared" si="9"/>
        <v>0.72120000000000006</v>
      </c>
    </row>
    <row r="66" spans="1:58" x14ac:dyDescent="0.3">
      <c r="A66" s="31" t="s">
        <v>130</v>
      </c>
      <c r="B66" s="31">
        <v>20250834</v>
      </c>
      <c r="C66" s="35">
        <v>858.92</v>
      </c>
      <c r="D66" s="35" cm="1">
        <f t="array" ref="D66">SUMPRODUCT(($C$2:$C$121)*($B$2:$B$121))/SUM($B$2:$B$121)</f>
        <v>2924.9781141706949</v>
      </c>
      <c r="E66" s="31">
        <v>1</v>
      </c>
      <c r="F66" s="35">
        <v>2355.5</v>
      </c>
      <c r="G66" s="34">
        <v>0.60040000000000004</v>
      </c>
      <c r="H66" s="34">
        <v>0.71329999999999993</v>
      </c>
      <c r="I66" s="30">
        <v>164</v>
      </c>
      <c r="J66" s="30">
        <v>278</v>
      </c>
      <c r="K66" s="30">
        <v>262</v>
      </c>
      <c r="L66" s="30">
        <v>251</v>
      </c>
      <c r="M66" s="30">
        <v>180</v>
      </c>
      <c r="N66" s="30">
        <v>97</v>
      </c>
      <c r="O66" s="30">
        <v>24</v>
      </c>
      <c r="P66" s="36">
        <v>29.004999999999999</v>
      </c>
      <c r="Q66" s="36">
        <v>74.009999999999991</v>
      </c>
      <c r="R66" s="36">
        <v>8.7326709356960006E-2</v>
      </c>
      <c r="S66" s="36">
        <v>1.3658625198549301E-2</v>
      </c>
      <c r="T66" s="34">
        <v>1.4585771674440098E-3</v>
      </c>
      <c r="U66" s="34">
        <v>9.1648802471475707E-4</v>
      </c>
      <c r="V66" s="34">
        <v>1.3391693708506001E-3</v>
      </c>
      <c r="W66" s="34">
        <v>1.8111814345125701E-3</v>
      </c>
      <c r="X66" s="34">
        <v>2.3043419825311802E-3</v>
      </c>
      <c r="Y66" s="34">
        <v>2.94877300877547E-3</v>
      </c>
      <c r="Z66" s="34">
        <v>3.9030237727681705E-3</v>
      </c>
      <c r="AA66" s="34">
        <v>5.2351334496743007E-3</v>
      </c>
      <c r="AB66" s="34">
        <v>7.0186760794645796E-3</v>
      </c>
      <c r="AC66" s="34">
        <v>1.0105133950765299E-2</v>
      </c>
      <c r="AD66" s="34">
        <v>1.4211312454240399E-2</v>
      </c>
      <c r="AE66" s="34">
        <v>2.1849899931806999E-2</v>
      </c>
      <c r="AF66" s="34">
        <v>5.81433051235246E-2</v>
      </c>
      <c r="AG66" s="31">
        <v>59.31</v>
      </c>
      <c r="AH66" s="31">
        <f>SUM('MH costs discounted'!D66:M66)</f>
        <v>694248079.55052149</v>
      </c>
      <c r="AI66" s="31">
        <f>SUM('FP costs discounted'!B66:M66)</f>
        <v>43070077.718622722</v>
      </c>
      <c r="AJ66" s="31">
        <f t="shared" si="7"/>
        <v>737318157.26914418</v>
      </c>
      <c r="AK66" s="37">
        <v>366.215047686692</v>
      </c>
      <c r="AL66" s="37">
        <v>32.1</v>
      </c>
      <c r="AM66" s="33">
        <v>19.7</v>
      </c>
      <c r="AN66" s="37">
        <v>0.5</v>
      </c>
      <c r="AO66" s="37">
        <v>0.03</v>
      </c>
      <c r="AP66" s="37">
        <v>0.1</v>
      </c>
      <c r="AQ66" s="37">
        <v>0.25</v>
      </c>
      <c r="AR66" s="37">
        <v>0.496</v>
      </c>
      <c r="AS66" s="57">
        <v>2.1000000000000001E-2</v>
      </c>
      <c r="AT66" s="58">
        <v>0.41</v>
      </c>
      <c r="AU66" s="34">
        <f t="shared" ref="AU66:AU97" si="17">I66/SUM($I66:$O66)</f>
        <v>0.13057324840764331</v>
      </c>
      <c r="AV66" s="34">
        <f t="shared" ref="AV66:AV97" si="18">J66/SUM($I66:$O66)</f>
        <v>0.2213375796178344</v>
      </c>
      <c r="AW66" s="34">
        <f t="shared" ref="AW66:AW97" si="19">K66/SUM($I66:$O66)</f>
        <v>0.20859872611464969</v>
      </c>
      <c r="AX66" s="34">
        <f t="shared" ref="AX66:AX97" si="20">L66/SUM($I66:$O66)</f>
        <v>0.1998407643312102</v>
      </c>
      <c r="AY66" s="34">
        <f t="shared" ref="AY66:AY97" si="21">M66/SUM($I66:$O66)</f>
        <v>0.14331210191082802</v>
      </c>
      <c r="AZ66" s="34">
        <f t="shared" ref="AZ66:AZ97" si="22">N66/SUM($I66:$O66)</f>
        <v>7.7229299363057322E-2</v>
      </c>
      <c r="BA66" s="34">
        <f t="shared" ref="BA66:BA97" si="23">O66/SUM($I66:$O66)</f>
        <v>1.9108280254777069E-2</v>
      </c>
      <c r="BB66" s="62">
        <f>SUM('MH costs'!D66:M66)+SUM('FP costs'!B66:M66)</f>
        <v>907456961.79344022</v>
      </c>
      <c r="BC66" s="66" t="s">
        <v>429</v>
      </c>
      <c r="BD66" s="62" t="s">
        <v>443</v>
      </c>
      <c r="BE66" s="22">
        <f t="shared" si="8"/>
        <v>0.60040000000000004</v>
      </c>
      <c r="BF66" s="22">
        <f t="shared" si="9"/>
        <v>0.71329999999999993</v>
      </c>
    </row>
    <row r="67" spans="1:58" x14ac:dyDescent="0.3">
      <c r="A67" s="31" t="s">
        <v>132</v>
      </c>
      <c r="B67" s="31">
        <v>4649660</v>
      </c>
      <c r="C67" s="35">
        <v>1672.92</v>
      </c>
      <c r="D67" s="35" cm="1">
        <f t="array" ref="D67">SUMPRODUCT(($C$2:$C$121)*($B$2:$B$121))/SUM($B$2:$B$121)</f>
        <v>2924.9781141706949</v>
      </c>
      <c r="E67" s="31">
        <v>1</v>
      </c>
      <c r="F67" s="35">
        <v>6224.52</v>
      </c>
      <c r="G67" s="34">
        <v>0.29070000000000001</v>
      </c>
      <c r="H67" s="34">
        <v>0.46539999999999998</v>
      </c>
      <c r="I67" s="30">
        <v>84.219229999999996</v>
      </c>
      <c r="J67" s="30">
        <v>193.03540000000001</v>
      </c>
      <c r="K67" s="30">
        <v>222.15819999999999</v>
      </c>
      <c r="L67" s="30">
        <v>223.91759999999999</v>
      </c>
      <c r="M67" s="30">
        <v>184.1627</v>
      </c>
      <c r="N67" s="30">
        <v>98.752660000000006</v>
      </c>
      <c r="O67" s="30">
        <v>21.847010000000001</v>
      </c>
      <c r="P67" s="36">
        <v>30.486000000000001</v>
      </c>
      <c r="Q67" s="36">
        <v>77.069999999999993</v>
      </c>
      <c r="R67" s="36">
        <v>3.7449197572857612E-2</v>
      </c>
      <c r="S67" s="36">
        <v>2.1936917631958097E-3</v>
      </c>
      <c r="T67" s="34">
        <v>7.473887422378211E-4</v>
      </c>
      <c r="U67" s="34">
        <v>5.2217559001000401E-4</v>
      </c>
      <c r="V67" s="34">
        <v>8.0148150553359398E-4</v>
      </c>
      <c r="W67" s="34">
        <v>1.1850004255189999E-3</v>
      </c>
      <c r="X67" s="34">
        <v>1.41872548419855E-3</v>
      </c>
      <c r="Y67" s="34">
        <v>1.76114860885757E-3</v>
      </c>
      <c r="Z67" s="34">
        <v>2.2365556538963701E-3</v>
      </c>
      <c r="AA67" s="34">
        <v>3.18781141522648E-3</v>
      </c>
      <c r="AB67" s="34">
        <v>4.4839817477120604E-3</v>
      </c>
      <c r="AC67" s="34">
        <v>6.8750941282337804E-3</v>
      </c>
      <c r="AD67" s="34">
        <v>1.0336453686668402E-2</v>
      </c>
      <c r="AE67" s="34">
        <v>1.6919259578839E-2</v>
      </c>
      <c r="AF67" s="34">
        <v>5.1400006391577296E-2</v>
      </c>
      <c r="AG67" s="31">
        <v>64.930000000000007</v>
      </c>
      <c r="AH67" s="31">
        <f>SUM('MH costs discounted'!D67:M67)</f>
        <v>86676197.580078855</v>
      </c>
      <c r="AI67" s="31">
        <f>SUM('FP costs discounted'!B67:M67)</f>
        <v>8194463.3322950266</v>
      </c>
      <c r="AJ67" s="31">
        <f t="shared" ref="AJ67:AJ121" si="24">AH67+AI67</f>
        <v>94870660.912373886</v>
      </c>
      <c r="AK67" s="37">
        <v>458.46237733771102</v>
      </c>
      <c r="AL67" s="37">
        <v>32</v>
      </c>
      <c r="AM67" s="33">
        <v>22</v>
      </c>
      <c r="AN67" s="37">
        <v>0.5</v>
      </c>
      <c r="AO67" s="37">
        <v>0.03</v>
      </c>
      <c r="AP67" s="37">
        <v>0.1</v>
      </c>
      <c r="AQ67" s="37">
        <v>0.25</v>
      </c>
      <c r="AR67" s="37">
        <v>0.496</v>
      </c>
      <c r="AS67" s="57">
        <v>2.5000000000000001E-2</v>
      </c>
      <c r="AT67" s="58">
        <v>0.41</v>
      </c>
      <c r="AU67" s="34">
        <f t="shared" si="17"/>
        <v>8.1917926086049822E-2</v>
      </c>
      <c r="AV67" s="34">
        <f t="shared" si="18"/>
        <v>0.18776067685718645</v>
      </c>
      <c r="AW67" s="34">
        <f t="shared" si="19"/>
        <v>0.21608769169475753</v>
      </c>
      <c r="AX67" s="34">
        <f t="shared" si="20"/>
        <v>0.21779901580868966</v>
      </c>
      <c r="AY67" s="34">
        <f t="shared" si="21"/>
        <v>0.17913042480211905</v>
      </c>
      <c r="AZ67" s="34">
        <f t="shared" si="22"/>
        <v>9.6054227789553637E-2</v>
      </c>
      <c r="BA67" s="34">
        <f t="shared" si="23"/>
        <v>2.1250036961643931E-2</v>
      </c>
      <c r="BB67" s="62">
        <f>SUM('MH costs'!D67:M67)+SUM('FP costs'!B67:M67)</f>
        <v>116667939.34027965</v>
      </c>
      <c r="BC67" s="66" t="s">
        <v>430</v>
      </c>
      <c r="BD67" s="62" t="s">
        <v>443</v>
      </c>
      <c r="BE67" s="22">
        <f t="shared" ref="BE67:BE121" si="25">G67</f>
        <v>0.29070000000000001</v>
      </c>
      <c r="BF67" s="22">
        <f t="shared" ref="BF67:BF121" si="26">H67</f>
        <v>0.46539999999999998</v>
      </c>
    </row>
    <row r="68" spans="1:58" x14ac:dyDescent="0.3">
      <c r="A68" s="31" t="s">
        <v>134</v>
      </c>
      <c r="B68" s="31">
        <v>128932753</v>
      </c>
      <c r="C68" s="35">
        <v>8346.7000000000007</v>
      </c>
      <c r="D68" s="35" cm="1">
        <f t="array" ref="D68">SUMPRODUCT(($C$2:$C$121)*($B$2:$B$121))/SUM($B$2:$B$121)</f>
        <v>2924.9781141706949</v>
      </c>
      <c r="E68" s="31">
        <v>1</v>
      </c>
      <c r="F68" s="35">
        <v>19936.71</v>
      </c>
      <c r="G68" s="34">
        <v>0.49130000000000001</v>
      </c>
      <c r="H68" s="34">
        <v>0.65249999999999997</v>
      </c>
      <c r="I68" s="30">
        <v>70.5</v>
      </c>
      <c r="J68" s="30">
        <v>119.35</v>
      </c>
      <c r="K68" s="30">
        <v>105.25</v>
      </c>
      <c r="L68" s="30">
        <v>75.92</v>
      </c>
      <c r="M68" s="30">
        <v>38.22</v>
      </c>
      <c r="N68" s="30">
        <v>10.39</v>
      </c>
      <c r="O68" s="30">
        <v>0.98</v>
      </c>
      <c r="P68" s="36">
        <v>26.922000000000001</v>
      </c>
      <c r="Q68" s="36">
        <v>82.83</v>
      </c>
      <c r="R68" s="36">
        <v>1.2787748429677172E-2</v>
      </c>
      <c r="S68" s="36">
        <v>6.0892373920437201E-4</v>
      </c>
      <c r="T68" s="34">
        <v>2.3499278796193401E-4</v>
      </c>
      <c r="U68" s="34">
        <v>2.9623338987963099E-4</v>
      </c>
      <c r="V68" s="34">
        <v>7.5975818262896493E-4</v>
      </c>
      <c r="W68" s="34">
        <v>1.26060022580531E-3</v>
      </c>
      <c r="X68" s="34">
        <v>1.4796542452813E-3</v>
      </c>
      <c r="Y68" s="34">
        <v>1.7147115393465798E-3</v>
      </c>
      <c r="Z68" s="34">
        <v>2.1461093087960198E-3</v>
      </c>
      <c r="AA68" s="34">
        <v>2.8936448337294799E-3</v>
      </c>
      <c r="AB68" s="34">
        <v>3.9904033130394199E-3</v>
      </c>
      <c r="AC68" s="34">
        <v>6.02177606396924E-3</v>
      </c>
      <c r="AD68" s="34">
        <v>8.9617280127522302E-3</v>
      </c>
      <c r="AE68" s="34">
        <v>1.3150859667512499E-2</v>
      </c>
      <c r="AF68" s="34">
        <v>3.8521689193442399E-2</v>
      </c>
      <c r="AG68" s="31">
        <v>75.05</v>
      </c>
      <c r="AH68" s="31">
        <f>SUM('MH costs discounted'!D68:M68)</f>
        <v>1202824349.220201</v>
      </c>
      <c r="AI68" s="31">
        <f>SUM('FP costs discounted'!B68:M68)</f>
        <v>224325771.93863824</v>
      </c>
      <c r="AJ68" s="31">
        <f t="shared" si="24"/>
        <v>1427150121.1588392</v>
      </c>
      <c r="AK68" s="37">
        <v>48.611888014324698</v>
      </c>
      <c r="AL68" s="37">
        <v>8.6</v>
      </c>
      <c r="AM68" s="33">
        <v>6.8</v>
      </c>
      <c r="AN68" s="37">
        <v>0.5</v>
      </c>
      <c r="AO68" s="37">
        <v>0.03</v>
      </c>
      <c r="AP68" s="37">
        <v>0.1</v>
      </c>
      <c r="AQ68" s="37">
        <v>0.25</v>
      </c>
      <c r="AR68" s="37">
        <v>0.496</v>
      </c>
      <c r="AS68" s="57">
        <v>1.6E-2</v>
      </c>
      <c r="AT68" s="58">
        <v>0.41</v>
      </c>
      <c r="AU68" s="34">
        <f t="shared" si="17"/>
        <v>0.16761370390623143</v>
      </c>
      <c r="AV68" s="34">
        <f t="shared" si="18"/>
        <v>0.28375454696749958</v>
      </c>
      <c r="AW68" s="34">
        <f t="shared" si="19"/>
        <v>0.25023180618625329</v>
      </c>
      <c r="AX68" s="34">
        <f t="shared" si="20"/>
        <v>0.18049975036256866</v>
      </c>
      <c r="AY68" s="34">
        <f t="shared" si="21"/>
        <v>9.086802501129311E-2</v>
      </c>
      <c r="AZ68" s="34">
        <f t="shared" si="22"/>
        <v>2.4702218206889993E-2</v>
      </c>
      <c r="BA68" s="34">
        <f t="shared" si="23"/>
        <v>2.3299493592639259E-3</v>
      </c>
      <c r="BB68" s="62">
        <f>SUM('MH costs'!D68:M68)+SUM('FP costs'!B68:M68)</f>
        <v>1744799205.2466552</v>
      </c>
      <c r="BC68" s="66" t="s">
        <v>431</v>
      </c>
      <c r="BD68" s="62" t="s">
        <v>441</v>
      </c>
      <c r="BE68" s="22">
        <f t="shared" si="25"/>
        <v>0.49130000000000001</v>
      </c>
      <c r="BF68" s="22">
        <f t="shared" si="26"/>
        <v>0.65249999999999997</v>
      </c>
    </row>
    <row r="69" spans="1:58" x14ac:dyDescent="0.3">
      <c r="A69" s="31" t="s">
        <v>136</v>
      </c>
      <c r="B69" s="31">
        <v>3278292</v>
      </c>
      <c r="C69" s="35">
        <v>4007.31</v>
      </c>
      <c r="D69" s="35" cm="1">
        <f t="array" ref="D69">SUMPRODUCT(($C$2:$C$121)*($B$2:$B$121))/SUM($B$2:$B$121)</f>
        <v>2924.9781141706949</v>
      </c>
      <c r="E69" s="31">
        <v>1</v>
      </c>
      <c r="F69" s="35">
        <v>9235.4</v>
      </c>
      <c r="G69" s="34">
        <v>0.5887</v>
      </c>
      <c r="H69" s="34">
        <v>0.66339999999999999</v>
      </c>
      <c r="I69" s="30">
        <v>26.7</v>
      </c>
      <c r="J69" s="30">
        <v>152.69999999999999</v>
      </c>
      <c r="K69" s="30">
        <v>173.9</v>
      </c>
      <c r="L69" s="30">
        <v>142.80000000000001</v>
      </c>
      <c r="M69" s="30">
        <v>92.1</v>
      </c>
      <c r="N69" s="30">
        <v>31.3</v>
      </c>
      <c r="O69" s="30">
        <v>4.5</v>
      </c>
      <c r="P69" s="36">
        <v>28.823</v>
      </c>
      <c r="Q69" s="36">
        <v>76.8</v>
      </c>
      <c r="R69" s="36">
        <v>1.6115547941415238E-2</v>
      </c>
      <c r="S69" s="36">
        <v>6.2022662254653806E-4</v>
      </c>
      <c r="T69" s="34">
        <v>3.75952943530606E-4</v>
      </c>
      <c r="U69" s="34">
        <v>3.8807591545453297E-4</v>
      </c>
      <c r="V69" s="34">
        <v>7.2826932893692298E-4</v>
      </c>
      <c r="W69" s="34">
        <v>1.3698325102296E-3</v>
      </c>
      <c r="X69" s="34">
        <v>1.9119133404850899E-3</v>
      </c>
      <c r="Y69" s="34">
        <v>2.6872013123805404E-3</v>
      </c>
      <c r="Z69" s="34">
        <v>3.7843918126173001E-3</v>
      </c>
      <c r="AA69" s="34">
        <v>5.7044504182658298E-3</v>
      </c>
      <c r="AB69" s="34">
        <v>8.5598372597989695E-3</v>
      </c>
      <c r="AC69" s="34">
        <v>1.2865731600648802E-2</v>
      </c>
      <c r="AD69" s="34">
        <v>1.8013039377049598E-2</v>
      </c>
      <c r="AE69" s="34">
        <v>2.66816157366822E-2</v>
      </c>
      <c r="AF69" s="34">
        <v>6.6928347375308797E-2</v>
      </c>
      <c r="AG69" s="31">
        <v>69.87</v>
      </c>
      <c r="AH69" s="31">
        <f>SUM('MH costs discounted'!D69:M69)</f>
        <v>26458776.21471218</v>
      </c>
      <c r="AI69" s="31">
        <f>SUM('FP costs discounted'!B69:M69)</f>
        <v>5446768.3034711313</v>
      </c>
      <c r="AJ69" s="31">
        <f t="shared" si="24"/>
        <v>31905544.518183313</v>
      </c>
      <c r="AK69" s="37">
        <v>49.8275578358231</v>
      </c>
      <c r="AL69" s="37">
        <v>8.1</v>
      </c>
      <c r="AM69" s="33">
        <v>5.2</v>
      </c>
      <c r="AN69" s="37">
        <v>0.5</v>
      </c>
      <c r="AO69" s="37">
        <v>0.03</v>
      </c>
      <c r="AP69" s="37">
        <v>0.1</v>
      </c>
      <c r="AQ69" s="37">
        <v>0.25</v>
      </c>
      <c r="AR69" s="37">
        <v>0.496</v>
      </c>
      <c r="AS69" s="57">
        <v>2.5000000000000001E-2</v>
      </c>
      <c r="AT69" s="58">
        <v>0.41</v>
      </c>
      <c r="AU69" s="34">
        <f t="shared" si="17"/>
        <v>4.2788461538461546E-2</v>
      </c>
      <c r="AV69" s="34">
        <f t="shared" si="18"/>
        <v>0.24471153846153848</v>
      </c>
      <c r="AW69" s="34">
        <f t="shared" si="19"/>
        <v>0.2786858974358975</v>
      </c>
      <c r="AX69" s="34">
        <f t="shared" si="20"/>
        <v>0.22884615384615389</v>
      </c>
      <c r="AY69" s="34">
        <f t="shared" si="21"/>
        <v>0.14759615384615388</v>
      </c>
      <c r="AZ69" s="34">
        <f t="shared" si="22"/>
        <v>5.0160256410256419E-2</v>
      </c>
      <c r="BA69" s="34">
        <f t="shared" si="23"/>
        <v>7.2115384615384628E-3</v>
      </c>
      <c r="BB69" s="62">
        <f>SUM('MH costs'!D69:M69)+SUM('FP costs'!B69:M69)</f>
        <v>39021747.844621718</v>
      </c>
      <c r="BC69" s="66" t="s">
        <v>430</v>
      </c>
      <c r="BD69" s="62" t="s">
        <v>438</v>
      </c>
      <c r="BE69" s="22">
        <f t="shared" si="25"/>
        <v>0.5887</v>
      </c>
      <c r="BF69" s="22">
        <f t="shared" si="26"/>
        <v>0.66339999999999999</v>
      </c>
    </row>
    <row r="70" spans="1:58" x14ac:dyDescent="0.3">
      <c r="A70" s="31" t="s">
        <v>138</v>
      </c>
      <c r="B70" s="31">
        <v>621718</v>
      </c>
      <c r="C70" s="35">
        <v>7686.09</v>
      </c>
      <c r="D70" s="35" cm="1">
        <f t="array" ref="D70">SUMPRODUCT(($C$2:$C$121)*($B$2:$B$121))/SUM($B$2:$B$121)</f>
        <v>2924.9781141706949</v>
      </c>
      <c r="E70" s="31">
        <v>1</v>
      </c>
      <c r="F70" s="35">
        <v>17579.05</v>
      </c>
      <c r="G70" s="34">
        <v>0.5907</v>
      </c>
      <c r="H70" s="34">
        <v>0.66310000000000002</v>
      </c>
      <c r="I70" s="30">
        <v>10.06</v>
      </c>
      <c r="J70" s="30">
        <v>62.74</v>
      </c>
      <c r="K70" s="30">
        <v>117.45</v>
      </c>
      <c r="L70" s="30">
        <v>99.43</v>
      </c>
      <c r="M70" s="30">
        <v>52.42</v>
      </c>
      <c r="N70" s="30">
        <v>11.63</v>
      </c>
      <c r="O70" s="30">
        <v>1.51</v>
      </c>
      <c r="P70" s="36">
        <v>29.763999999999999</v>
      </c>
      <c r="Q70" s="36">
        <v>81.53</v>
      </c>
      <c r="R70" s="36">
        <v>3.2333497788538811E-3</v>
      </c>
      <c r="S70" s="36">
        <v>1.5315482278643102E-4</v>
      </c>
      <c r="T70" s="34">
        <v>8.8534720909148895E-5</v>
      </c>
      <c r="U70" s="34">
        <v>1.3793411397868598E-4</v>
      </c>
      <c r="V70" s="34">
        <v>2.7064361167612998E-4</v>
      </c>
      <c r="W70" s="34">
        <v>5.9223565286299705E-4</v>
      </c>
      <c r="X70" s="34">
        <v>6.6520626900334304E-4</v>
      </c>
      <c r="Y70" s="34">
        <v>7.9805996780922105E-4</v>
      </c>
      <c r="Z70" s="34">
        <v>1.21538345795528E-3</v>
      </c>
      <c r="AA70" s="34">
        <v>1.79035054387995E-3</v>
      </c>
      <c r="AB70" s="34">
        <v>3.10784832156506E-3</v>
      </c>
      <c r="AC70" s="34">
        <v>5.7080758587290696E-3</v>
      </c>
      <c r="AD70" s="34">
        <v>9.3922089366395203E-3</v>
      </c>
      <c r="AE70" s="34">
        <v>1.4776210255005201E-2</v>
      </c>
      <c r="AF70" s="34">
        <v>5.21317123278143E-2</v>
      </c>
      <c r="AG70" s="31">
        <v>76.88</v>
      </c>
      <c r="AH70" s="31">
        <f>SUM('MH costs discounted'!D70:M70)</f>
        <v>2492372.702583123</v>
      </c>
      <c r="AI70" s="31">
        <f>SUM('FP costs discounted'!B70:M70)</f>
        <v>1182323.7229969194</v>
      </c>
      <c r="AJ70" s="31">
        <f t="shared" si="24"/>
        <v>3674696.4255800424</v>
      </c>
      <c r="AK70" s="37">
        <v>6.1433841580480104</v>
      </c>
      <c r="AL70" s="37">
        <v>1.3</v>
      </c>
      <c r="AM70" s="33">
        <v>3.6</v>
      </c>
      <c r="AN70" s="37">
        <v>0.5</v>
      </c>
      <c r="AO70" s="37">
        <v>0.03</v>
      </c>
      <c r="AP70" s="37">
        <v>0.1</v>
      </c>
      <c r="AQ70" s="37">
        <v>0.25</v>
      </c>
      <c r="AR70" s="37">
        <v>0.496</v>
      </c>
      <c r="AS70" s="57">
        <v>1.6E-2</v>
      </c>
      <c r="AT70" s="58">
        <v>0.41</v>
      </c>
      <c r="AU70" s="34">
        <f t="shared" si="17"/>
        <v>2.8318883008670196E-2</v>
      </c>
      <c r="AV70" s="34">
        <f t="shared" si="18"/>
        <v>0.17661299403220357</v>
      </c>
      <c r="AW70" s="34">
        <f t="shared" si="19"/>
        <v>0.33062155162706902</v>
      </c>
      <c r="AX70" s="34">
        <f t="shared" si="20"/>
        <v>0.27989528206283076</v>
      </c>
      <c r="AY70" s="34">
        <f t="shared" si="21"/>
        <v>0.14756221146267312</v>
      </c>
      <c r="AZ70" s="34">
        <f t="shared" si="22"/>
        <v>3.2738430356941788E-2</v>
      </c>
      <c r="BA70" s="34">
        <f t="shared" si="23"/>
        <v>4.2506474496115301E-3</v>
      </c>
      <c r="BB70" s="62">
        <f>SUM('MH costs'!D70:M70)+SUM('FP costs'!B70:M70)</f>
        <v>4515572.5448441841</v>
      </c>
      <c r="BC70" s="66" t="s">
        <v>431</v>
      </c>
      <c r="BD70" s="62" t="s">
        <v>438</v>
      </c>
      <c r="BE70" s="22">
        <f t="shared" si="25"/>
        <v>0.5907</v>
      </c>
      <c r="BF70" s="22">
        <f t="shared" si="26"/>
        <v>0.66310000000000002</v>
      </c>
    </row>
    <row r="71" spans="1:58" x14ac:dyDescent="0.3">
      <c r="A71" s="31" t="s">
        <v>140</v>
      </c>
      <c r="B71" s="31">
        <v>36910558</v>
      </c>
      <c r="C71" s="35">
        <v>3009.25</v>
      </c>
      <c r="D71" s="35" cm="1">
        <f t="array" ref="D71">SUMPRODUCT(($C$2:$C$121)*($B$2:$B$121))/SUM($B$2:$B$121)</f>
        <v>2924.9781141706949</v>
      </c>
      <c r="E71" s="31">
        <v>1</v>
      </c>
      <c r="F71" s="35">
        <v>9795.2099999999991</v>
      </c>
      <c r="G71" s="34">
        <v>0.23370000000000002</v>
      </c>
      <c r="H71" s="34">
        <v>0.48729999999999996</v>
      </c>
      <c r="I71" s="30">
        <v>32.201479999999997</v>
      </c>
      <c r="J71" s="30">
        <v>109.538</v>
      </c>
      <c r="K71" s="30">
        <v>132.79429999999999</v>
      </c>
      <c r="L71" s="30">
        <v>121.907</v>
      </c>
      <c r="M71" s="30">
        <v>79.028469999999999</v>
      </c>
      <c r="N71" s="30">
        <v>42.115830000000003</v>
      </c>
      <c r="O71" s="30">
        <v>7.8908319999999996</v>
      </c>
      <c r="P71" s="36">
        <v>30.291</v>
      </c>
      <c r="Q71" s="36">
        <v>78.740000000000009</v>
      </c>
      <c r="R71" s="36">
        <v>1.6732216055586922E-2</v>
      </c>
      <c r="S71" s="36">
        <v>6.1793699734552304E-4</v>
      </c>
      <c r="T71" s="34">
        <v>3.0653599044073001E-4</v>
      </c>
      <c r="U71" s="34">
        <v>2.8539869831105202E-4</v>
      </c>
      <c r="V71" s="34">
        <v>6.2811211796726606E-4</v>
      </c>
      <c r="W71" s="34">
        <v>7.6851584262237693E-4</v>
      </c>
      <c r="X71" s="34">
        <v>8.1766349779771705E-4</v>
      </c>
      <c r="Y71" s="34">
        <v>1.0146536269846401E-3</v>
      </c>
      <c r="Z71" s="34">
        <v>1.4449821930915499E-3</v>
      </c>
      <c r="AA71" s="34">
        <v>2.2941788180555998E-3</v>
      </c>
      <c r="AB71" s="34">
        <v>3.83887011512932E-3</v>
      </c>
      <c r="AC71" s="34">
        <v>6.3464073686517498E-3</v>
      </c>
      <c r="AD71" s="34">
        <v>1.0420650629783298E-2</v>
      </c>
      <c r="AE71" s="34">
        <v>1.6962982035447702E-2</v>
      </c>
      <c r="AF71" s="34">
        <v>5.2896324712187998E-2</v>
      </c>
      <c r="AG71" s="31">
        <v>76.680000000000007</v>
      </c>
      <c r="AH71" s="31">
        <f>SUM('MH costs discounted'!D71:M71)</f>
        <v>627703659.54763675</v>
      </c>
      <c r="AI71" s="31">
        <f>SUM('FP costs discounted'!B71:M71)</f>
        <v>39053862.462770969</v>
      </c>
      <c r="AJ71" s="31">
        <f t="shared" si="24"/>
        <v>666757522.01040769</v>
      </c>
      <c r="AK71" s="37">
        <v>93.306703139463494</v>
      </c>
      <c r="AL71" s="37">
        <v>13.6</v>
      </c>
      <c r="AM71" s="33">
        <v>14</v>
      </c>
      <c r="AN71" s="37">
        <v>0.5</v>
      </c>
      <c r="AO71" s="37">
        <v>0.03</v>
      </c>
      <c r="AP71" s="37">
        <v>0.1</v>
      </c>
      <c r="AQ71" s="37">
        <v>0.25</v>
      </c>
      <c r="AR71" s="37">
        <v>0.496</v>
      </c>
      <c r="AS71" s="57">
        <v>2.5000000000000001E-2</v>
      </c>
      <c r="AT71" s="58">
        <v>0.41</v>
      </c>
      <c r="AU71" s="34">
        <f t="shared" si="17"/>
        <v>6.1280601573988035E-2</v>
      </c>
      <c r="AV71" s="34">
        <f t="shared" si="18"/>
        <v>0.20845484540497833</v>
      </c>
      <c r="AW71" s="34">
        <f t="shared" si="19"/>
        <v>0.25271244022314004</v>
      </c>
      <c r="AX71" s="34">
        <f t="shared" si="20"/>
        <v>0.23199350763008905</v>
      </c>
      <c r="AY71" s="34">
        <f t="shared" si="21"/>
        <v>0.1503940869510304</v>
      </c>
      <c r="AZ71" s="34">
        <f t="shared" si="22"/>
        <v>8.0147974508867695E-2</v>
      </c>
      <c r="BA71" s="34">
        <f t="shared" si="23"/>
        <v>1.5016543707906444E-2</v>
      </c>
      <c r="BB71" s="62">
        <f>SUM('MH costs'!D71:M71)+SUM('FP costs'!B71:M71)</f>
        <v>816170211.82973182</v>
      </c>
      <c r="BC71" s="66" t="s">
        <v>430</v>
      </c>
      <c r="BD71" s="62" t="s">
        <v>442</v>
      </c>
      <c r="BE71" s="22">
        <f t="shared" si="25"/>
        <v>0.23370000000000002</v>
      </c>
      <c r="BF71" s="22">
        <f t="shared" si="26"/>
        <v>0.48729999999999996</v>
      </c>
    </row>
    <row r="72" spans="1:58" x14ac:dyDescent="0.3">
      <c r="A72" s="31" t="s">
        <v>142</v>
      </c>
      <c r="B72" s="31">
        <v>31255435</v>
      </c>
      <c r="C72" s="35">
        <v>448.61</v>
      </c>
      <c r="D72" s="35" cm="1">
        <f t="array" ref="D72">SUMPRODUCT(($C$2:$C$121)*($B$2:$B$121))/SUM($B$2:$B$121)</f>
        <v>2924.9781141706949</v>
      </c>
      <c r="E72" s="31">
        <v>1</v>
      </c>
      <c r="F72" s="35">
        <v>1053.44</v>
      </c>
      <c r="G72" s="34">
        <v>0.7793000000000001</v>
      </c>
      <c r="H72" s="34">
        <v>0.7833</v>
      </c>
      <c r="I72" s="30">
        <v>99.395229999999998</v>
      </c>
      <c r="J72" s="30">
        <v>187.5635</v>
      </c>
      <c r="K72" s="30">
        <v>172.9359</v>
      </c>
      <c r="L72" s="30">
        <v>144.2381</v>
      </c>
      <c r="M72" s="30">
        <v>116.3965</v>
      </c>
      <c r="N72" s="30">
        <v>72.499719999999996</v>
      </c>
      <c r="O72" s="30">
        <v>42.953690000000002</v>
      </c>
      <c r="P72" s="36">
        <v>28.600999999999999</v>
      </c>
      <c r="Q72" s="36">
        <v>70.83</v>
      </c>
      <c r="R72" s="36">
        <v>5.8180075006178888E-2</v>
      </c>
      <c r="S72" s="36">
        <v>4.8508861388676799E-3</v>
      </c>
      <c r="T72" s="34">
        <v>1.3716303977185E-3</v>
      </c>
      <c r="U72" s="34">
        <v>1.16842519735773E-3</v>
      </c>
      <c r="V72" s="34">
        <v>2.4905953625031499E-3</v>
      </c>
      <c r="W72" s="34">
        <v>3.5491674303774899E-3</v>
      </c>
      <c r="X72" s="34">
        <v>5.1766480840438707E-3</v>
      </c>
      <c r="Y72" s="34">
        <v>7.47703170960383E-3</v>
      </c>
      <c r="Z72" s="34">
        <v>9.7899103623764298E-3</v>
      </c>
      <c r="AA72" s="34">
        <v>1.2306140732689501E-2</v>
      </c>
      <c r="AB72" s="34">
        <v>1.4978292089832E-2</v>
      </c>
      <c r="AC72" s="34">
        <v>1.8656858749752699E-2</v>
      </c>
      <c r="AD72" s="34">
        <v>2.35534067510813E-2</v>
      </c>
      <c r="AE72" s="34">
        <v>3.1810049175950796E-2</v>
      </c>
      <c r="AF72" s="34">
        <v>6.7185593494760193E-2</v>
      </c>
      <c r="AG72" s="31">
        <v>60.85</v>
      </c>
      <c r="AH72" s="31">
        <f>SUM('MH costs discounted'!D72:M72)</f>
        <v>936913644.00314188</v>
      </c>
      <c r="AI72" s="31">
        <f>SUM('FP costs discounted'!B72:M72)</f>
        <v>71237283.080377668</v>
      </c>
      <c r="AJ72" s="31">
        <f t="shared" si="24"/>
        <v>1008150927.0835196</v>
      </c>
      <c r="AK72" s="37">
        <v>184.237521130647</v>
      </c>
      <c r="AL72" s="37">
        <v>28.5</v>
      </c>
      <c r="AM72" s="33">
        <v>21.7</v>
      </c>
      <c r="AN72" s="37">
        <v>0.5</v>
      </c>
      <c r="AO72" s="37">
        <v>0.03</v>
      </c>
      <c r="AP72" s="37">
        <v>0.1</v>
      </c>
      <c r="AQ72" s="37">
        <v>0.25</v>
      </c>
      <c r="AR72" s="37">
        <v>0.496</v>
      </c>
      <c r="AS72" s="57">
        <v>2.1000000000000001E-2</v>
      </c>
      <c r="AT72" s="58">
        <v>0.41</v>
      </c>
      <c r="AU72" s="34">
        <f t="shared" si="17"/>
        <v>0.11889628473624761</v>
      </c>
      <c r="AV72" s="34">
        <f t="shared" si="18"/>
        <v>0.2243629126078503</v>
      </c>
      <c r="AW72" s="34">
        <f t="shared" si="19"/>
        <v>0.20686542007618719</v>
      </c>
      <c r="AX72" s="34">
        <f t="shared" si="20"/>
        <v>0.17253719526998787</v>
      </c>
      <c r="AY72" s="34">
        <f t="shared" si="21"/>
        <v>0.1392331544109576</v>
      </c>
      <c r="AZ72" s="34">
        <f t="shared" si="22"/>
        <v>8.6723953980671162E-2</v>
      </c>
      <c r="BA72" s="34">
        <f t="shared" si="23"/>
        <v>5.1381078918098101E-2</v>
      </c>
      <c r="BB72" s="62">
        <f>SUM('MH costs'!D72:M72)+SUM('FP costs'!B72:M72)</f>
        <v>1238044966.9057274</v>
      </c>
      <c r="BC72" s="66" t="s">
        <v>429</v>
      </c>
      <c r="BD72" s="62" t="s">
        <v>439</v>
      </c>
      <c r="BE72" s="22">
        <f t="shared" si="25"/>
        <v>0.7793000000000001</v>
      </c>
      <c r="BF72" s="22">
        <f t="shared" si="26"/>
        <v>0.7833</v>
      </c>
    </row>
    <row r="73" spans="1:58" x14ac:dyDescent="0.3">
      <c r="A73" s="31" t="s">
        <v>144</v>
      </c>
      <c r="B73" s="31">
        <v>54409794</v>
      </c>
      <c r="C73" s="35">
        <v>1400.22</v>
      </c>
      <c r="D73" s="35" cm="1">
        <f t="array" ref="D73">SUMPRODUCT(($C$2:$C$121)*($B$2:$B$121))/SUM($B$2:$B$121)</f>
        <v>2924.9781141706949</v>
      </c>
      <c r="E73" s="31">
        <v>1</v>
      </c>
      <c r="F73" s="35">
        <v>3319.42</v>
      </c>
      <c r="G73" s="34">
        <v>0.50170000000000003</v>
      </c>
      <c r="H73" s="34">
        <v>0.64510000000000001</v>
      </c>
      <c r="I73" s="30">
        <v>28</v>
      </c>
      <c r="J73" s="30">
        <v>113</v>
      </c>
      <c r="K73" s="30">
        <v>141</v>
      </c>
      <c r="L73" s="30">
        <v>114</v>
      </c>
      <c r="M73" s="30">
        <v>71</v>
      </c>
      <c r="N73" s="30">
        <v>22</v>
      </c>
      <c r="O73" s="30">
        <v>3</v>
      </c>
      <c r="P73" s="36">
        <v>29.62</v>
      </c>
      <c r="Q73" s="36">
        <v>78.36</v>
      </c>
      <c r="R73" s="36">
        <v>3.7029406907717312E-2</v>
      </c>
      <c r="S73" s="36">
        <v>1.7260833829763102E-3</v>
      </c>
      <c r="T73" s="34">
        <v>5.6127236324205907E-4</v>
      </c>
      <c r="U73" s="34">
        <v>5.1016405868718902E-4</v>
      </c>
      <c r="V73" s="34">
        <v>9.6675092916699004E-4</v>
      </c>
      <c r="W73" s="34">
        <v>1.33540989074361E-3</v>
      </c>
      <c r="X73" s="34">
        <v>1.5097886202708902E-3</v>
      </c>
      <c r="Y73" s="34">
        <v>1.8994345135352501E-3</v>
      </c>
      <c r="Z73" s="34">
        <v>2.5786963009199002E-3</v>
      </c>
      <c r="AA73" s="34">
        <v>3.7444503561678902E-3</v>
      </c>
      <c r="AB73" s="34">
        <v>5.4642417178745401E-3</v>
      </c>
      <c r="AC73" s="34">
        <v>8.4089559016252199E-3</v>
      </c>
      <c r="AD73" s="34">
        <v>1.24409742627795E-2</v>
      </c>
      <c r="AE73" s="34">
        <v>1.93544066363577E-2</v>
      </c>
      <c r="AF73" s="34">
        <v>5.6505952836307299E-2</v>
      </c>
      <c r="AG73" s="31">
        <v>67.13</v>
      </c>
      <c r="AH73" s="31">
        <f>SUM('MH costs discounted'!D73:M73)</f>
        <v>506477684.03594387</v>
      </c>
      <c r="AI73" s="31">
        <f>SUM('FP costs discounted'!B73:M73)</f>
        <v>49673744.669190243</v>
      </c>
      <c r="AJ73" s="31">
        <f t="shared" si="24"/>
        <v>556151428.70513415</v>
      </c>
      <c r="AK73" s="37">
        <v>156.66274805182701</v>
      </c>
      <c r="AL73" s="37">
        <v>22.4</v>
      </c>
      <c r="AM73" s="33">
        <v>14.1</v>
      </c>
      <c r="AN73" s="37">
        <v>0.5</v>
      </c>
      <c r="AO73" s="37">
        <v>0.03</v>
      </c>
      <c r="AP73" s="37">
        <v>0.1</v>
      </c>
      <c r="AQ73" s="37">
        <v>0.25</v>
      </c>
      <c r="AR73" s="37">
        <v>0.496</v>
      </c>
      <c r="AS73" s="57">
        <v>2.5000000000000001E-2</v>
      </c>
      <c r="AT73" s="58">
        <v>0.41</v>
      </c>
      <c r="AU73" s="34">
        <f t="shared" si="17"/>
        <v>5.6910569105691054E-2</v>
      </c>
      <c r="AV73" s="34">
        <f t="shared" si="18"/>
        <v>0.22967479674796748</v>
      </c>
      <c r="AW73" s="34">
        <f t="shared" si="19"/>
        <v>0.28658536585365851</v>
      </c>
      <c r="AX73" s="34">
        <f t="shared" si="20"/>
        <v>0.23170731707317074</v>
      </c>
      <c r="AY73" s="34">
        <f t="shared" si="21"/>
        <v>0.1443089430894309</v>
      </c>
      <c r="AZ73" s="34">
        <f t="shared" si="22"/>
        <v>4.4715447154471545E-2</v>
      </c>
      <c r="BA73" s="34">
        <f t="shared" si="23"/>
        <v>6.0975609756097563E-3</v>
      </c>
      <c r="BB73" s="62">
        <f>SUM('MH costs'!D73:M73)+SUM('FP costs'!B73:M73)</f>
        <v>680136590.08578658</v>
      </c>
      <c r="BC73" s="66" t="s">
        <v>430</v>
      </c>
      <c r="BD73" s="62" t="s">
        <v>438</v>
      </c>
      <c r="BE73" s="22">
        <f t="shared" si="25"/>
        <v>0.50170000000000003</v>
      </c>
      <c r="BF73" s="22">
        <f t="shared" si="26"/>
        <v>0.64510000000000001</v>
      </c>
    </row>
    <row r="74" spans="1:58" x14ac:dyDescent="0.3">
      <c r="A74" s="31" t="s">
        <v>146</v>
      </c>
      <c r="B74" s="31">
        <v>2540916</v>
      </c>
      <c r="C74" s="35">
        <v>4211.05</v>
      </c>
      <c r="D74" s="35" cm="1">
        <f t="array" ref="D74">SUMPRODUCT(($C$2:$C$121)*($B$2:$B$121))/SUM($B$2:$B$121)</f>
        <v>2924.9781141706949</v>
      </c>
      <c r="E74" s="31">
        <v>1</v>
      </c>
      <c r="F74" s="35">
        <v>11348.78</v>
      </c>
      <c r="G74" s="34">
        <v>0.57210000000000005</v>
      </c>
      <c r="H74" s="34">
        <v>0.60589999999999999</v>
      </c>
      <c r="I74" s="30">
        <v>63.914900000000003</v>
      </c>
      <c r="J74" s="30">
        <v>184.88570000000001</v>
      </c>
      <c r="K74" s="30">
        <v>178.8905</v>
      </c>
      <c r="L74" s="30">
        <v>147.1079</v>
      </c>
      <c r="M74" s="30">
        <v>133.54060000000001</v>
      </c>
      <c r="N74" s="30">
        <v>58.43215</v>
      </c>
      <c r="O74" s="30">
        <v>18.635339999999999</v>
      </c>
      <c r="P74" s="36">
        <v>29.007999999999999</v>
      </c>
      <c r="Q74" s="36">
        <v>74.87</v>
      </c>
      <c r="R74" s="36">
        <v>3.0023124005024621E-2</v>
      </c>
      <c r="S74" s="36">
        <v>2.11492495691282E-3</v>
      </c>
      <c r="T74" s="34">
        <v>6.5884087022865005E-4</v>
      </c>
      <c r="U74" s="34">
        <v>7.2393702915725204E-4</v>
      </c>
      <c r="V74" s="34">
        <v>1.6370238952010201E-3</v>
      </c>
      <c r="W74" s="34">
        <v>2.0016701518866401E-3</v>
      </c>
      <c r="X74" s="34">
        <v>2.5823260822545398E-3</v>
      </c>
      <c r="Y74" s="34">
        <v>3.9402162397607198E-3</v>
      </c>
      <c r="Z74" s="34">
        <v>5.9761257099253499E-3</v>
      </c>
      <c r="AA74" s="34">
        <v>8.6096842358434691E-3</v>
      </c>
      <c r="AB74" s="34">
        <v>1.14259619887188E-2</v>
      </c>
      <c r="AC74" s="34">
        <v>1.50092364275685E-2</v>
      </c>
      <c r="AD74" s="34">
        <v>1.82891502568607E-2</v>
      </c>
      <c r="AE74" s="34">
        <v>2.4176643956339599E-2</v>
      </c>
      <c r="AF74" s="34">
        <v>6.2701544617604701E-2</v>
      </c>
      <c r="AG74" s="31">
        <v>63.71</v>
      </c>
      <c r="AH74" s="31">
        <f>SUM('MH costs discounted'!D74:M74)</f>
        <v>36921797.518421553</v>
      </c>
      <c r="AI74" s="31">
        <f>SUM('FP costs discounted'!B74:M74)</f>
        <v>3809546.8519444284</v>
      </c>
      <c r="AJ74" s="31">
        <f t="shared" si="24"/>
        <v>40731344.370365985</v>
      </c>
      <c r="AK74" s="37">
        <v>122.674953857368</v>
      </c>
      <c r="AL74" s="37">
        <v>19.100000000000001</v>
      </c>
      <c r="AM74" s="33">
        <v>14.7</v>
      </c>
      <c r="AN74" s="37">
        <v>0.5</v>
      </c>
      <c r="AO74" s="37">
        <v>0.03</v>
      </c>
      <c r="AP74" s="37">
        <v>0.1</v>
      </c>
      <c r="AQ74" s="37">
        <v>0.25</v>
      </c>
      <c r="AR74" s="37">
        <v>0.496</v>
      </c>
      <c r="AS74" s="57">
        <v>1.6E-2</v>
      </c>
      <c r="AT74" s="58">
        <v>0.41</v>
      </c>
      <c r="AU74" s="34">
        <f t="shared" si="17"/>
        <v>8.1378053258979371E-2</v>
      </c>
      <c r="AV74" s="34">
        <f t="shared" si="18"/>
        <v>0.23540110899686428</v>
      </c>
      <c r="AW74" s="34">
        <f t="shared" si="19"/>
        <v>0.22776787003539781</v>
      </c>
      <c r="AX74" s="34">
        <f t="shared" si="20"/>
        <v>0.18730146681003351</v>
      </c>
      <c r="AY74" s="34">
        <f t="shared" si="21"/>
        <v>0.17002724026848295</v>
      </c>
      <c r="AZ74" s="34">
        <f t="shared" si="22"/>
        <v>7.4397278486497992E-2</v>
      </c>
      <c r="BA74" s="34">
        <f t="shared" si="23"/>
        <v>2.372698214374408E-2</v>
      </c>
      <c r="BB74" s="62">
        <f>SUM('MH costs'!D74:M74)+SUM('FP costs'!B74:M74)</f>
        <v>50158715.841190033</v>
      </c>
      <c r="BC74" s="66" t="s">
        <v>431</v>
      </c>
      <c r="BD74" s="62" t="s">
        <v>439</v>
      </c>
      <c r="BE74" s="22">
        <f t="shared" si="25"/>
        <v>0.57210000000000005</v>
      </c>
      <c r="BF74" s="22">
        <f t="shared" si="26"/>
        <v>0.60589999999999999</v>
      </c>
    </row>
    <row r="75" spans="1:58" x14ac:dyDescent="0.3">
      <c r="A75" s="31" t="s">
        <v>148</v>
      </c>
      <c r="B75" s="31">
        <v>29136808</v>
      </c>
      <c r="C75" s="35">
        <v>1155.1400000000001</v>
      </c>
      <c r="D75" s="35" cm="1">
        <f t="array" ref="D75">SUMPRODUCT(($C$2:$C$121)*($B$2:$B$121))/SUM($B$2:$B$121)</f>
        <v>2924.9781141706949</v>
      </c>
      <c r="E75" s="31">
        <v>1</v>
      </c>
      <c r="F75" s="35">
        <v>2101.29</v>
      </c>
      <c r="G75" s="34">
        <v>0.85299999999999998</v>
      </c>
      <c r="H75" s="34">
        <v>0.85659999999999992</v>
      </c>
      <c r="I75" s="30">
        <v>88</v>
      </c>
      <c r="J75" s="30">
        <v>172</v>
      </c>
      <c r="K75" s="30">
        <v>124</v>
      </c>
      <c r="L75" s="30">
        <v>59</v>
      </c>
      <c r="M75" s="30">
        <v>18</v>
      </c>
      <c r="N75" s="30">
        <v>6</v>
      </c>
      <c r="O75" s="30">
        <v>2</v>
      </c>
      <c r="P75" s="36">
        <v>25.24</v>
      </c>
      <c r="Q75" s="36">
        <v>78.05</v>
      </c>
      <c r="R75" s="36">
        <v>2.7108289308567169E-2</v>
      </c>
      <c r="S75" s="36">
        <v>9.4732156790946706E-4</v>
      </c>
      <c r="T75" s="34">
        <v>4.6124620940691998E-4</v>
      </c>
      <c r="U75" s="34">
        <v>3.9668363977913998E-4</v>
      </c>
      <c r="V75" s="34">
        <v>8.0672958444280194E-4</v>
      </c>
      <c r="W75" s="34">
        <v>1.05754713955704E-3</v>
      </c>
      <c r="X75" s="34">
        <v>1.1258142512534301E-3</v>
      </c>
      <c r="Y75" s="34">
        <v>1.3886740063106199E-3</v>
      </c>
      <c r="Z75" s="34">
        <v>1.95668600209208E-3</v>
      </c>
      <c r="AA75" s="34">
        <v>2.9641375246030701E-3</v>
      </c>
      <c r="AB75" s="34">
        <v>4.6286080059839904E-3</v>
      </c>
      <c r="AC75" s="34">
        <v>7.4250016957879703E-3</v>
      </c>
      <c r="AD75" s="34">
        <v>1.16007591771803E-2</v>
      </c>
      <c r="AE75" s="34">
        <v>1.8564462950020899E-2</v>
      </c>
      <c r="AF75" s="34">
        <v>5.5799375010663198E-2</v>
      </c>
      <c r="AG75" s="31">
        <v>70.78</v>
      </c>
      <c r="AH75" s="31">
        <f>SUM('MH costs discounted'!D75:M75)</f>
        <v>332354602.51948106</v>
      </c>
      <c r="AI75" s="31">
        <f>SUM('FP costs discounted'!B75:M75)</f>
        <v>68533137.370400324</v>
      </c>
      <c r="AJ75" s="31">
        <f t="shared" si="24"/>
        <v>400887739.88988137</v>
      </c>
      <c r="AK75" s="37">
        <v>277.34918867988802</v>
      </c>
      <c r="AL75" s="37">
        <v>19.8</v>
      </c>
      <c r="AM75" s="33">
        <v>17.5</v>
      </c>
      <c r="AN75" s="37">
        <v>0.5</v>
      </c>
      <c r="AO75" s="37">
        <v>0.03</v>
      </c>
      <c r="AP75" s="37">
        <v>0.1</v>
      </c>
      <c r="AQ75" s="37">
        <v>0.25</v>
      </c>
      <c r="AR75" s="37">
        <v>0.496</v>
      </c>
      <c r="AS75" s="57">
        <v>2.5000000000000001E-2</v>
      </c>
      <c r="AT75" s="58">
        <v>0.41</v>
      </c>
      <c r="AU75" s="34">
        <f t="shared" si="17"/>
        <v>0.18763326226012794</v>
      </c>
      <c r="AV75" s="34">
        <f t="shared" si="18"/>
        <v>0.36673773987206826</v>
      </c>
      <c r="AW75" s="34">
        <f t="shared" si="19"/>
        <v>0.26439232409381663</v>
      </c>
      <c r="AX75" s="34">
        <f t="shared" si="20"/>
        <v>0.1257995735607676</v>
      </c>
      <c r="AY75" s="34">
        <f t="shared" si="21"/>
        <v>3.8379530916844352E-2</v>
      </c>
      <c r="AZ75" s="34">
        <f t="shared" si="22"/>
        <v>1.279317697228145E-2</v>
      </c>
      <c r="BA75" s="34">
        <f t="shared" si="23"/>
        <v>4.2643923240938165E-3</v>
      </c>
      <c r="BB75" s="62">
        <f>SUM('MH costs'!D75:M75)+SUM('FP costs'!B75:M75)</f>
        <v>490751481.29989088</v>
      </c>
      <c r="BC75" s="66" t="s">
        <v>430</v>
      </c>
      <c r="BD75" s="62" t="s">
        <v>438</v>
      </c>
      <c r="BE75" s="22">
        <f t="shared" si="25"/>
        <v>0.85299999999999998</v>
      </c>
      <c r="BF75" s="22">
        <f t="shared" si="26"/>
        <v>0.85659999999999992</v>
      </c>
    </row>
    <row r="76" spans="1:58" x14ac:dyDescent="0.3">
      <c r="A76" s="31" t="s">
        <v>150</v>
      </c>
      <c r="B76" s="31">
        <v>6624554</v>
      </c>
      <c r="C76" s="35">
        <v>1905.26</v>
      </c>
      <c r="D76" s="35" cm="1">
        <f t="array" ref="D76">SUMPRODUCT(($C$2:$C$121)*($B$2:$B$121))/SUM($B$2:$B$121)</f>
        <v>2924.9781141706949</v>
      </c>
      <c r="E76" s="31">
        <v>1</v>
      </c>
      <c r="F76" s="35">
        <v>4167.9799999999996</v>
      </c>
      <c r="G76" s="34">
        <v>0.52859999999999996</v>
      </c>
      <c r="H76" s="34">
        <v>0.69530000000000003</v>
      </c>
      <c r="I76" s="30">
        <v>92</v>
      </c>
      <c r="J76" s="30">
        <v>124</v>
      </c>
      <c r="K76" s="30">
        <v>124</v>
      </c>
      <c r="L76" s="30">
        <v>89</v>
      </c>
      <c r="M76" s="30">
        <v>41</v>
      </c>
      <c r="N76" s="30">
        <v>12</v>
      </c>
      <c r="O76" s="30">
        <v>2</v>
      </c>
      <c r="P76" s="36">
        <v>26.940999999999999</v>
      </c>
      <c r="Q76" s="36">
        <v>82</v>
      </c>
      <c r="R76" s="36">
        <v>1.1965005181000861E-2</v>
      </c>
      <c r="S76" s="36">
        <v>8.3041459987136094E-4</v>
      </c>
      <c r="T76" s="34">
        <v>2.59021937197532E-4</v>
      </c>
      <c r="U76" s="34">
        <v>2.6174187695705999E-4</v>
      </c>
      <c r="V76" s="34">
        <v>6.24820364008307E-4</v>
      </c>
      <c r="W76" s="34">
        <v>7.9528794229393395E-4</v>
      </c>
      <c r="X76" s="34">
        <v>8.0332551997913204E-4</v>
      </c>
      <c r="Y76" s="34">
        <v>9.4048895337579689E-4</v>
      </c>
      <c r="Z76" s="34">
        <v>1.2868237887108001E-3</v>
      </c>
      <c r="AA76" s="34">
        <v>1.9759408997499098E-3</v>
      </c>
      <c r="AB76" s="34">
        <v>3.23369517571322E-3</v>
      </c>
      <c r="AC76" s="34">
        <v>5.19414247355809E-3</v>
      </c>
      <c r="AD76" s="34">
        <v>8.32905562822721E-3</v>
      </c>
      <c r="AE76" s="34">
        <v>1.35515632276073E-2</v>
      </c>
      <c r="AF76" s="34">
        <v>4.6228464695478498E-2</v>
      </c>
      <c r="AG76" s="31">
        <v>74.489999999999995</v>
      </c>
      <c r="AH76" s="31">
        <f>SUM('MH costs discounted'!D76:M76)</f>
        <v>56729540.07981132</v>
      </c>
      <c r="AI76" s="31">
        <f>SUM('FP costs discounted'!B76:M76)</f>
        <v>3373421.65601333</v>
      </c>
      <c r="AJ76" s="31">
        <f t="shared" si="24"/>
        <v>60102961.735824652</v>
      </c>
      <c r="AK76" s="37">
        <v>40.457166023265103</v>
      </c>
      <c r="AL76" s="37">
        <v>10.199999999999999</v>
      </c>
      <c r="AM76" s="33">
        <v>10.8</v>
      </c>
      <c r="AN76" s="37">
        <v>0.5</v>
      </c>
      <c r="AO76" s="37">
        <v>0.03</v>
      </c>
      <c r="AP76" s="37">
        <v>0.1</v>
      </c>
      <c r="AQ76" s="37">
        <v>0.25</v>
      </c>
      <c r="AR76" s="37">
        <v>0.496</v>
      </c>
      <c r="AS76" s="57">
        <v>2.5000000000000001E-2</v>
      </c>
      <c r="AT76" s="58">
        <v>0.41</v>
      </c>
      <c r="AU76" s="34">
        <f t="shared" si="17"/>
        <v>0.19008264462809918</v>
      </c>
      <c r="AV76" s="34">
        <f t="shared" si="18"/>
        <v>0.256198347107438</v>
      </c>
      <c r="AW76" s="34">
        <f t="shared" si="19"/>
        <v>0.256198347107438</v>
      </c>
      <c r="AX76" s="34">
        <f t="shared" si="20"/>
        <v>0.18388429752066116</v>
      </c>
      <c r="AY76" s="34">
        <f t="shared" si="21"/>
        <v>8.4710743801652888E-2</v>
      </c>
      <c r="AZ76" s="34">
        <f t="shared" si="22"/>
        <v>2.4793388429752067E-2</v>
      </c>
      <c r="BA76" s="34">
        <f t="shared" si="23"/>
        <v>4.1322314049586778E-3</v>
      </c>
      <c r="BB76" s="62">
        <f>SUM('MH costs'!D76:M76)+SUM('FP costs'!B76:M76)</f>
        <v>73487562.658536494</v>
      </c>
      <c r="BC76" s="66" t="s">
        <v>430</v>
      </c>
      <c r="BD76" s="62" t="s">
        <v>441</v>
      </c>
      <c r="BE76" s="22">
        <f t="shared" si="25"/>
        <v>0.52859999999999996</v>
      </c>
      <c r="BF76" s="22">
        <f t="shared" si="26"/>
        <v>0.69530000000000003</v>
      </c>
    </row>
    <row r="77" spans="1:58" x14ac:dyDescent="0.3">
      <c r="A77" s="31" t="s">
        <v>152</v>
      </c>
      <c r="B77" s="31">
        <v>24206636</v>
      </c>
      <c r="C77" s="35">
        <v>565.05999999999995</v>
      </c>
      <c r="D77" s="35" cm="1">
        <f t="array" ref="D77">SUMPRODUCT(($C$2:$C$121)*($B$2:$B$121))/SUM($B$2:$B$121)</f>
        <v>2924.9781141706949</v>
      </c>
      <c r="E77" s="31">
        <v>1</v>
      </c>
      <c r="F77" s="35">
        <v>1563.29</v>
      </c>
      <c r="G77" s="34">
        <v>0.62369999999999992</v>
      </c>
      <c r="H77" s="34">
        <v>0.7339</v>
      </c>
      <c r="I77" s="30">
        <v>154</v>
      </c>
      <c r="J77" s="30">
        <v>271</v>
      </c>
      <c r="K77" s="30">
        <v>263</v>
      </c>
      <c r="L77" s="30">
        <v>227</v>
      </c>
      <c r="M77" s="30">
        <v>167</v>
      </c>
      <c r="N77" s="30">
        <v>78</v>
      </c>
      <c r="O77" s="30">
        <v>44</v>
      </c>
      <c r="P77" s="36">
        <v>29.056999999999999</v>
      </c>
      <c r="Q77" s="36">
        <v>74.88</v>
      </c>
      <c r="R77" s="36">
        <v>7.1992724627187504E-2</v>
      </c>
      <c r="S77" s="36">
        <v>1.5726357737379199E-2</v>
      </c>
      <c r="T77" s="34">
        <v>1.34538065319226E-3</v>
      </c>
      <c r="U77" s="34">
        <v>8.7261048179493002E-4</v>
      </c>
      <c r="V77" s="34">
        <v>1.25854903486623E-3</v>
      </c>
      <c r="W77" s="34">
        <v>1.69193310045553E-3</v>
      </c>
      <c r="X77" s="34">
        <v>2.1087263392209604E-3</v>
      </c>
      <c r="Y77" s="34">
        <v>2.6468334950709499E-3</v>
      </c>
      <c r="Z77" s="34">
        <v>3.4903068055366403E-3</v>
      </c>
      <c r="AA77" s="34">
        <v>4.83483393412815E-3</v>
      </c>
      <c r="AB77" s="34">
        <v>6.6362617096336202E-3</v>
      </c>
      <c r="AC77" s="34">
        <v>1.00258675470008E-2</v>
      </c>
      <c r="AD77" s="34">
        <v>1.4541539846205801E-2</v>
      </c>
      <c r="AE77" s="34">
        <v>2.2654211966179602E-2</v>
      </c>
      <c r="AF77" s="34">
        <v>5.7071248766592697E-2</v>
      </c>
      <c r="AG77" s="31">
        <v>62.42</v>
      </c>
      <c r="AH77" s="31">
        <f>SUM('MH costs discounted'!D77:M77)</f>
        <v>945359522.46170688</v>
      </c>
      <c r="AI77" s="31">
        <f>SUM('FP costs discounted'!B77:M77)</f>
        <v>81250555.28880915</v>
      </c>
      <c r="AJ77" s="31">
        <f t="shared" si="24"/>
        <v>1026610077.7505161</v>
      </c>
      <c r="AK77" s="37">
        <v>306.63679744622601</v>
      </c>
      <c r="AL77" s="37">
        <v>24.3</v>
      </c>
      <c r="AM77" s="33">
        <v>19.600000000000001</v>
      </c>
      <c r="AN77" s="37">
        <v>0.5</v>
      </c>
      <c r="AO77" s="37">
        <v>0.03</v>
      </c>
      <c r="AP77" s="37">
        <v>0.1</v>
      </c>
      <c r="AQ77" s="37">
        <v>0.25</v>
      </c>
      <c r="AR77" s="37">
        <v>0.496</v>
      </c>
      <c r="AS77" s="57">
        <v>2.1000000000000001E-2</v>
      </c>
      <c r="AT77" s="58">
        <v>0.41</v>
      </c>
      <c r="AU77" s="34">
        <f t="shared" si="17"/>
        <v>0.12790697674418605</v>
      </c>
      <c r="AV77" s="34">
        <f t="shared" si="18"/>
        <v>0.22508305647840532</v>
      </c>
      <c r="AW77" s="34">
        <f t="shared" si="19"/>
        <v>0.21843853820598005</v>
      </c>
      <c r="AX77" s="34">
        <f t="shared" si="20"/>
        <v>0.18853820598006646</v>
      </c>
      <c r="AY77" s="34">
        <f t="shared" si="21"/>
        <v>0.13870431893687707</v>
      </c>
      <c r="AZ77" s="34">
        <f t="shared" si="22"/>
        <v>6.4784053156146174E-2</v>
      </c>
      <c r="BA77" s="34">
        <f t="shared" si="23"/>
        <v>3.6544850498338874E-2</v>
      </c>
      <c r="BB77" s="62">
        <f>SUM('MH costs'!D77:M77)+SUM('FP costs'!B77:M77)</f>
        <v>1265434042.6936522</v>
      </c>
      <c r="BC77" s="66" t="s">
        <v>429</v>
      </c>
      <c r="BD77" s="62" t="s">
        <v>443</v>
      </c>
      <c r="BE77" s="22">
        <f t="shared" si="25"/>
        <v>0.62369999999999992</v>
      </c>
      <c r="BF77" s="22">
        <f t="shared" si="26"/>
        <v>0.7339</v>
      </c>
    </row>
    <row r="78" spans="1:58" x14ac:dyDescent="0.3">
      <c r="A78" s="31" t="s">
        <v>154</v>
      </c>
      <c r="B78" s="31">
        <v>206139587</v>
      </c>
      <c r="C78" s="35">
        <v>2097.09</v>
      </c>
      <c r="D78" s="35" cm="1">
        <f t="array" ref="D78">SUMPRODUCT(($C$2:$C$121)*($B$2:$B$121))/SUM($B$2:$B$121)</f>
        <v>2924.9781141706949</v>
      </c>
      <c r="E78" s="31">
        <v>1</v>
      </c>
      <c r="F78" s="35">
        <v>6945.26</v>
      </c>
      <c r="G78" s="34">
        <v>0.49340000000000006</v>
      </c>
      <c r="H78" s="34">
        <v>0.56659999999999999</v>
      </c>
      <c r="I78" s="30">
        <v>120</v>
      </c>
      <c r="J78" s="30">
        <v>238</v>
      </c>
      <c r="K78" s="30">
        <v>263</v>
      </c>
      <c r="L78" s="30">
        <v>234</v>
      </c>
      <c r="M78" s="30">
        <v>165</v>
      </c>
      <c r="N78" s="30">
        <v>99</v>
      </c>
      <c r="O78" s="30">
        <v>49</v>
      </c>
      <c r="P78" s="36">
        <v>29.806000000000001</v>
      </c>
      <c r="Q78" s="36">
        <v>76.180000000000007</v>
      </c>
      <c r="R78" s="36">
        <v>7.9007552532825806E-2</v>
      </c>
      <c r="S78" s="36">
        <v>1.09186355777672E-2</v>
      </c>
      <c r="T78" s="34">
        <v>1.04894809392584E-3</v>
      </c>
      <c r="U78" s="34">
        <v>6.5983703258044998E-4</v>
      </c>
      <c r="V78" s="34">
        <v>9.7897082870686898E-4</v>
      </c>
      <c r="W78" s="34">
        <v>1.3237951809317E-3</v>
      </c>
      <c r="X78" s="34">
        <v>1.84400293407612E-3</v>
      </c>
      <c r="Y78" s="34">
        <v>2.5815520221550399E-3</v>
      </c>
      <c r="Z78" s="34">
        <v>3.6169003779714095E-3</v>
      </c>
      <c r="AA78" s="34">
        <v>4.8528746182033003E-3</v>
      </c>
      <c r="AB78" s="34">
        <v>6.4558745497274193E-3</v>
      </c>
      <c r="AC78" s="34">
        <v>8.8607931125593599E-3</v>
      </c>
      <c r="AD78" s="34">
        <v>1.2327743164568502E-2</v>
      </c>
      <c r="AE78" s="34">
        <v>1.8904948828564298E-2</v>
      </c>
      <c r="AF78" s="34">
        <v>5.4840224394179703E-2</v>
      </c>
      <c r="AG78" s="31">
        <v>54.69</v>
      </c>
      <c r="AH78" s="31">
        <f>SUM('MH costs discounted'!D78:M78)</f>
        <v>6320295773.6731415</v>
      </c>
      <c r="AI78" s="31">
        <f>SUM('FP costs discounted'!B78:M78)</f>
        <v>395399106.65931934</v>
      </c>
      <c r="AJ78" s="31">
        <f t="shared" si="24"/>
        <v>6715694880.3324604</v>
      </c>
      <c r="AK78" s="37">
        <v>232.63492622456101</v>
      </c>
      <c r="AL78" s="37">
        <v>35.9</v>
      </c>
      <c r="AM78" s="33">
        <v>22.2</v>
      </c>
      <c r="AN78" s="37">
        <v>0.5</v>
      </c>
      <c r="AO78" s="37">
        <v>0.03</v>
      </c>
      <c r="AP78" s="37">
        <v>0.1</v>
      </c>
      <c r="AQ78" s="37">
        <v>0.25</v>
      </c>
      <c r="AR78" s="37">
        <v>0.496</v>
      </c>
      <c r="AS78" s="57">
        <v>2.5000000000000001E-2</v>
      </c>
      <c r="AT78" s="58">
        <v>0.41</v>
      </c>
      <c r="AU78" s="34">
        <f t="shared" si="17"/>
        <v>0.10273972602739725</v>
      </c>
      <c r="AV78" s="34">
        <f t="shared" si="18"/>
        <v>0.20376712328767124</v>
      </c>
      <c r="AW78" s="34">
        <f t="shared" si="19"/>
        <v>0.22517123287671234</v>
      </c>
      <c r="AX78" s="34">
        <f t="shared" si="20"/>
        <v>0.20034246575342465</v>
      </c>
      <c r="AY78" s="34">
        <f t="shared" si="21"/>
        <v>0.14126712328767124</v>
      </c>
      <c r="AZ78" s="34">
        <f t="shared" si="22"/>
        <v>8.4760273972602745E-2</v>
      </c>
      <c r="BA78" s="34">
        <f t="shared" si="23"/>
        <v>4.1952054794520549E-2</v>
      </c>
      <c r="BB78" s="62">
        <f>SUM('MH costs'!D78:M78)+SUM('FP costs'!B78:M78)</f>
        <v>8271149421.8664827</v>
      </c>
      <c r="BC78" s="66" t="s">
        <v>430</v>
      </c>
      <c r="BD78" s="62" t="s">
        <v>443</v>
      </c>
      <c r="BE78" s="22">
        <f t="shared" si="25"/>
        <v>0.49340000000000006</v>
      </c>
      <c r="BF78" s="22">
        <f t="shared" si="26"/>
        <v>0.56659999999999999</v>
      </c>
    </row>
    <row r="79" spans="1:58" x14ac:dyDescent="0.3">
      <c r="A79" s="31" t="s">
        <v>156</v>
      </c>
      <c r="B79" s="31">
        <v>4803269</v>
      </c>
      <c r="C79" s="35">
        <v>3239.73</v>
      </c>
      <c r="D79" s="35" cm="1">
        <f t="array" ref="D79">SUMPRODUCT(($C$2:$C$121)*($B$2:$B$121))/SUM($B$2:$B$121)</f>
        <v>2924.9781141706949</v>
      </c>
      <c r="E79" s="31">
        <v>1</v>
      </c>
      <c r="F79" s="35">
        <v>12288.96</v>
      </c>
      <c r="G79" s="61">
        <v>0.16120000000000001</v>
      </c>
      <c r="H79" s="61">
        <v>0.40939999999999999</v>
      </c>
      <c r="I79" s="30">
        <v>9.1999999999999993</v>
      </c>
      <c r="J79" s="30">
        <v>105</v>
      </c>
      <c r="K79" s="30">
        <v>178.1</v>
      </c>
      <c r="L79" s="30">
        <v>185.5</v>
      </c>
      <c r="M79" s="30">
        <v>109.7</v>
      </c>
      <c r="N79" s="30">
        <v>31.2</v>
      </c>
      <c r="O79" s="30">
        <v>3.6</v>
      </c>
      <c r="P79" s="36">
        <v>29.712</v>
      </c>
      <c r="Q79" s="36">
        <v>82.84</v>
      </c>
      <c r="R79" s="36">
        <v>1.099849348667723E-2</v>
      </c>
      <c r="S79" s="36">
        <v>5.4738329680543106E-4</v>
      </c>
      <c r="T79" s="34">
        <v>2.64809167324065E-4</v>
      </c>
      <c r="U79" s="34">
        <v>2.34020812089862E-4</v>
      </c>
      <c r="V79" s="34">
        <v>4.2285883296695097E-4</v>
      </c>
      <c r="W79" s="34">
        <v>6.2530877533923399E-4</v>
      </c>
      <c r="X79" s="34">
        <v>6.7310916417644606E-4</v>
      </c>
      <c r="Y79" s="34">
        <v>7.4399078826163905E-4</v>
      </c>
      <c r="Z79" s="34">
        <v>1.02061798203035E-3</v>
      </c>
      <c r="AA79" s="34">
        <v>1.4461346082300698E-3</v>
      </c>
      <c r="AB79" s="34">
        <v>2.6044754375022499E-3</v>
      </c>
      <c r="AC79" s="34">
        <v>4.7804279435247898E-3</v>
      </c>
      <c r="AD79" s="34">
        <v>8.7314690578525495E-3</v>
      </c>
      <c r="AE79" s="34">
        <v>1.4996575881068499E-2</v>
      </c>
      <c r="AF79" s="34">
        <v>5.2521711339086195E-2</v>
      </c>
      <c r="AG79" s="31">
        <v>74.05</v>
      </c>
      <c r="AH79" s="31">
        <f>SUM('MH costs discounted'!D79:M79)</f>
        <v>67271431.375161394</v>
      </c>
      <c r="AI79" s="31">
        <f>SUM('FP costs discounted'!B79:M79)</f>
        <v>8782597.4262865745</v>
      </c>
      <c r="AJ79" s="31">
        <f t="shared" si="24"/>
        <v>76054028.801447973</v>
      </c>
      <c r="AK79" s="37">
        <v>16.0818684903495</v>
      </c>
      <c r="AL79" s="37">
        <v>10.7</v>
      </c>
      <c r="AM79" s="33">
        <v>2.8</v>
      </c>
      <c r="AN79" s="37">
        <v>0.5</v>
      </c>
      <c r="AO79" s="37">
        <v>0.03</v>
      </c>
      <c r="AP79" s="37">
        <v>0.1</v>
      </c>
      <c r="AQ79" s="37">
        <v>0.25</v>
      </c>
      <c r="AR79" s="37">
        <v>0.496</v>
      </c>
      <c r="AS79" s="57">
        <v>2.1000000000000001E-2</v>
      </c>
      <c r="AT79" s="58">
        <v>0.41</v>
      </c>
      <c r="AU79" s="34">
        <f t="shared" si="17"/>
        <v>1.4783866302426479E-2</v>
      </c>
      <c r="AV79" s="34">
        <f t="shared" si="18"/>
        <v>0.1687289088863892</v>
      </c>
      <c r="AW79" s="34">
        <f t="shared" si="19"/>
        <v>0.28619636831110395</v>
      </c>
      <c r="AX79" s="34">
        <f t="shared" si="20"/>
        <v>0.29808773903262087</v>
      </c>
      <c r="AY79" s="34">
        <f t="shared" si="21"/>
        <v>0.17628153623654186</v>
      </c>
      <c r="AZ79" s="34">
        <f t="shared" si="22"/>
        <v>5.0136590069098499E-2</v>
      </c>
      <c r="BA79" s="34">
        <f t="shared" si="23"/>
        <v>5.7849911618190579E-3</v>
      </c>
      <c r="BB79" s="62">
        <f>SUM('MH costs'!D79:M79)+SUM('FP costs'!B79:M79)</f>
        <v>93498684.51237233</v>
      </c>
      <c r="BC79" s="67" t="s">
        <v>429</v>
      </c>
      <c r="BD79" s="62" t="s">
        <v>443</v>
      </c>
      <c r="BE79" s="22">
        <f t="shared" si="25"/>
        <v>0.16120000000000001</v>
      </c>
      <c r="BF79" s="22">
        <f t="shared" si="26"/>
        <v>0.40939999999999999</v>
      </c>
    </row>
    <row r="80" spans="1:58" x14ac:dyDescent="0.3">
      <c r="A80" s="31" t="s">
        <v>158</v>
      </c>
      <c r="B80" s="31">
        <v>220892331</v>
      </c>
      <c r="C80" s="35">
        <v>1193.73</v>
      </c>
      <c r="D80" s="35" cm="1">
        <f t="array" ref="D80">SUMPRODUCT(($C$2:$C$121)*($B$2:$B$121))/SUM($B$2:$B$121)</f>
        <v>2924.9781141706949</v>
      </c>
      <c r="E80" s="31">
        <v>1</v>
      </c>
      <c r="F80" s="35">
        <v>3645.36</v>
      </c>
      <c r="G80" s="34">
        <v>0.2263</v>
      </c>
      <c r="H80" s="34">
        <v>0.54500000000000004</v>
      </c>
      <c r="I80" s="30">
        <v>46</v>
      </c>
      <c r="J80" s="30">
        <v>171</v>
      </c>
      <c r="K80" s="30">
        <v>215</v>
      </c>
      <c r="L80" s="30">
        <v>160</v>
      </c>
      <c r="M80" s="30">
        <v>79</v>
      </c>
      <c r="N80" s="30">
        <v>28</v>
      </c>
      <c r="O80" s="30">
        <v>12</v>
      </c>
      <c r="P80" s="36">
        <v>28.577999999999999</v>
      </c>
      <c r="Q80" s="36">
        <v>74.789999999999992</v>
      </c>
      <c r="R80" s="36">
        <v>5.8427215967948476E-2</v>
      </c>
      <c r="S80" s="36">
        <v>2.8118070715124799E-3</v>
      </c>
      <c r="T80" s="34">
        <v>1.1497087876671899E-3</v>
      </c>
      <c r="U80" s="34">
        <v>7.8088823634994502E-4</v>
      </c>
      <c r="V80" s="34">
        <v>1.17752590104823E-3</v>
      </c>
      <c r="W80" s="34">
        <v>1.7341560881230899E-3</v>
      </c>
      <c r="X80" s="34">
        <v>2.0578837480960299E-3</v>
      </c>
      <c r="Y80" s="34">
        <v>2.5374356604220302E-3</v>
      </c>
      <c r="Z80" s="34">
        <v>3.3099853485411201E-3</v>
      </c>
      <c r="AA80" s="34">
        <v>4.8082659113029601E-3</v>
      </c>
      <c r="AB80" s="34">
        <v>6.63162314734484E-3</v>
      </c>
      <c r="AC80" s="34">
        <v>1.01417663920734E-2</v>
      </c>
      <c r="AD80" s="34">
        <v>1.4891273299804299E-2</v>
      </c>
      <c r="AE80" s="34">
        <v>2.3100776596241497E-2</v>
      </c>
      <c r="AF80" s="34">
        <v>5.80291963224005E-2</v>
      </c>
      <c r="AG80" s="31">
        <v>67.27</v>
      </c>
      <c r="AH80" s="31">
        <f>SUM('MH costs discounted'!D80:M80)</f>
        <v>3101875826.0028391</v>
      </c>
      <c r="AI80" s="31">
        <f>SUM('FP costs discounted'!B80:M80)</f>
        <v>713488915.74513412</v>
      </c>
      <c r="AJ80" s="31">
        <f t="shared" si="24"/>
        <v>3815364741.7479734</v>
      </c>
      <c r="AK80" s="37">
        <v>241.73165797549001</v>
      </c>
      <c r="AL80" s="37">
        <v>41.2</v>
      </c>
      <c r="AM80" s="33">
        <v>30.6</v>
      </c>
      <c r="AN80" s="37">
        <v>0.5</v>
      </c>
      <c r="AO80" s="37">
        <v>0.03</v>
      </c>
      <c r="AP80" s="37">
        <v>0.1</v>
      </c>
      <c r="AQ80" s="37">
        <v>0.25</v>
      </c>
      <c r="AR80" s="37">
        <v>0.496</v>
      </c>
      <c r="AS80" s="57">
        <v>2.5000000000000001E-2</v>
      </c>
      <c r="AT80" s="58">
        <v>0.41</v>
      </c>
      <c r="AU80" s="34">
        <f t="shared" si="17"/>
        <v>6.4697609001406475E-2</v>
      </c>
      <c r="AV80" s="34">
        <f t="shared" si="18"/>
        <v>0.24050632911392406</v>
      </c>
      <c r="AW80" s="34">
        <f t="shared" si="19"/>
        <v>0.30239099859353025</v>
      </c>
      <c r="AX80" s="34">
        <f t="shared" si="20"/>
        <v>0.22503516174402249</v>
      </c>
      <c r="AY80" s="34">
        <f t="shared" si="21"/>
        <v>0.1111111111111111</v>
      </c>
      <c r="AZ80" s="34">
        <f t="shared" si="22"/>
        <v>3.9381153305203941E-2</v>
      </c>
      <c r="BA80" s="34">
        <f t="shared" si="23"/>
        <v>1.6877637130801686E-2</v>
      </c>
      <c r="BB80" s="62">
        <f>SUM('MH costs'!D80:M80)+SUM('FP costs'!B80:M80)</f>
        <v>4695972042.2784109</v>
      </c>
      <c r="BC80" s="66" t="s">
        <v>430</v>
      </c>
      <c r="BD80" s="62" t="s">
        <v>438</v>
      </c>
      <c r="BE80" s="22">
        <f t="shared" si="25"/>
        <v>0.2263</v>
      </c>
      <c r="BF80" s="22">
        <f t="shared" si="26"/>
        <v>0.54500000000000004</v>
      </c>
    </row>
    <row r="81" spans="1:58" x14ac:dyDescent="0.3">
      <c r="A81" s="31" t="s">
        <v>160</v>
      </c>
      <c r="B81" s="31">
        <v>4314768</v>
      </c>
      <c r="C81" s="35">
        <v>12269.05</v>
      </c>
      <c r="D81" s="35" cm="1">
        <f t="array" ref="D81">SUMPRODUCT(($C$2:$C$121)*($B$2:$B$121))/SUM($B$2:$B$121)</f>
        <v>2924.9781141706949</v>
      </c>
      <c r="E81" s="31">
        <v>1</v>
      </c>
      <c r="F81" s="35">
        <v>26659.32</v>
      </c>
      <c r="G81" s="34">
        <v>0.60040000000000004</v>
      </c>
      <c r="H81" s="34">
        <v>0.72160000000000002</v>
      </c>
      <c r="I81" s="30">
        <v>81</v>
      </c>
      <c r="J81" s="30">
        <v>162</v>
      </c>
      <c r="K81" s="30">
        <v>160</v>
      </c>
      <c r="L81" s="30">
        <v>80</v>
      </c>
      <c r="M81" s="30">
        <v>55</v>
      </c>
      <c r="N81" s="30">
        <v>10</v>
      </c>
      <c r="O81" s="30">
        <v>1</v>
      </c>
      <c r="P81" s="36">
        <v>26.707999999999998</v>
      </c>
      <c r="Q81" s="36">
        <v>86.14</v>
      </c>
      <c r="R81" s="36">
        <v>1.209175931701926E-2</v>
      </c>
      <c r="S81" s="36">
        <v>8.0659828883075906E-4</v>
      </c>
      <c r="T81" s="34">
        <v>2.3543656861214299E-4</v>
      </c>
      <c r="U81" s="34">
        <v>2.8752521847129E-4</v>
      </c>
      <c r="V81" s="34">
        <v>7.3967971221468797E-4</v>
      </c>
      <c r="W81" s="34">
        <v>1.1218038494866301E-3</v>
      </c>
      <c r="X81" s="34">
        <v>1.3449964589608001E-3</v>
      </c>
      <c r="Y81" s="34">
        <v>1.4167195755683802E-3</v>
      </c>
      <c r="Z81" s="34">
        <v>1.5124275132366298E-3</v>
      </c>
      <c r="AA81" s="34">
        <v>1.8724738191973199E-3</v>
      </c>
      <c r="AB81" s="34">
        <v>2.5392219143937E-3</v>
      </c>
      <c r="AC81" s="34">
        <v>3.6936750957700598E-3</v>
      </c>
      <c r="AD81" s="34">
        <v>5.5090287500975206E-3</v>
      </c>
      <c r="AE81" s="34">
        <v>8.1406990997840399E-3</v>
      </c>
      <c r="AF81" s="34">
        <v>2.7871155738427602E-2</v>
      </c>
      <c r="AG81" s="31">
        <v>78.510000000000005</v>
      </c>
      <c r="AH81" s="31">
        <f>SUM('MH costs discounted'!D81:M81)</f>
        <v>35846399.751220442</v>
      </c>
      <c r="AI81" s="31">
        <f>SUM('FP costs discounted'!B81:M81)</f>
        <v>8659763.8990620989</v>
      </c>
      <c r="AJ81" s="31">
        <f t="shared" si="24"/>
        <v>44506163.650282539</v>
      </c>
      <c r="AK81" s="37">
        <v>70.1282991531926</v>
      </c>
      <c r="AL81" s="37">
        <v>8.6</v>
      </c>
      <c r="AM81" s="33">
        <v>7.7</v>
      </c>
      <c r="AN81" s="37">
        <v>0.5</v>
      </c>
      <c r="AO81" s="37">
        <v>0.03</v>
      </c>
      <c r="AP81" s="37">
        <v>0.1</v>
      </c>
      <c r="AQ81" s="37">
        <v>0.25</v>
      </c>
      <c r="AR81" s="37">
        <v>0.496</v>
      </c>
      <c r="AS81" s="57">
        <v>1.6E-2</v>
      </c>
      <c r="AT81" s="58">
        <v>0.41</v>
      </c>
      <c r="AU81" s="34">
        <f t="shared" si="17"/>
        <v>0.14754098360655737</v>
      </c>
      <c r="AV81" s="34">
        <f t="shared" si="18"/>
        <v>0.29508196721311475</v>
      </c>
      <c r="AW81" s="34">
        <f t="shared" si="19"/>
        <v>0.29143897996357016</v>
      </c>
      <c r="AX81" s="34">
        <f t="shared" si="20"/>
        <v>0.14571948998178508</v>
      </c>
      <c r="AY81" s="34">
        <f t="shared" si="21"/>
        <v>0.10018214936247723</v>
      </c>
      <c r="AZ81" s="34">
        <f t="shared" si="22"/>
        <v>1.8214936247723135E-2</v>
      </c>
      <c r="BA81" s="34">
        <f t="shared" si="23"/>
        <v>1.8214936247723133E-3</v>
      </c>
      <c r="BB81" s="62">
        <f>SUM('MH costs'!D81:M81)+SUM('FP costs'!B81:M81)</f>
        <v>54497128.485255301</v>
      </c>
      <c r="BC81" s="66" t="s">
        <v>431</v>
      </c>
      <c r="BD81" s="62" t="s">
        <v>441</v>
      </c>
      <c r="BE81" s="22">
        <f t="shared" si="25"/>
        <v>0.60040000000000004</v>
      </c>
      <c r="BF81" s="22">
        <f t="shared" si="26"/>
        <v>0.72160000000000002</v>
      </c>
    </row>
    <row r="82" spans="1:58" x14ac:dyDescent="0.3">
      <c r="A82" s="31" t="s">
        <v>162</v>
      </c>
      <c r="B82" s="31">
        <v>8947027</v>
      </c>
      <c r="C82" s="35">
        <v>2636.8</v>
      </c>
      <c r="D82" s="35" cm="1">
        <f t="array" ref="D82">SUMPRODUCT(($C$2:$C$121)*($B$2:$B$121))/SUM($B$2:$B$121)</f>
        <v>2924.9781141706949</v>
      </c>
      <c r="E82" s="31">
        <v>1</v>
      </c>
      <c r="F82" s="35">
        <v>8704.23</v>
      </c>
      <c r="G82" s="34">
        <v>0.47970000000000002</v>
      </c>
      <c r="H82" s="34">
        <v>0.48420000000000002</v>
      </c>
      <c r="I82" s="30">
        <v>65</v>
      </c>
      <c r="J82" s="30">
        <v>209</v>
      </c>
      <c r="K82" s="30">
        <v>208</v>
      </c>
      <c r="L82" s="30">
        <v>177</v>
      </c>
      <c r="M82" s="30">
        <v>127</v>
      </c>
      <c r="N82" s="30">
        <v>60</v>
      </c>
      <c r="O82" s="30">
        <v>31</v>
      </c>
      <c r="P82" s="36">
        <v>29.814</v>
      </c>
      <c r="Q82" s="36">
        <v>73.8</v>
      </c>
      <c r="R82" s="36">
        <v>4.4842085465911896E-2</v>
      </c>
      <c r="S82" s="36">
        <v>4.2335893653736006E-3</v>
      </c>
      <c r="T82" s="34">
        <v>9.1916516336238102E-4</v>
      </c>
      <c r="U82" s="34">
        <v>7.1548900500418796E-4</v>
      </c>
      <c r="V82" s="34">
        <v>1.27050467600157E-3</v>
      </c>
      <c r="W82" s="34">
        <v>1.8350874278009498E-3</v>
      </c>
      <c r="X82" s="34">
        <v>2.3102237576507201E-3</v>
      </c>
      <c r="Y82" s="34">
        <v>3.1299556426049599E-3</v>
      </c>
      <c r="Z82" s="34">
        <v>4.4342065652838098E-3</v>
      </c>
      <c r="AA82" s="34">
        <v>6.4006198030433798E-3</v>
      </c>
      <c r="AB82" s="34">
        <v>8.8707980397679607E-3</v>
      </c>
      <c r="AC82" s="34">
        <v>1.2683209221694402E-2</v>
      </c>
      <c r="AD82" s="34">
        <v>1.8112178756836399E-2</v>
      </c>
      <c r="AE82" s="34">
        <v>2.6875379844497602E-2</v>
      </c>
      <c r="AF82" s="34">
        <v>6.14874810376973E-2</v>
      </c>
      <c r="AG82" s="31">
        <v>64.5</v>
      </c>
      <c r="AH82" s="31">
        <f>SUM('MH costs discounted'!D82:M82)</f>
        <v>114367976.55843787</v>
      </c>
      <c r="AI82" s="31">
        <f>SUM('FP costs discounted'!B82:M82)</f>
        <v>18266482.654565111</v>
      </c>
      <c r="AJ82" s="31">
        <f t="shared" si="24"/>
        <v>132634459.21300298</v>
      </c>
      <c r="AK82" s="37">
        <v>231.878896956407</v>
      </c>
      <c r="AL82" s="37">
        <v>21.9</v>
      </c>
      <c r="AM82" s="33">
        <v>16.100000000000001</v>
      </c>
      <c r="AN82" s="37">
        <v>0.5</v>
      </c>
      <c r="AO82" s="37">
        <v>0.03</v>
      </c>
      <c r="AP82" s="37">
        <v>0.1</v>
      </c>
      <c r="AQ82" s="37">
        <v>0.25</v>
      </c>
      <c r="AR82" s="37">
        <v>0.496</v>
      </c>
      <c r="AS82" s="57">
        <v>2.5000000000000001E-2</v>
      </c>
      <c r="AT82" s="58">
        <v>0.41</v>
      </c>
      <c r="AU82" s="34">
        <f t="shared" si="17"/>
        <v>7.4116305587229189E-2</v>
      </c>
      <c r="AV82" s="34">
        <f t="shared" si="18"/>
        <v>0.23831242873432154</v>
      </c>
      <c r="AW82" s="34">
        <f t="shared" si="19"/>
        <v>0.23717217787913342</v>
      </c>
      <c r="AX82" s="34">
        <f t="shared" si="20"/>
        <v>0.20182440136830102</v>
      </c>
      <c r="AY82" s="34">
        <f t="shared" si="21"/>
        <v>0.14481185860889395</v>
      </c>
      <c r="AZ82" s="34">
        <f t="shared" si="22"/>
        <v>6.8415051311288486E-2</v>
      </c>
      <c r="BA82" s="34">
        <f t="shared" si="23"/>
        <v>3.5347776510832381E-2</v>
      </c>
      <c r="BB82" s="62">
        <f>SUM('MH costs'!D82:M82)+SUM('FP costs'!B82:M82)</f>
        <v>163059170.05120122</v>
      </c>
      <c r="BC82" s="66" t="s">
        <v>430</v>
      </c>
      <c r="BD82" s="62" t="s">
        <v>438</v>
      </c>
      <c r="BE82" s="22">
        <f t="shared" si="25"/>
        <v>0.47970000000000002</v>
      </c>
      <c r="BF82" s="22">
        <f t="shared" si="26"/>
        <v>0.48420000000000002</v>
      </c>
    </row>
    <row r="83" spans="1:58" x14ac:dyDescent="0.3">
      <c r="A83" s="31" t="s">
        <v>164</v>
      </c>
      <c r="B83" s="31">
        <v>7132530</v>
      </c>
      <c r="C83" s="35">
        <v>4949.75</v>
      </c>
      <c r="D83" s="35" cm="1">
        <f t="array" ref="D83">SUMPRODUCT(($C$2:$C$121)*($B$2:$B$121))/SUM($B$2:$B$121)</f>
        <v>2924.9781141706949</v>
      </c>
      <c r="E83" s="31">
        <v>1</v>
      </c>
      <c r="F83" s="35">
        <v>9908.9500000000007</v>
      </c>
      <c r="G83" s="34">
        <v>0.63759999999999994</v>
      </c>
      <c r="H83" s="34">
        <v>0.76180000000000003</v>
      </c>
      <c r="I83" s="30">
        <v>71.997860000000003</v>
      </c>
      <c r="J83" s="30">
        <v>119.91079999999999</v>
      </c>
      <c r="K83" s="30">
        <v>126.6096</v>
      </c>
      <c r="L83" s="30">
        <v>102.6845</v>
      </c>
      <c r="M83" s="30">
        <v>66.287189999999995</v>
      </c>
      <c r="N83" s="30">
        <v>20.751059999999999</v>
      </c>
      <c r="O83" s="30">
        <v>0.69741960000000003</v>
      </c>
      <c r="P83" s="36">
        <v>27.847999999999999</v>
      </c>
      <c r="Q83" s="36">
        <v>83.17</v>
      </c>
      <c r="R83" s="36">
        <v>1.3185208878231951E-2</v>
      </c>
      <c r="S83" s="36">
        <v>3.3010766498095203E-4</v>
      </c>
      <c r="T83" s="34">
        <v>2.2878225279373703E-4</v>
      </c>
      <c r="U83" s="34">
        <v>2.9786287792442102E-4</v>
      </c>
      <c r="V83" s="34">
        <v>7.5576291185310094E-4</v>
      </c>
      <c r="W83" s="34">
        <v>1.1165681447207901E-3</v>
      </c>
      <c r="X83" s="34">
        <v>1.18557971591661E-3</v>
      </c>
      <c r="Y83" s="34">
        <v>1.39266915079961E-3</v>
      </c>
      <c r="Z83" s="34">
        <v>1.7387581410687801E-3</v>
      </c>
      <c r="AA83" s="34">
        <v>2.47168621454659E-3</v>
      </c>
      <c r="AB83" s="34">
        <v>3.6222518689341702E-3</v>
      </c>
      <c r="AC83" s="34">
        <v>5.6372806781341293E-3</v>
      </c>
      <c r="AD83" s="34">
        <v>8.253574359407009E-3</v>
      </c>
      <c r="AE83" s="34">
        <v>1.2844812354411398E-2</v>
      </c>
      <c r="AF83" s="34">
        <v>3.6964397277624801E-2</v>
      </c>
      <c r="AG83" s="31">
        <v>74.25</v>
      </c>
      <c r="AH83" s="31">
        <f>SUM('MH costs discounted'!D83:M83)</f>
        <v>40548476.519293651</v>
      </c>
      <c r="AI83" s="31">
        <f>SUM('FP costs discounted'!B83:M83)</f>
        <v>12174600.928589571</v>
      </c>
      <c r="AJ83" s="31">
        <f t="shared" si="24"/>
        <v>52723077.447883219</v>
      </c>
      <c r="AK83" s="37">
        <v>90.408757407384101</v>
      </c>
      <c r="AL83" s="37">
        <v>10.9</v>
      </c>
      <c r="AM83" s="33">
        <v>10.5</v>
      </c>
      <c r="AN83" s="37">
        <v>0.5</v>
      </c>
      <c r="AO83" s="37">
        <v>0.03</v>
      </c>
      <c r="AP83" s="37">
        <v>0.1</v>
      </c>
      <c r="AQ83" s="37">
        <v>0.25</v>
      </c>
      <c r="AR83" s="37">
        <v>0.496</v>
      </c>
      <c r="AS83" s="57">
        <v>1.6E-2</v>
      </c>
      <c r="AT83" s="58">
        <v>0.41</v>
      </c>
      <c r="AU83" s="34">
        <f t="shared" si="17"/>
        <v>0.14146673902496751</v>
      </c>
      <c r="AV83" s="34">
        <f t="shared" si="18"/>
        <v>0.23560963964588771</v>
      </c>
      <c r="AW83" s="34">
        <f t="shared" si="19"/>
        <v>0.24877193907229361</v>
      </c>
      <c r="AX83" s="34">
        <f t="shared" si="20"/>
        <v>0.2017621268661218</v>
      </c>
      <c r="AY83" s="34">
        <f t="shared" si="21"/>
        <v>0.13024599076178703</v>
      </c>
      <c r="AZ83" s="34">
        <f t="shared" si="22"/>
        <v>4.0773222836226551E-2</v>
      </c>
      <c r="BA83" s="34">
        <f t="shared" si="23"/>
        <v>1.370341792715745E-3</v>
      </c>
      <c r="BB83" s="62">
        <f>SUM('MH costs'!D83:M83)+SUM('FP costs'!B83:M83)</f>
        <v>64693234.250434317</v>
      </c>
      <c r="BC83" s="66" t="s">
        <v>431</v>
      </c>
      <c r="BD83" s="62" t="s">
        <v>441</v>
      </c>
      <c r="BE83" s="22">
        <f t="shared" si="25"/>
        <v>0.63759999999999994</v>
      </c>
      <c r="BF83" s="22">
        <f t="shared" si="26"/>
        <v>0.76180000000000003</v>
      </c>
    </row>
    <row r="84" spans="1:58" x14ac:dyDescent="0.3">
      <c r="A84" s="31" t="s">
        <v>166</v>
      </c>
      <c r="B84" s="31">
        <v>32971846</v>
      </c>
      <c r="C84" s="35">
        <v>6126.87</v>
      </c>
      <c r="D84" s="35" cm="1">
        <f t="array" ref="D84">SUMPRODUCT(($C$2:$C$121)*($B$2:$B$121))/SUM($B$2:$B$121)</f>
        <v>2924.9781141706949</v>
      </c>
      <c r="E84" s="31">
        <v>1</v>
      </c>
      <c r="F84" s="35">
        <v>12483.92</v>
      </c>
      <c r="G84" s="34">
        <v>0.74069999999999991</v>
      </c>
      <c r="H84" s="34">
        <v>0.81040000000000001</v>
      </c>
      <c r="I84" s="30">
        <v>43.960830000000001</v>
      </c>
      <c r="J84" s="30">
        <v>90.511899999999997</v>
      </c>
      <c r="K84" s="30">
        <v>96.271029999999996</v>
      </c>
      <c r="L84" s="30">
        <v>90.030649999999994</v>
      </c>
      <c r="M84" s="30">
        <v>64.824550000000002</v>
      </c>
      <c r="N84" s="30">
        <v>26.940639999999998</v>
      </c>
      <c r="O84" s="30">
        <v>4.0304070000000003</v>
      </c>
      <c r="P84" s="36">
        <v>28.605</v>
      </c>
      <c r="Q84" s="36">
        <v>85.25</v>
      </c>
      <c r="R84" s="36">
        <v>1.3532993541949706E-2</v>
      </c>
      <c r="S84" s="36">
        <v>7.7245091148570792E-4</v>
      </c>
      <c r="T84" s="34">
        <v>3.4646375403789498E-4</v>
      </c>
      <c r="U84" s="34">
        <v>3.1041180245188903E-4</v>
      </c>
      <c r="V84" s="34">
        <v>5.3654044505476101E-4</v>
      </c>
      <c r="W84" s="34">
        <v>8.0915576551559491E-4</v>
      </c>
      <c r="X84" s="34">
        <v>9.7449863282038905E-4</v>
      </c>
      <c r="Y84" s="34">
        <v>1.1209454293571201E-3</v>
      </c>
      <c r="Z84" s="34">
        <v>1.36396240748687E-3</v>
      </c>
      <c r="AA84" s="34">
        <v>1.7884854770005899E-3</v>
      </c>
      <c r="AB84" s="34">
        <v>2.4353089423106E-3</v>
      </c>
      <c r="AC84" s="34">
        <v>3.50802734144493E-3</v>
      </c>
      <c r="AD84" s="34">
        <v>5.1415143873360103E-3</v>
      </c>
      <c r="AE84" s="34">
        <v>7.8493428734526301E-3</v>
      </c>
      <c r="AF84" s="34">
        <v>2.8847515805162999E-2</v>
      </c>
      <c r="AG84" s="31">
        <v>76.739999999999995</v>
      </c>
      <c r="AH84" s="31">
        <f>SUM('MH costs discounted'!D84:M84)</f>
        <v>205080295.34930325</v>
      </c>
      <c r="AI84" s="31">
        <f>SUM('FP costs discounted'!B84:M84)</f>
        <v>84944490.518674359</v>
      </c>
      <c r="AJ84" s="31">
        <f t="shared" si="24"/>
        <v>290024785.86797762</v>
      </c>
      <c r="AK84" s="37">
        <v>74.311239833457904</v>
      </c>
      <c r="AL84" s="37">
        <v>6.4</v>
      </c>
      <c r="AM84" s="33">
        <v>7.1</v>
      </c>
      <c r="AN84" s="37">
        <v>0.5</v>
      </c>
      <c r="AO84" s="37">
        <v>0.03</v>
      </c>
      <c r="AP84" s="37">
        <v>0.1</v>
      </c>
      <c r="AQ84" s="37">
        <v>0.25</v>
      </c>
      <c r="AR84" s="37">
        <v>0.496</v>
      </c>
      <c r="AS84" s="57">
        <v>1.6E-2</v>
      </c>
      <c r="AT84" s="58">
        <v>0.41</v>
      </c>
      <c r="AU84" s="34">
        <f t="shared" si="17"/>
        <v>0.10553047329689294</v>
      </c>
      <c r="AV84" s="34">
        <f t="shared" si="18"/>
        <v>0.21727896506960953</v>
      </c>
      <c r="AW84" s="34">
        <f t="shared" si="19"/>
        <v>0.23110408426500087</v>
      </c>
      <c r="AX84" s="34">
        <f t="shared" si="20"/>
        <v>0.2161236970668414</v>
      </c>
      <c r="AY84" s="34">
        <f t="shared" si="21"/>
        <v>0.15561502007032399</v>
      </c>
      <c r="AZ84" s="34">
        <f t="shared" si="22"/>
        <v>6.4672538942536009E-2</v>
      </c>
      <c r="BA84" s="34">
        <f t="shared" si="23"/>
        <v>9.675221288795284E-3</v>
      </c>
      <c r="BB84" s="62">
        <f>SUM('MH costs'!D84:M84)+SUM('FP costs'!B84:M84)</f>
        <v>356430556.61390996</v>
      </c>
      <c r="BC84" s="66" t="s">
        <v>431</v>
      </c>
      <c r="BD84" s="62" t="s">
        <v>441</v>
      </c>
      <c r="BE84" s="22">
        <f t="shared" si="25"/>
        <v>0.74069999999999991</v>
      </c>
      <c r="BF84" s="22">
        <f t="shared" si="26"/>
        <v>0.81040000000000001</v>
      </c>
    </row>
    <row r="85" spans="1:58" x14ac:dyDescent="0.3">
      <c r="A85" s="31" t="s">
        <v>168</v>
      </c>
      <c r="B85" s="31">
        <v>109581085</v>
      </c>
      <c r="C85" s="35">
        <v>3298.83</v>
      </c>
      <c r="D85" s="35" cm="1">
        <f t="array" ref="D85">SUMPRODUCT(($C$2:$C$121)*($B$2:$B$121))/SUM($B$2:$B$121)</f>
        <v>2924.9781141706949</v>
      </c>
      <c r="E85" s="31">
        <v>1</v>
      </c>
      <c r="F85" s="35">
        <v>8268.44</v>
      </c>
      <c r="G85" s="34">
        <v>0.49130000000000001</v>
      </c>
      <c r="H85" s="34">
        <v>0.623</v>
      </c>
      <c r="I85" s="30">
        <v>46.893329999999999</v>
      </c>
      <c r="J85" s="30">
        <v>130.5761</v>
      </c>
      <c r="K85" s="30">
        <v>134.96870000000001</v>
      </c>
      <c r="L85" s="30">
        <v>113.79770000000001</v>
      </c>
      <c r="M85" s="30">
        <v>75.228970000000004</v>
      </c>
      <c r="N85" s="30">
        <v>28.588450000000002</v>
      </c>
      <c r="O85" s="30">
        <v>2.4434719999999999</v>
      </c>
      <c r="P85" s="36">
        <v>28.902999999999999</v>
      </c>
      <c r="Q85" s="36">
        <v>78.61</v>
      </c>
      <c r="R85" s="36">
        <v>1.885580395705249E-2</v>
      </c>
      <c r="S85" s="36">
        <v>1.47444163113599E-3</v>
      </c>
      <c r="T85" s="34">
        <v>6.6222547986764097E-4</v>
      </c>
      <c r="U85" s="34">
        <v>4.99740271956276E-4</v>
      </c>
      <c r="V85" s="34">
        <v>7.1438121501823904E-4</v>
      </c>
      <c r="W85" s="34">
        <v>1.1908811329299899E-3</v>
      </c>
      <c r="X85" s="34">
        <v>1.5355246419873501E-3</v>
      </c>
      <c r="Y85" s="34">
        <v>1.9602299732201997E-3</v>
      </c>
      <c r="Z85" s="34">
        <v>2.6046627479299296E-3</v>
      </c>
      <c r="AA85" s="34">
        <v>3.6037534151395498E-3</v>
      </c>
      <c r="AB85" s="34">
        <v>5.2980033471867203E-3</v>
      </c>
      <c r="AC85" s="34">
        <v>7.8271024190178506E-3</v>
      </c>
      <c r="AD85" s="34">
        <v>1.18146103008019E-2</v>
      </c>
      <c r="AE85" s="34">
        <v>1.7641633175691701E-2</v>
      </c>
      <c r="AF85" s="34">
        <v>4.7922754043636398E-2</v>
      </c>
      <c r="AG85" s="31">
        <v>71.23</v>
      </c>
      <c r="AH85" s="31">
        <f>SUM('MH costs discounted'!D85:M85)</f>
        <v>1521762277.9361403</v>
      </c>
      <c r="AI85" s="31">
        <f>SUM('FP costs discounted'!B85:M85)</f>
        <v>306070756.14262176</v>
      </c>
      <c r="AJ85" s="31">
        <f t="shared" si="24"/>
        <v>1827833034.0787621</v>
      </c>
      <c r="AK85" s="37">
        <v>69.742720467941695</v>
      </c>
      <c r="AL85" s="37">
        <v>13.3</v>
      </c>
      <c r="AM85" s="33">
        <v>10.4</v>
      </c>
      <c r="AN85" s="37">
        <v>0.5</v>
      </c>
      <c r="AO85" s="37">
        <v>0.03</v>
      </c>
      <c r="AP85" s="37">
        <v>0.1</v>
      </c>
      <c r="AQ85" s="37">
        <v>0.25</v>
      </c>
      <c r="AR85" s="37">
        <v>0.496</v>
      </c>
      <c r="AS85" s="57">
        <v>2.5000000000000001E-2</v>
      </c>
      <c r="AT85" s="58">
        <v>0.41</v>
      </c>
      <c r="AU85" s="34">
        <f t="shared" si="17"/>
        <v>8.8063133654370157E-2</v>
      </c>
      <c r="AV85" s="34">
        <f t="shared" si="18"/>
        <v>0.24521484284367101</v>
      </c>
      <c r="AW85" s="34">
        <f t="shared" si="19"/>
        <v>0.25346390770833699</v>
      </c>
      <c r="AX85" s="34">
        <f t="shared" si="20"/>
        <v>0.21370591648449619</v>
      </c>
      <c r="AY85" s="34">
        <f t="shared" si="21"/>
        <v>0.1412759307089218</v>
      </c>
      <c r="AZ85" s="34">
        <f t="shared" si="22"/>
        <v>5.3687560540513518E-2</v>
      </c>
      <c r="BA85" s="34">
        <f t="shared" si="23"/>
        <v>4.5887080596901768E-3</v>
      </c>
      <c r="BB85" s="62">
        <f>SUM('MH costs'!D85:M85)+SUM('FP costs'!B85:M85)</f>
        <v>2241724435.438024</v>
      </c>
      <c r="BC85" s="66" t="s">
        <v>430</v>
      </c>
      <c r="BD85" s="62" t="s">
        <v>440</v>
      </c>
      <c r="BE85" s="22">
        <f t="shared" si="25"/>
        <v>0.49130000000000001</v>
      </c>
      <c r="BF85" s="22">
        <f t="shared" si="26"/>
        <v>0.623</v>
      </c>
    </row>
    <row r="86" spans="1:58" x14ac:dyDescent="0.3">
      <c r="A86" s="31" t="s">
        <v>170</v>
      </c>
      <c r="B86" s="31">
        <v>2881060</v>
      </c>
      <c r="C86" s="35">
        <v>50805.46</v>
      </c>
      <c r="D86" s="35" cm="1">
        <f t="array" ref="D86">SUMPRODUCT(($C$2:$C$121)*($B$2:$B$121))/SUM($B$2:$B$121)</f>
        <v>2924.9781141706949</v>
      </c>
      <c r="E86" s="31">
        <v>1</v>
      </c>
      <c r="F86" s="35">
        <v>68184.19</v>
      </c>
      <c r="G86" s="34">
        <v>0.57889999999999997</v>
      </c>
      <c r="H86" s="34">
        <v>0.87670000000000003</v>
      </c>
      <c r="I86" s="30">
        <v>10.277760000000001</v>
      </c>
      <c r="J86" s="30">
        <v>77.770049999999998</v>
      </c>
      <c r="K86" s="30">
        <v>97.356319999999997</v>
      </c>
      <c r="L86" s="30">
        <v>97.224530000000001</v>
      </c>
      <c r="M86" s="30">
        <v>60.928310000000003</v>
      </c>
      <c r="N86" s="30">
        <v>24.146409999999999</v>
      </c>
      <c r="O86" s="30">
        <v>3.0516359999999998</v>
      </c>
      <c r="P86" s="36">
        <v>29.867999999999999</v>
      </c>
      <c r="Q86" s="36">
        <v>79.789999999999992</v>
      </c>
      <c r="R86" s="36">
        <v>6.9166424597054497E-3</v>
      </c>
      <c r="S86" s="36">
        <v>3.1563312691450999E-4</v>
      </c>
      <c r="T86" s="34">
        <v>2.08738767009734E-4</v>
      </c>
      <c r="U86" s="34">
        <v>2.3287098725165801E-4</v>
      </c>
      <c r="V86" s="34">
        <v>5.8607005023275302E-4</v>
      </c>
      <c r="W86" s="34">
        <v>6.741616891490339E-4</v>
      </c>
      <c r="X86" s="34">
        <v>5.8732139721156401E-4</v>
      </c>
      <c r="Y86" s="34">
        <v>6.0561651363145595E-4</v>
      </c>
      <c r="Z86" s="34">
        <v>8.4005752668258596E-4</v>
      </c>
      <c r="AA86" s="34">
        <v>9.7440501227243797E-4</v>
      </c>
      <c r="AB86" s="34">
        <v>1.7283453149577698E-3</v>
      </c>
      <c r="AC86" s="34">
        <v>2.5870203682622599E-3</v>
      </c>
      <c r="AD86" s="34">
        <v>4.6190557949641097E-3</v>
      </c>
      <c r="AE86" s="34">
        <v>8.3914603844255902E-3</v>
      </c>
      <c r="AF86" s="34">
        <v>3.45906319072923E-2</v>
      </c>
      <c r="AG86" s="31">
        <v>80.23</v>
      </c>
      <c r="AH86" s="31">
        <f>SUM('MH costs discounted'!D86:M86)</f>
        <v>242322518.64315736</v>
      </c>
      <c r="AI86" s="31">
        <f>SUM('FP costs discounted'!B86:M86)</f>
        <v>2585732.9544031173</v>
      </c>
      <c r="AJ86" s="31">
        <f t="shared" si="24"/>
        <v>244908251.59756047</v>
      </c>
      <c r="AK86" s="37">
        <v>22.801764646560599</v>
      </c>
      <c r="AL86" s="37">
        <v>3.4</v>
      </c>
      <c r="AM86" s="33">
        <v>5.4</v>
      </c>
      <c r="AN86" s="37">
        <v>0.5</v>
      </c>
      <c r="AO86" s="37">
        <v>0.03</v>
      </c>
      <c r="AP86" s="37">
        <v>0.1</v>
      </c>
      <c r="AQ86" s="37">
        <v>0.25</v>
      </c>
      <c r="AR86" s="37">
        <v>0.496</v>
      </c>
      <c r="AS86" s="57">
        <v>6.9999999999999993E-3</v>
      </c>
      <c r="AT86" s="58">
        <v>0.41</v>
      </c>
      <c r="AU86" s="34">
        <f t="shared" si="17"/>
        <v>2.7721162375319016E-2</v>
      </c>
      <c r="AV86" s="34">
        <f t="shared" si="18"/>
        <v>0.20976128883985212</v>
      </c>
      <c r="AW86" s="34">
        <f t="shared" si="19"/>
        <v>0.26258935361241342</v>
      </c>
      <c r="AX86" s="34">
        <f t="shared" si="20"/>
        <v>0.2622338897769626</v>
      </c>
      <c r="AY86" s="34">
        <f t="shared" si="21"/>
        <v>0.16433576720645096</v>
      </c>
      <c r="AZ86" s="34">
        <f t="shared" si="22"/>
        <v>6.5127669102122143E-2</v>
      </c>
      <c r="BA86" s="34">
        <f t="shared" si="23"/>
        <v>8.2308690868797309E-3</v>
      </c>
      <c r="BB86" s="62">
        <f>SUM('MH costs'!D86:M86)+SUM('FP costs'!B86:M86)</f>
        <v>300819320.27001536</v>
      </c>
      <c r="BC86" s="66" t="s">
        <v>432</v>
      </c>
      <c r="BD86" s="62" t="s">
        <v>440</v>
      </c>
      <c r="BE86" s="22">
        <f t="shared" si="25"/>
        <v>0.57889999999999997</v>
      </c>
      <c r="BF86" s="22">
        <f t="shared" si="26"/>
        <v>0.87670000000000003</v>
      </c>
    </row>
    <row r="87" spans="1:58" x14ac:dyDescent="0.3">
      <c r="A87" s="31" t="s">
        <v>172</v>
      </c>
      <c r="B87" s="31">
        <v>12952209</v>
      </c>
      <c r="C87" s="35">
        <v>797.86</v>
      </c>
      <c r="D87" s="35" cm="1">
        <f t="array" ref="D87">SUMPRODUCT(($C$2:$C$121)*($B$2:$B$121))/SUM($B$2:$B$121)</f>
        <v>2924.9781141706949</v>
      </c>
      <c r="E87" s="31">
        <v>1</v>
      </c>
      <c r="F87" s="35">
        <v>1641.2</v>
      </c>
      <c r="G87" s="34">
        <v>0.84400000000000008</v>
      </c>
      <c r="H87" s="34">
        <v>0.84079999999999999</v>
      </c>
      <c r="I87" s="30">
        <v>40.997419999999998</v>
      </c>
      <c r="J87" s="30">
        <v>162.4366</v>
      </c>
      <c r="K87" s="30">
        <v>203.99180000000001</v>
      </c>
      <c r="L87" s="30">
        <v>196.56219999999999</v>
      </c>
      <c r="M87" s="30">
        <v>144.82669999999999</v>
      </c>
      <c r="N87" s="30">
        <v>75.731390000000005</v>
      </c>
      <c r="O87" s="30">
        <v>11.12083</v>
      </c>
      <c r="P87" s="36">
        <v>30.318000000000001</v>
      </c>
      <c r="Q87" s="36">
        <v>77.039999999999992</v>
      </c>
      <c r="R87" s="36">
        <v>3.7618001249224903E-2</v>
      </c>
      <c r="S87" s="36">
        <v>3.6165124537606E-3</v>
      </c>
      <c r="T87" s="34">
        <v>6.5354053145957804E-4</v>
      </c>
      <c r="U87" s="34">
        <v>5.4434700510331798E-4</v>
      </c>
      <c r="V87" s="34">
        <v>9.8345044304767502E-4</v>
      </c>
      <c r="W87" s="34">
        <v>1.3879319315782701E-3</v>
      </c>
      <c r="X87" s="34">
        <v>1.62398474849649E-3</v>
      </c>
      <c r="Y87" s="34">
        <v>2.1041988876475699E-3</v>
      </c>
      <c r="Z87" s="34">
        <v>2.8992703258568704E-3</v>
      </c>
      <c r="AA87" s="34">
        <v>4.3005338636802198E-3</v>
      </c>
      <c r="AB87" s="34">
        <v>6.02603648034967E-3</v>
      </c>
      <c r="AC87" s="34">
        <v>9.1209161805702894E-3</v>
      </c>
      <c r="AD87" s="34">
        <v>1.2950147858478199E-2</v>
      </c>
      <c r="AE87" s="34">
        <v>1.9795035487118702E-2</v>
      </c>
      <c r="AF87" s="34">
        <v>5.2467970449427102E-2</v>
      </c>
      <c r="AG87" s="31">
        <v>69.02</v>
      </c>
      <c r="AH87" s="31">
        <f>SUM('MH costs discounted'!D87:M87)</f>
        <v>295105016.30791909</v>
      </c>
      <c r="AI87" s="31">
        <f>SUM('FP costs discounted'!B87:M87)</f>
        <v>24271794.075686272</v>
      </c>
      <c r="AJ87" s="31">
        <f t="shared" si="24"/>
        <v>319376810.38360536</v>
      </c>
      <c r="AK87" s="37">
        <v>238.10377623702601</v>
      </c>
      <c r="AL87" s="37">
        <v>15.9</v>
      </c>
      <c r="AM87" s="33">
        <v>16.899999999999999</v>
      </c>
      <c r="AN87" s="37">
        <v>0.5</v>
      </c>
      <c r="AO87" s="37">
        <v>0.03</v>
      </c>
      <c r="AP87" s="37">
        <v>0.1</v>
      </c>
      <c r="AQ87" s="37">
        <v>0.25</v>
      </c>
      <c r="AR87" s="37">
        <v>0.496</v>
      </c>
      <c r="AS87" s="57">
        <v>2.1000000000000001E-2</v>
      </c>
      <c r="AT87" s="58">
        <v>0.41</v>
      </c>
      <c r="AU87" s="34">
        <f t="shared" si="17"/>
        <v>4.9059521248979887E-2</v>
      </c>
      <c r="AV87" s="34">
        <f t="shared" si="18"/>
        <v>0.19437959338202371</v>
      </c>
      <c r="AW87" s="34">
        <f t="shared" si="19"/>
        <v>0.24410658150482778</v>
      </c>
      <c r="AX87" s="34">
        <f t="shared" si="20"/>
        <v>0.23521595816630009</v>
      </c>
      <c r="AY87" s="34">
        <f t="shared" si="21"/>
        <v>0.17330672432727803</v>
      </c>
      <c r="AZ87" s="34">
        <f t="shared" si="22"/>
        <v>9.062389137950104E-2</v>
      </c>
      <c r="BA87" s="34">
        <f t="shared" si="23"/>
        <v>1.3307729991089513E-2</v>
      </c>
      <c r="BB87" s="62">
        <f>SUM('MH costs'!D87:M87)+SUM('FP costs'!B87:M87)</f>
        <v>391285192.10119879</v>
      </c>
      <c r="BC87" s="66" t="s">
        <v>429</v>
      </c>
      <c r="BD87" s="62" t="s">
        <v>440</v>
      </c>
      <c r="BE87" s="22">
        <f t="shared" si="25"/>
        <v>0.84400000000000008</v>
      </c>
      <c r="BF87" s="22">
        <f t="shared" si="26"/>
        <v>0.84079999999999999</v>
      </c>
    </row>
    <row r="88" spans="1:58" x14ac:dyDescent="0.3">
      <c r="A88" s="31" t="s">
        <v>174</v>
      </c>
      <c r="B88" s="31">
        <v>183629</v>
      </c>
      <c r="C88" s="35">
        <v>9276.1200000000008</v>
      </c>
      <c r="D88" s="35" cm="1">
        <f t="array" ref="D88">SUMPRODUCT(($C$2:$C$121)*($B$2:$B$121))/SUM($B$2:$B$121)</f>
        <v>2924.9781141706949</v>
      </c>
      <c r="E88" s="31">
        <v>1</v>
      </c>
      <c r="F88" s="35">
        <v>16290.94</v>
      </c>
      <c r="G88" s="34">
        <v>0.76370000000000005</v>
      </c>
      <c r="H88" s="34">
        <v>0.79139999999999999</v>
      </c>
      <c r="I88" s="30">
        <v>42.10763</v>
      </c>
      <c r="J88" s="30">
        <v>77.611940000000004</v>
      </c>
      <c r="K88" s="30">
        <v>75.705240000000003</v>
      </c>
      <c r="L88" s="30">
        <v>58.43253</v>
      </c>
      <c r="M88" s="30">
        <v>38.68853</v>
      </c>
      <c r="N88" s="30">
        <v>10.87529</v>
      </c>
      <c r="O88" s="30">
        <v>1.79762</v>
      </c>
      <c r="P88" s="36">
        <v>27.751000000000001</v>
      </c>
      <c r="Q88" s="36">
        <v>82.25</v>
      </c>
      <c r="R88" s="36">
        <v>1.3176364658019513E-2</v>
      </c>
      <c r="S88" s="36">
        <v>5.2179074830761298E-4</v>
      </c>
      <c r="T88" s="34">
        <v>2.7987144376647301E-4</v>
      </c>
      <c r="U88" s="34">
        <v>2.8534024082994597E-4</v>
      </c>
      <c r="V88" s="34">
        <v>6.6121713675957098E-4</v>
      </c>
      <c r="W88" s="34">
        <v>1.1510034458454299E-3</v>
      </c>
      <c r="X88" s="34">
        <v>1.4784187904996798E-3</v>
      </c>
      <c r="Y88" s="34">
        <v>1.7641368126440802E-3</v>
      </c>
      <c r="Z88" s="34">
        <v>2.0745994576183303E-3</v>
      </c>
      <c r="AA88" s="34">
        <v>3.0586183660684997E-3</v>
      </c>
      <c r="AB88" s="34">
        <v>4.4089379976212503E-3</v>
      </c>
      <c r="AC88" s="34">
        <v>6.0443165781533604E-3</v>
      </c>
      <c r="AD88" s="34">
        <v>8.7769901968208601E-3</v>
      </c>
      <c r="AE88" s="34">
        <v>1.34027149834443E-2</v>
      </c>
      <c r="AF88" s="34">
        <v>4.2631142729291499E-2</v>
      </c>
      <c r="AG88" s="31">
        <v>76.2</v>
      </c>
      <c r="AH88" s="31">
        <f>SUM('MH costs discounted'!D88:M88)</f>
        <v>1017575.697715434</v>
      </c>
      <c r="AI88" s="31">
        <f>SUM('FP costs discounted'!B88:M88)</f>
        <v>350883.79888602125</v>
      </c>
      <c r="AJ88" s="31">
        <f t="shared" si="24"/>
        <v>1368459.4966014554</v>
      </c>
      <c r="AK88" s="37">
        <v>87.845912239690406</v>
      </c>
      <c r="AL88" s="37">
        <v>12.7</v>
      </c>
      <c r="AM88" s="33">
        <v>11.2</v>
      </c>
      <c r="AN88" s="37">
        <v>0.5</v>
      </c>
      <c r="AO88" s="37">
        <v>0.03</v>
      </c>
      <c r="AP88" s="37">
        <v>0.1</v>
      </c>
      <c r="AQ88" s="37">
        <v>0.25</v>
      </c>
      <c r="AR88" s="37">
        <v>0.496</v>
      </c>
      <c r="AS88" s="57">
        <v>1.6E-2</v>
      </c>
      <c r="AT88" s="58">
        <v>0.41</v>
      </c>
      <c r="AU88" s="34">
        <f t="shared" si="17"/>
        <v>0.13795884381688439</v>
      </c>
      <c r="AV88" s="34">
        <f t="shared" si="18"/>
        <v>0.2542829769518114</v>
      </c>
      <c r="AW88" s="34">
        <f t="shared" si="19"/>
        <v>0.24803598258272311</v>
      </c>
      <c r="AX88" s="34">
        <f t="shared" si="20"/>
        <v>0.19144474006481513</v>
      </c>
      <c r="AY88" s="34">
        <f t="shared" si="21"/>
        <v>0.12675671529779392</v>
      </c>
      <c r="AZ88" s="34">
        <f t="shared" si="22"/>
        <v>3.5631129906226605E-2</v>
      </c>
      <c r="BA88" s="34">
        <f t="shared" si="23"/>
        <v>5.8896113797453744E-3</v>
      </c>
      <c r="BB88" s="62">
        <f>SUM('MH costs'!D88:M88)+SUM('FP costs'!B88:M88)</f>
        <v>1675175.2858065572</v>
      </c>
      <c r="BC88" s="68" t="s">
        <v>431</v>
      </c>
      <c r="BD88" s="62" t="s">
        <v>441</v>
      </c>
      <c r="BE88" s="22">
        <f t="shared" si="25"/>
        <v>0.76370000000000005</v>
      </c>
      <c r="BF88" s="22">
        <f t="shared" si="26"/>
        <v>0.79139999999999999</v>
      </c>
    </row>
    <row r="89" spans="1:58" x14ac:dyDescent="0.3">
      <c r="A89" s="31" t="s">
        <v>176</v>
      </c>
      <c r="B89" s="31">
        <v>198410</v>
      </c>
      <c r="C89" s="35">
        <v>4067.47</v>
      </c>
      <c r="D89" s="35" cm="1">
        <f t="array" ref="D89">SUMPRODUCT(($C$2:$C$121)*($B$2:$B$121))/SUM($B$2:$B$121)</f>
        <v>2924.9781141706949</v>
      </c>
      <c r="E89" s="31">
        <v>1</v>
      </c>
      <c r="F89" s="35">
        <v>15055.07</v>
      </c>
      <c r="G89" s="34">
        <v>0.33539999999999998</v>
      </c>
      <c r="H89" s="34">
        <v>0.4642</v>
      </c>
      <c r="I89" s="30">
        <v>39.200000000000003</v>
      </c>
      <c r="J89" s="30">
        <v>218.3</v>
      </c>
      <c r="K89" s="30">
        <v>238.6</v>
      </c>
      <c r="L89" s="30">
        <v>206.1</v>
      </c>
      <c r="M89" s="30">
        <v>144.1</v>
      </c>
      <c r="N89" s="30">
        <v>69.900000000000006</v>
      </c>
      <c r="O89" s="30">
        <v>16.899999999999999</v>
      </c>
      <c r="P89" s="36">
        <v>30.332000000000001</v>
      </c>
      <c r="Q89" s="36">
        <v>75.759999999999991</v>
      </c>
      <c r="R89" s="36">
        <v>1.0131235746602173E-2</v>
      </c>
      <c r="S89" s="36">
        <v>6.3075373101307295E-4</v>
      </c>
      <c r="T89" s="34">
        <v>2.7971570529185702E-4</v>
      </c>
      <c r="U89" s="34">
        <v>3.1119496061881999E-4</v>
      </c>
      <c r="V89" s="34">
        <v>8.5591732999216606E-4</v>
      </c>
      <c r="W89" s="34">
        <v>1.5118788286621401E-3</v>
      </c>
      <c r="X89" s="34">
        <v>1.86124156456304E-3</v>
      </c>
      <c r="Y89" s="34">
        <v>2.3474035443285099E-3</v>
      </c>
      <c r="Z89" s="34">
        <v>3.1686861850494198E-3</v>
      </c>
      <c r="AA89" s="34">
        <v>4.5942528739204699E-3</v>
      </c>
      <c r="AB89" s="34">
        <v>6.7946877970393909E-3</v>
      </c>
      <c r="AC89" s="34">
        <v>1.00218878448334E-2</v>
      </c>
      <c r="AD89" s="34">
        <v>1.47321246578354E-2</v>
      </c>
      <c r="AE89" s="34">
        <v>2.1522504205275801E-2</v>
      </c>
      <c r="AF89" s="34">
        <v>6.0221194648968406E-2</v>
      </c>
      <c r="AG89" s="31">
        <v>73.319999999999993</v>
      </c>
      <c r="AH89" s="31">
        <f>SUM('MH costs discounted'!D89:M89)</f>
        <v>2033869.9727418562</v>
      </c>
      <c r="AI89" s="31">
        <f>SUM('FP costs discounted'!B89:M89)</f>
        <v>396485.58415041101</v>
      </c>
      <c r="AJ89" s="31">
        <f t="shared" si="24"/>
        <v>2430355.5568922674</v>
      </c>
      <c r="AK89" s="37">
        <v>30.7194702148917</v>
      </c>
      <c r="AL89" s="37">
        <v>8.1999999999999993</v>
      </c>
      <c r="AM89" s="33">
        <v>8.8000000000000007</v>
      </c>
      <c r="AN89" s="37">
        <v>0.5</v>
      </c>
      <c r="AO89" s="37">
        <v>0.03</v>
      </c>
      <c r="AP89" s="37">
        <v>0.1</v>
      </c>
      <c r="AQ89" s="37">
        <v>0.25</v>
      </c>
      <c r="AR89" s="37">
        <v>0.496</v>
      </c>
      <c r="AS89" s="57">
        <v>2.5000000000000001E-2</v>
      </c>
      <c r="AT89" s="58">
        <v>0.41</v>
      </c>
      <c r="AU89" s="34">
        <f t="shared" si="17"/>
        <v>4.2010502625656414E-2</v>
      </c>
      <c r="AV89" s="34">
        <f t="shared" si="18"/>
        <v>0.23395134497910192</v>
      </c>
      <c r="AW89" s="34">
        <f t="shared" si="19"/>
        <v>0.25570678383881684</v>
      </c>
      <c r="AX89" s="34">
        <f t="shared" si="20"/>
        <v>0.22087664773336191</v>
      </c>
      <c r="AY89" s="34">
        <f t="shared" si="21"/>
        <v>0.1544314650091094</v>
      </c>
      <c r="AZ89" s="34">
        <f t="shared" si="22"/>
        <v>7.4911585039116921E-2</v>
      </c>
      <c r="BA89" s="34">
        <f t="shared" si="23"/>
        <v>1.8111670774836563E-2</v>
      </c>
      <c r="BB89" s="62">
        <f>SUM('MH costs'!D89:M89)+SUM('FP costs'!B89:M89)</f>
        <v>2972134.9739408325</v>
      </c>
      <c r="BC89" s="66" t="s">
        <v>430</v>
      </c>
      <c r="BD89" s="62" t="s">
        <v>438</v>
      </c>
      <c r="BE89" s="22">
        <f t="shared" si="25"/>
        <v>0.33539999999999998</v>
      </c>
      <c r="BF89" s="22">
        <f t="shared" si="26"/>
        <v>0.4642</v>
      </c>
    </row>
    <row r="90" spans="1:58" x14ac:dyDescent="0.3">
      <c r="A90" s="31" t="s">
        <v>178</v>
      </c>
      <c r="B90" s="31">
        <v>219161</v>
      </c>
      <c r="C90" s="35">
        <v>2157.84</v>
      </c>
      <c r="D90" s="35" cm="1">
        <f t="array" ref="D90">SUMPRODUCT(($C$2:$C$121)*($B$2:$B$121))/SUM($B$2:$B$121)</f>
        <v>2924.9781141706949</v>
      </c>
      <c r="E90" s="31">
        <v>1</v>
      </c>
      <c r="F90" s="35">
        <v>6692.44</v>
      </c>
      <c r="G90" s="34">
        <v>0.436</v>
      </c>
      <c r="H90" s="34">
        <v>0.59889999999999999</v>
      </c>
      <c r="I90" s="30">
        <v>91.65504</v>
      </c>
      <c r="J90" s="30">
        <v>220.83690000000001</v>
      </c>
      <c r="K90" s="30">
        <v>210.46539999999999</v>
      </c>
      <c r="L90" s="30">
        <v>167.2388</v>
      </c>
      <c r="M90" s="30">
        <v>124.1306</v>
      </c>
      <c r="N90" s="30">
        <v>61.579439999999998</v>
      </c>
      <c r="O90" s="30">
        <v>13.05725</v>
      </c>
      <c r="P90" s="36">
        <v>28.806999999999999</v>
      </c>
      <c r="Q90" s="36">
        <v>77.210000000000008</v>
      </c>
      <c r="R90" s="36">
        <v>2.2102853347090515E-2</v>
      </c>
      <c r="S90" s="36">
        <v>1.28885007501511E-3</v>
      </c>
      <c r="T90" s="34">
        <v>4.46173381917989E-4</v>
      </c>
      <c r="U90" s="34">
        <v>3.7562604770041501E-4</v>
      </c>
      <c r="V90" s="34">
        <v>8.0899898059990207E-4</v>
      </c>
      <c r="W90" s="34">
        <v>1.0655889627156901E-3</v>
      </c>
      <c r="X90" s="34">
        <v>1.13296087173948E-3</v>
      </c>
      <c r="Y90" s="34">
        <v>1.39436460496129E-3</v>
      </c>
      <c r="Z90" s="34">
        <v>2.0159913413652503E-3</v>
      </c>
      <c r="AA90" s="34">
        <v>3.1257268412795201E-3</v>
      </c>
      <c r="AB90" s="34">
        <v>4.9432901390386299E-3</v>
      </c>
      <c r="AC90" s="34">
        <v>7.8965912272493093E-3</v>
      </c>
      <c r="AD90" s="34">
        <v>1.2321098715092701E-2</v>
      </c>
      <c r="AE90" s="34">
        <v>1.9532630689542699E-2</v>
      </c>
      <c r="AF90" s="34">
        <v>6.1193781318160098E-2</v>
      </c>
      <c r="AG90" s="31">
        <v>70.39</v>
      </c>
      <c r="AH90" s="31">
        <f>SUM('MH costs discounted'!D90:M90)</f>
        <v>4227518.3784374325</v>
      </c>
      <c r="AI90" s="31">
        <f>SUM('FP costs discounted'!B90:M90)</f>
        <v>1003131.7498369741</v>
      </c>
      <c r="AJ90" s="31">
        <f t="shared" si="24"/>
        <v>5230650.1282744063</v>
      </c>
      <c r="AK90" s="37">
        <v>126.412561096583</v>
      </c>
      <c r="AL90" s="37">
        <v>14.1</v>
      </c>
      <c r="AM90" s="33">
        <v>12.6</v>
      </c>
      <c r="AN90" s="37">
        <v>0.5</v>
      </c>
      <c r="AO90" s="37">
        <v>0.03</v>
      </c>
      <c r="AP90" s="37">
        <v>0.1</v>
      </c>
      <c r="AQ90" s="37">
        <v>0.25</v>
      </c>
      <c r="AR90" s="37">
        <v>0.496</v>
      </c>
      <c r="AS90" s="57">
        <v>2.5000000000000001E-2</v>
      </c>
      <c r="AT90" s="58">
        <v>0.41</v>
      </c>
      <c r="AU90" s="34">
        <f t="shared" si="17"/>
        <v>0.10310327388833083</v>
      </c>
      <c r="AV90" s="34">
        <f t="shared" si="18"/>
        <v>0.24842068025227998</v>
      </c>
      <c r="AW90" s="34">
        <f t="shared" si="19"/>
        <v>0.23675372112888832</v>
      </c>
      <c r="AX90" s="34">
        <f t="shared" si="20"/>
        <v>0.18812787383166035</v>
      </c>
      <c r="AY90" s="34">
        <f t="shared" si="21"/>
        <v>0.13963521536538351</v>
      </c>
      <c r="AZ90" s="34">
        <f t="shared" si="22"/>
        <v>6.9271061015412083E-2</v>
      </c>
      <c r="BA90" s="34">
        <f t="shared" si="23"/>
        <v>1.4688174518045138E-2</v>
      </c>
      <c r="BB90" s="62">
        <f>SUM('MH costs'!D90:M90)+SUM('FP costs'!B90:M90)</f>
        <v>6412538.2488095518</v>
      </c>
      <c r="BC90" s="68" t="s">
        <v>430</v>
      </c>
      <c r="BD90" s="62" t="s">
        <v>443</v>
      </c>
      <c r="BE90" s="22">
        <f t="shared" si="25"/>
        <v>0.436</v>
      </c>
      <c r="BF90" s="22">
        <f t="shared" si="26"/>
        <v>0.59889999999999999</v>
      </c>
    </row>
    <row r="91" spans="1:58" x14ac:dyDescent="0.3">
      <c r="A91" s="31" t="s">
        <v>180</v>
      </c>
      <c r="B91" s="31">
        <v>16743930</v>
      </c>
      <c r="C91" s="35">
        <v>1487.76</v>
      </c>
      <c r="D91" s="35" cm="1">
        <f t="array" ref="D91">SUMPRODUCT(($C$2:$C$121)*($B$2:$B$121))/SUM($B$2:$B$121)</f>
        <v>2924.9781141706949</v>
      </c>
      <c r="E91" s="31">
        <v>1</v>
      </c>
      <c r="F91" s="35">
        <v>5853.92</v>
      </c>
      <c r="G91" s="34">
        <v>0.3644</v>
      </c>
      <c r="H91" s="34">
        <v>0.47139999999999999</v>
      </c>
      <c r="I91" s="30">
        <v>77.519620000000003</v>
      </c>
      <c r="J91" s="30">
        <v>177.15700000000001</v>
      </c>
      <c r="K91" s="30">
        <v>214.26439999999999</v>
      </c>
      <c r="L91" s="30">
        <v>205.7397</v>
      </c>
      <c r="M91" s="30">
        <v>145.62729999999999</v>
      </c>
      <c r="N91" s="30">
        <v>78.547439999999995</v>
      </c>
      <c r="O91" s="30">
        <v>24.153320000000001</v>
      </c>
      <c r="P91" s="36">
        <v>30.259</v>
      </c>
      <c r="Q91" s="36">
        <v>76.77000000000001</v>
      </c>
      <c r="R91" s="36">
        <v>4.2075703825005223E-2</v>
      </c>
      <c r="S91" s="36">
        <v>3.2467969806570197E-3</v>
      </c>
      <c r="T91" s="34">
        <v>8.0371722094451693E-4</v>
      </c>
      <c r="U91" s="34">
        <v>6.0110165325339207E-4</v>
      </c>
      <c r="V91" s="34">
        <v>9.9522027522056509E-4</v>
      </c>
      <c r="W91" s="34">
        <v>1.4241457095911401E-3</v>
      </c>
      <c r="X91" s="34">
        <v>1.6900028207835899E-3</v>
      </c>
      <c r="Y91" s="34">
        <v>2.1537336897813298E-3</v>
      </c>
      <c r="Z91" s="34">
        <v>2.8612327861959998E-3</v>
      </c>
      <c r="AA91" s="34">
        <v>4.1354721546876102E-3</v>
      </c>
      <c r="AB91" s="34">
        <v>5.7288756078556794E-3</v>
      </c>
      <c r="AC91" s="34">
        <v>8.6507959295434606E-3</v>
      </c>
      <c r="AD91" s="34">
        <v>1.2672128621582499E-2</v>
      </c>
      <c r="AE91" s="34">
        <v>2.0053817316185499E-2</v>
      </c>
      <c r="AF91" s="34">
        <v>5.5800467136762601E-2</v>
      </c>
      <c r="AG91" s="31">
        <v>67.94</v>
      </c>
      <c r="AH91" s="31">
        <f>SUM('MH costs discounted'!D91:M91)</f>
        <v>513141661.57516724</v>
      </c>
      <c r="AI91" s="31">
        <f>SUM('FP costs discounted'!B91:M91)</f>
        <v>77120948.353693366</v>
      </c>
      <c r="AJ91" s="31">
        <f t="shared" si="24"/>
        <v>590262609.92886066</v>
      </c>
      <c r="AK91" s="37">
        <v>378.73457574201399</v>
      </c>
      <c r="AL91" s="37">
        <v>22</v>
      </c>
      <c r="AM91" s="33">
        <v>19.7</v>
      </c>
      <c r="AN91" s="37">
        <v>0.5</v>
      </c>
      <c r="AO91" s="37">
        <v>0.03</v>
      </c>
      <c r="AP91" s="37">
        <v>0.1</v>
      </c>
      <c r="AQ91" s="37">
        <v>0.25</v>
      </c>
      <c r="AR91" s="37">
        <v>0.496</v>
      </c>
      <c r="AS91" s="57">
        <v>2.5000000000000001E-2</v>
      </c>
      <c r="AT91" s="58">
        <v>0.41</v>
      </c>
      <c r="AU91" s="34">
        <f t="shared" si="17"/>
        <v>8.3985788304202266E-2</v>
      </c>
      <c r="AV91" s="34">
        <f t="shared" si="18"/>
        <v>0.1919342522397241</v>
      </c>
      <c r="AW91" s="34">
        <f t="shared" si="19"/>
        <v>0.23213690339977047</v>
      </c>
      <c r="AX91" s="34">
        <f t="shared" si="20"/>
        <v>0.22290112993291353</v>
      </c>
      <c r="AY91" s="34">
        <f t="shared" si="21"/>
        <v>0.15777455551397895</v>
      </c>
      <c r="AZ91" s="34">
        <f t="shared" si="22"/>
        <v>8.5099342175271611E-2</v>
      </c>
      <c r="BA91" s="34">
        <f t="shared" si="23"/>
        <v>2.6168028434139057E-2</v>
      </c>
      <c r="BB91" s="62">
        <f>SUM('MH costs'!D91:M91)+SUM('FP costs'!B91:M91)</f>
        <v>725526483.82932758</v>
      </c>
      <c r="BC91" s="66" t="s">
        <v>430</v>
      </c>
      <c r="BD91" s="62" t="s">
        <v>443</v>
      </c>
      <c r="BE91" s="22">
        <f t="shared" si="25"/>
        <v>0.3644</v>
      </c>
      <c r="BF91" s="22">
        <f t="shared" si="26"/>
        <v>0.47139999999999999</v>
      </c>
    </row>
    <row r="92" spans="1:58" x14ac:dyDescent="0.3">
      <c r="A92" s="31" t="s">
        <v>182</v>
      </c>
      <c r="B92" s="31">
        <v>6908224</v>
      </c>
      <c r="C92" s="35">
        <v>7666.24</v>
      </c>
      <c r="D92" s="35" cm="1">
        <f t="array" ref="D92">SUMPRODUCT(($C$2:$C$121)*($B$2:$B$121))/SUM($B$2:$B$121)</f>
        <v>2924.9781141706949</v>
      </c>
      <c r="E92" s="31">
        <v>1</v>
      </c>
      <c r="F92" s="35">
        <v>16721.86</v>
      </c>
      <c r="G92" s="34">
        <v>0.61030000000000006</v>
      </c>
      <c r="H92" s="34">
        <v>0.67599999999999993</v>
      </c>
      <c r="I92" s="30">
        <v>15.17</v>
      </c>
      <c r="J92" s="30">
        <v>57.57</v>
      </c>
      <c r="K92" s="30">
        <v>91.99</v>
      </c>
      <c r="L92" s="30">
        <v>83.21</v>
      </c>
      <c r="M92" s="30">
        <v>40.04</v>
      </c>
      <c r="N92" s="30">
        <v>8.32</v>
      </c>
      <c r="O92" s="30">
        <v>0.64</v>
      </c>
      <c r="P92" s="36">
        <v>29.379000000000001</v>
      </c>
      <c r="Q92" s="36">
        <v>81.319999999999993</v>
      </c>
      <c r="R92" s="36">
        <v>3.6245928606510806E-3</v>
      </c>
      <c r="S92" s="36">
        <v>1.1633795759668099E-4</v>
      </c>
      <c r="T92" s="34">
        <v>7.5098366431647698E-5</v>
      </c>
      <c r="U92" s="34">
        <v>9.7450882851839009E-5</v>
      </c>
      <c r="V92" s="34">
        <v>2.39988233235778E-4</v>
      </c>
      <c r="W92" s="34">
        <v>3.8712400450609697E-4</v>
      </c>
      <c r="X92" s="34">
        <v>5.12954722555856E-4</v>
      </c>
      <c r="Y92" s="34">
        <v>7.4500044701187088E-4</v>
      </c>
      <c r="Z92" s="34">
        <v>1.0956884348342901E-3</v>
      </c>
      <c r="AA92" s="34">
        <v>1.81478636097578E-3</v>
      </c>
      <c r="AB92" s="34">
        <v>3.2289422027072102E-3</v>
      </c>
      <c r="AC92" s="34">
        <v>5.88940827482829E-3</v>
      </c>
      <c r="AD92" s="34">
        <v>9.6267110341135588E-3</v>
      </c>
      <c r="AE92" s="34">
        <v>1.46696670596863E-2</v>
      </c>
      <c r="AF92" s="34">
        <v>5.5843233822144504E-2</v>
      </c>
      <c r="AG92" s="31">
        <v>75.69</v>
      </c>
      <c r="AH92" s="31">
        <f>SUM('MH costs discounted'!D92:M92)</f>
        <v>28689512.43070728</v>
      </c>
      <c r="AI92" s="31">
        <f>SUM('FP costs discounted'!B92:M92)</f>
        <v>17846299.741838112</v>
      </c>
      <c r="AJ92" s="31">
        <f t="shared" si="24"/>
        <v>46535812.172545388</v>
      </c>
      <c r="AK92" s="37">
        <v>9.2783665986421795</v>
      </c>
      <c r="AL92" s="37">
        <v>3.2</v>
      </c>
      <c r="AM92" s="33">
        <v>4.4000000000000004</v>
      </c>
      <c r="AN92" s="37">
        <v>0.5</v>
      </c>
      <c r="AO92" s="37">
        <v>0.03</v>
      </c>
      <c r="AP92" s="37">
        <v>0.1</v>
      </c>
      <c r="AQ92" s="37">
        <v>0.25</v>
      </c>
      <c r="AR92" s="37">
        <v>0.496</v>
      </c>
      <c r="AS92" s="57">
        <v>1.6E-2</v>
      </c>
      <c r="AT92" s="58">
        <v>0.41</v>
      </c>
      <c r="AU92" s="34">
        <f t="shared" si="17"/>
        <v>5.1087761837408228E-2</v>
      </c>
      <c r="AV92" s="34">
        <f t="shared" si="18"/>
        <v>0.19387755102040816</v>
      </c>
      <c r="AW92" s="34">
        <f t="shared" si="19"/>
        <v>0.30979322422038119</v>
      </c>
      <c r="AX92" s="34">
        <f t="shared" si="20"/>
        <v>0.28022496127163737</v>
      </c>
      <c r="AY92" s="34">
        <f t="shared" si="21"/>
        <v>0.13484205563413484</v>
      </c>
      <c r="AZ92" s="34">
        <f t="shared" si="22"/>
        <v>2.8019128443456592E-2</v>
      </c>
      <c r="BA92" s="34">
        <f t="shared" si="23"/>
        <v>2.1553175725735839E-3</v>
      </c>
      <c r="BB92" s="62">
        <f>SUM('MH costs'!D92:M92)+SUM('FP costs'!B92:M92)</f>
        <v>57290926.260904908</v>
      </c>
      <c r="BC92" s="66" t="s">
        <v>431</v>
      </c>
      <c r="BD92" s="62" t="s">
        <v>443</v>
      </c>
      <c r="BE92" s="22">
        <f t="shared" si="25"/>
        <v>0.61030000000000006</v>
      </c>
      <c r="BF92" s="22">
        <f t="shared" si="26"/>
        <v>0.67599999999999993</v>
      </c>
    </row>
    <row r="93" spans="1:58" x14ac:dyDescent="0.3">
      <c r="A93" s="31" t="s">
        <v>184</v>
      </c>
      <c r="B93" s="31">
        <v>7976985</v>
      </c>
      <c r="C93" s="35">
        <v>484.52</v>
      </c>
      <c r="D93" s="35" cm="1">
        <f t="array" ref="D93">SUMPRODUCT(($C$2:$C$121)*($B$2:$B$121))/SUM($B$2:$B$121)</f>
        <v>2924.9781141706949</v>
      </c>
      <c r="E93" s="31">
        <v>1</v>
      </c>
      <c r="F93" s="35">
        <v>1422.39</v>
      </c>
      <c r="G93" s="34">
        <v>0.59219999999999995</v>
      </c>
      <c r="H93" s="34">
        <v>0.58799999999999997</v>
      </c>
      <c r="I93" s="30">
        <v>101.3484</v>
      </c>
      <c r="J93" s="30">
        <v>184.86850000000001</v>
      </c>
      <c r="K93" s="30">
        <v>188.66409999999999</v>
      </c>
      <c r="L93" s="30">
        <v>159.2191</v>
      </c>
      <c r="M93" s="30">
        <v>108.9354</v>
      </c>
      <c r="N93" s="30">
        <v>52.659089999999999</v>
      </c>
      <c r="O93" s="30">
        <v>21.70955</v>
      </c>
      <c r="P93" s="36">
        <v>28.73</v>
      </c>
      <c r="Q93" s="36">
        <v>73.460000000000008</v>
      </c>
      <c r="R93" s="36">
        <v>8.1011373892533642E-2</v>
      </c>
      <c r="S93" s="36">
        <v>9.6801168807982511E-3</v>
      </c>
      <c r="T93" s="34">
        <v>1.5277049313925999E-3</v>
      </c>
      <c r="U93" s="34">
        <v>9.7578360251947E-4</v>
      </c>
      <c r="V93" s="34">
        <v>1.4357482728796099E-3</v>
      </c>
      <c r="W93" s="34">
        <v>2.0047301552210397E-3</v>
      </c>
      <c r="X93" s="34">
        <v>2.5960483276915199E-3</v>
      </c>
      <c r="Y93" s="34">
        <v>3.3991412758976798E-3</v>
      </c>
      <c r="Z93" s="34">
        <v>4.4809948868568305E-3</v>
      </c>
      <c r="AA93" s="34">
        <v>6.1371215734152803E-3</v>
      </c>
      <c r="AB93" s="34">
        <v>8.0003697140053395E-3</v>
      </c>
      <c r="AC93" s="34">
        <v>1.1553189094314801E-2</v>
      </c>
      <c r="AD93" s="34">
        <v>1.6062896005338102E-2</v>
      </c>
      <c r="AE93" s="34">
        <v>2.44536875710324E-2</v>
      </c>
      <c r="AF93" s="34">
        <v>6.25051116089817E-2</v>
      </c>
      <c r="AG93" s="31">
        <v>54.7</v>
      </c>
      <c r="AH93" s="31">
        <f>SUM('MH costs discounted'!D93:M93)</f>
        <v>170851341.14454824</v>
      </c>
      <c r="AI93" s="31">
        <f>SUM('FP costs discounted'!B93:M93)</f>
        <v>17427987.572391871</v>
      </c>
      <c r="AJ93" s="31">
        <f t="shared" si="24"/>
        <v>188279328.7169401</v>
      </c>
      <c r="AK93" s="37">
        <v>495.28937954421002</v>
      </c>
      <c r="AL93" s="37">
        <v>31.2</v>
      </c>
      <c r="AM93" s="33">
        <v>23.7</v>
      </c>
      <c r="AN93" s="37">
        <v>0.5</v>
      </c>
      <c r="AO93" s="37">
        <v>0.03</v>
      </c>
      <c r="AP93" s="37">
        <v>0.1</v>
      </c>
      <c r="AQ93" s="37">
        <v>0.25</v>
      </c>
      <c r="AR93" s="37">
        <v>0.496</v>
      </c>
      <c r="AS93" s="57">
        <v>2.1000000000000001E-2</v>
      </c>
      <c r="AT93" s="58">
        <v>0.41</v>
      </c>
      <c r="AU93" s="34">
        <f t="shared" si="17"/>
        <v>0.12398811682064639</v>
      </c>
      <c r="AV93" s="34">
        <f t="shared" si="18"/>
        <v>0.22616535805654228</v>
      </c>
      <c r="AW93" s="34">
        <f t="shared" si="19"/>
        <v>0.2308088383305717</v>
      </c>
      <c r="AX93" s="34">
        <f t="shared" si="20"/>
        <v>0.19478626570205529</v>
      </c>
      <c r="AY93" s="34">
        <f t="shared" si="21"/>
        <v>0.13326993915151936</v>
      </c>
      <c r="AZ93" s="34">
        <f t="shared" si="22"/>
        <v>6.4422343150843345E-2</v>
      </c>
      <c r="BA93" s="34">
        <f t="shared" si="23"/>
        <v>2.6559138787821651E-2</v>
      </c>
      <c r="BB93" s="62">
        <f>SUM('MH costs'!D93:M93)+SUM('FP costs'!B93:M93)</f>
        <v>231405529.34127402</v>
      </c>
      <c r="BC93" s="66" t="s">
        <v>429</v>
      </c>
      <c r="BD93" s="62" t="s">
        <v>443</v>
      </c>
      <c r="BE93" s="22">
        <f t="shared" si="25"/>
        <v>0.59219999999999995</v>
      </c>
      <c r="BF93" s="22">
        <f t="shared" si="26"/>
        <v>0.58799999999999997</v>
      </c>
    </row>
    <row r="94" spans="1:58" x14ac:dyDescent="0.3">
      <c r="A94" s="31" t="s">
        <v>186</v>
      </c>
      <c r="B94" s="31">
        <v>686878</v>
      </c>
      <c r="C94" s="35">
        <v>2258.4</v>
      </c>
      <c r="D94" s="35" cm="1">
        <f t="array" ref="D94">SUMPRODUCT(($C$2:$C$121)*($B$2:$B$121))/SUM($B$2:$B$121)</f>
        <v>2924.9781141706949</v>
      </c>
      <c r="E94" s="31">
        <v>1</v>
      </c>
      <c r="F94" s="35">
        <v>4492.29</v>
      </c>
      <c r="G94" s="34">
        <v>0.83979999999999999</v>
      </c>
      <c r="H94" s="34">
        <v>0.85340000000000005</v>
      </c>
      <c r="I94" s="30">
        <v>78</v>
      </c>
      <c r="J94" s="30">
        <v>227</v>
      </c>
      <c r="K94" s="30">
        <v>214</v>
      </c>
      <c r="L94" s="30">
        <v>180</v>
      </c>
      <c r="M94" s="30">
        <v>128</v>
      </c>
      <c r="N94" s="30">
        <v>49</v>
      </c>
      <c r="O94" s="30">
        <v>11</v>
      </c>
      <c r="P94" s="36">
        <v>28.875</v>
      </c>
      <c r="Q94" s="36">
        <v>72.400000000000006</v>
      </c>
      <c r="R94" s="36">
        <v>2.122806473306578E-2</v>
      </c>
      <c r="S94" s="36">
        <v>1.5766720311745799E-3</v>
      </c>
      <c r="T94" s="34">
        <v>5.34955250368064E-4</v>
      </c>
      <c r="U94" s="34">
        <v>6.6762204080577704E-4</v>
      </c>
      <c r="V94" s="34">
        <v>1.78072650438566E-3</v>
      </c>
      <c r="W94" s="34">
        <v>3.4843503202932197E-3</v>
      </c>
      <c r="X94" s="34">
        <v>4.5292237463923401E-3</v>
      </c>
      <c r="Y94" s="34">
        <v>5.8978974138409902E-3</v>
      </c>
      <c r="Z94" s="34">
        <v>8.3760325590124789E-3</v>
      </c>
      <c r="AA94" s="34">
        <v>1.2353952542881901E-2</v>
      </c>
      <c r="AB94" s="34">
        <v>1.8096602884394901E-2</v>
      </c>
      <c r="AC94" s="34">
        <v>2.5372026229029898E-2</v>
      </c>
      <c r="AD94" s="34">
        <v>3.5436428276079998E-2</v>
      </c>
      <c r="AE94" s="34">
        <v>4.75254772093038E-2</v>
      </c>
      <c r="AF94" s="34">
        <v>9.2294760741063298E-2</v>
      </c>
      <c r="AG94" s="31">
        <v>73</v>
      </c>
      <c r="AH94" s="31">
        <f>SUM('MH costs discounted'!D94:M94)</f>
        <v>8550639.087320799</v>
      </c>
      <c r="AI94" s="31">
        <f>SUM('FP costs discounted'!B94:M94)</f>
        <v>1402374.285414482</v>
      </c>
      <c r="AJ94" s="31">
        <f t="shared" si="24"/>
        <v>9953013.3727352805</v>
      </c>
      <c r="AK94" s="37">
        <v>279.43646550520498</v>
      </c>
      <c r="AL94" s="37">
        <v>8.1999999999999993</v>
      </c>
      <c r="AM94" s="33">
        <v>10.1</v>
      </c>
      <c r="AN94" s="37">
        <v>0.5</v>
      </c>
      <c r="AO94" s="37">
        <v>0.03</v>
      </c>
      <c r="AP94" s="37">
        <v>0.1</v>
      </c>
      <c r="AQ94" s="37">
        <v>0.25</v>
      </c>
      <c r="AR94" s="37">
        <v>0.496</v>
      </c>
      <c r="AS94" s="57">
        <v>2.5000000000000001E-2</v>
      </c>
      <c r="AT94" s="58">
        <v>0.41</v>
      </c>
      <c r="AU94" s="34">
        <f t="shared" si="17"/>
        <v>8.7936865839909811E-2</v>
      </c>
      <c r="AV94" s="34">
        <f t="shared" si="18"/>
        <v>0.25591882750845546</v>
      </c>
      <c r="AW94" s="34">
        <f t="shared" si="19"/>
        <v>0.24126268320180383</v>
      </c>
      <c r="AX94" s="34">
        <f t="shared" si="20"/>
        <v>0.20293122886133033</v>
      </c>
      <c r="AY94" s="34">
        <f t="shared" si="21"/>
        <v>0.14430665163472378</v>
      </c>
      <c r="AZ94" s="34">
        <f t="shared" si="22"/>
        <v>5.5242390078917701E-2</v>
      </c>
      <c r="BA94" s="34">
        <f t="shared" si="23"/>
        <v>1.2401352874859075E-2</v>
      </c>
      <c r="BB94" s="62">
        <f>SUM('MH costs'!D94:M94)+SUM('FP costs'!B94:M94)</f>
        <v>12230986.161528122</v>
      </c>
      <c r="BC94" s="66" t="s">
        <v>430</v>
      </c>
      <c r="BD94" s="62" t="s">
        <v>438</v>
      </c>
      <c r="BE94" s="22">
        <f t="shared" si="25"/>
        <v>0.83979999999999999</v>
      </c>
      <c r="BF94" s="22">
        <f t="shared" si="26"/>
        <v>0.85340000000000005</v>
      </c>
    </row>
    <row r="95" spans="1:58" x14ac:dyDescent="0.3">
      <c r="A95" s="31" t="s">
        <v>188</v>
      </c>
      <c r="B95" s="31">
        <v>15893219</v>
      </c>
      <c r="C95" s="35">
        <v>309.42</v>
      </c>
      <c r="D95" s="35" cm="1">
        <f t="array" ref="D95">SUMPRODUCT(($C$2:$C$121)*($B$2:$B$121))/SUM($B$2:$B$121)</f>
        <v>2924.9781141706949</v>
      </c>
      <c r="E95" s="31">
        <v>1</v>
      </c>
      <c r="F95" s="35">
        <v>1209.6600000000001</v>
      </c>
      <c r="G95" s="34">
        <v>0.2306</v>
      </c>
      <c r="H95" s="34">
        <v>0.49420000000000003</v>
      </c>
      <c r="I95" s="30">
        <v>64</v>
      </c>
      <c r="J95" s="30">
        <v>321.12349999999998</v>
      </c>
      <c r="K95" s="30">
        <v>314.05130000000003</v>
      </c>
      <c r="L95" s="30">
        <v>207.07810000000001</v>
      </c>
      <c r="M95" s="30">
        <v>156.97839999999999</v>
      </c>
      <c r="N95" s="30">
        <v>64.715800000000002</v>
      </c>
      <c r="O95" s="30">
        <v>23.79186</v>
      </c>
      <c r="P95" s="36">
        <v>29.678999999999998</v>
      </c>
      <c r="Q95" s="36">
        <v>71.099999999999994</v>
      </c>
      <c r="R95" s="36">
        <v>7.6463111511080539E-2</v>
      </c>
      <c r="S95" s="36">
        <v>8.6685042664575405E-3</v>
      </c>
      <c r="T95" s="34">
        <v>1.60942829266529E-3</v>
      </c>
      <c r="U95" s="34">
        <v>1.1902501612969399E-3</v>
      </c>
      <c r="V95" s="34">
        <v>1.9856020063907199E-3</v>
      </c>
      <c r="W95" s="34">
        <v>2.7545459143023198E-3</v>
      </c>
      <c r="X95" s="34">
        <v>3.2002559982162596E-3</v>
      </c>
      <c r="Y95" s="34">
        <v>4.06323896433812E-3</v>
      </c>
      <c r="Z95" s="34">
        <v>5.6665069565844601E-3</v>
      </c>
      <c r="AA95" s="34">
        <v>8.5084619126796802E-3</v>
      </c>
      <c r="AB95" s="34">
        <v>1.20484881002496E-2</v>
      </c>
      <c r="AC95" s="34">
        <v>1.7379932863508401E-2</v>
      </c>
      <c r="AD95" s="34">
        <v>2.4406239994477302E-2</v>
      </c>
      <c r="AE95" s="34">
        <v>3.4665986907597396E-2</v>
      </c>
      <c r="AF95" s="34">
        <v>6.9354161975351394E-2</v>
      </c>
      <c r="AG95" s="31">
        <v>57.4</v>
      </c>
      <c r="AH95" s="31">
        <f>SUM('MH costs discounted'!D95:M95)</f>
        <v>367646501.86621368</v>
      </c>
      <c r="AI95" s="31">
        <f>SUM('FP costs discounted'!B95:M95)</f>
        <v>33858833.964759134</v>
      </c>
      <c r="AJ95" s="31">
        <f t="shared" si="24"/>
        <v>401505335.83097279</v>
      </c>
      <c r="AK95" s="37">
        <v>349.63249412118699</v>
      </c>
      <c r="AL95" s="37">
        <v>36.9</v>
      </c>
      <c r="AM95" s="33">
        <v>26.8</v>
      </c>
      <c r="AN95" s="37">
        <v>0.5</v>
      </c>
      <c r="AO95" s="37">
        <v>0.03</v>
      </c>
      <c r="AP95" s="37">
        <v>0.1</v>
      </c>
      <c r="AQ95" s="37">
        <v>0.25</v>
      </c>
      <c r="AR95" s="37">
        <v>0.496</v>
      </c>
      <c r="AS95" s="57">
        <v>2.1000000000000001E-2</v>
      </c>
      <c r="AT95" s="58">
        <v>0.41</v>
      </c>
      <c r="AU95" s="34">
        <f t="shared" si="17"/>
        <v>5.5568147143342274E-2</v>
      </c>
      <c r="AV95" s="34">
        <f t="shared" si="18"/>
        <v>0.27881621717476673</v>
      </c>
      <c r="AW95" s="34">
        <f t="shared" si="19"/>
        <v>0.27267576326496767</v>
      </c>
      <c r="AX95" s="34">
        <f t="shared" si="20"/>
        <v>0.17979603642130854</v>
      </c>
      <c r="AY95" s="34">
        <f t="shared" si="21"/>
        <v>0.13629685671135064</v>
      </c>
      <c r="AZ95" s="34">
        <f t="shared" si="22"/>
        <v>5.6189642139048597E-2</v>
      </c>
      <c r="BA95" s="34">
        <f t="shared" si="23"/>
        <v>2.0657337145215615E-2</v>
      </c>
      <c r="BB95" s="62">
        <f>SUM('MH costs'!D95:M95)+SUM('FP costs'!B95:M95)</f>
        <v>495096704.19121689</v>
      </c>
      <c r="BC95" s="66" t="s">
        <v>429</v>
      </c>
      <c r="BD95" s="62" t="s">
        <v>442</v>
      </c>
      <c r="BE95" s="22">
        <f t="shared" si="25"/>
        <v>0.2306</v>
      </c>
      <c r="BF95" s="22">
        <f t="shared" si="26"/>
        <v>0.49420000000000003</v>
      </c>
    </row>
    <row r="96" spans="1:58" x14ac:dyDescent="0.3">
      <c r="A96" s="31" t="s">
        <v>190</v>
      </c>
      <c r="B96" s="31">
        <v>59308690</v>
      </c>
      <c r="C96" s="35">
        <v>5090.72</v>
      </c>
      <c r="D96" s="35" cm="1">
        <f t="array" ref="D96">SUMPRODUCT(($C$2:$C$121)*($B$2:$B$121))/SUM($B$2:$B$121)</f>
        <v>2924.9781141706949</v>
      </c>
      <c r="E96" s="31">
        <v>1</v>
      </c>
      <c r="F96" s="35">
        <v>13886.18</v>
      </c>
      <c r="G96" s="34">
        <v>0.54069999999999996</v>
      </c>
      <c r="H96" s="34">
        <v>0.60130000000000006</v>
      </c>
      <c r="I96" s="30">
        <v>71.098370000000003</v>
      </c>
      <c r="J96" s="30">
        <v>133.2191</v>
      </c>
      <c r="K96" s="30">
        <v>139.22970000000001</v>
      </c>
      <c r="L96" s="30">
        <v>98.280140000000003</v>
      </c>
      <c r="M96" s="30">
        <v>61.57638</v>
      </c>
      <c r="N96" s="30">
        <v>23.143650000000001</v>
      </c>
      <c r="O96" s="30">
        <v>2.5942430000000001</v>
      </c>
      <c r="P96" s="36">
        <v>27.718</v>
      </c>
      <c r="Q96" s="36">
        <v>74.319999999999993</v>
      </c>
      <c r="R96" s="36">
        <v>3.3379796846395526E-2</v>
      </c>
      <c r="S96" s="36">
        <v>1.3658284929540302E-3</v>
      </c>
      <c r="T96" s="34">
        <v>7.7654575387985905E-4</v>
      </c>
      <c r="U96" s="34">
        <v>6.5309787026246501E-4</v>
      </c>
      <c r="V96" s="34">
        <v>1.4850232174454601E-3</v>
      </c>
      <c r="W96" s="34">
        <v>2.90907668062842E-3</v>
      </c>
      <c r="X96" s="34">
        <v>4.92630363989507E-3</v>
      </c>
      <c r="Y96" s="34">
        <v>7.2498809242365599E-3</v>
      </c>
      <c r="Z96" s="34">
        <v>8.7969220871961101E-3</v>
      </c>
      <c r="AA96" s="34">
        <v>1.0010145425850501E-2</v>
      </c>
      <c r="AB96" s="34">
        <v>1.0776658027681499E-2</v>
      </c>
      <c r="AC96" s="34">
        <v>1.28395121495523E-2</v>
      </c>
      <c r="AD96" s="34">
        <v>1.5255022661546699E-2</v>
      </c>
      <c r="AE96" s="34">
        <v>2.0048468174475198E-2</v>
      </c>
      <c r="AF96" s="34">
        <v>4.8179073598496797E-2</v>
      </c>
      <c r="AG96" s="31">
        <v>64.13</v>
      </c>
      <c r="AH96" s="31">
        <f>SUM('MH costs discounted'!D96:M96)</f>
        <v>907141508.14723134</v>
      </c>
      <c r="AI96" s="31">
        <f>SUM('FP costs discounted'!B96:M96)</f>
        <v>83270813.327445686</v>
      </c>
      <c r="AJ96" s="31">
        <f t="shared" si="24"/>
        <v>990412321.47467709</v>
      </c>
      <c r="AK96" s="37">
        <v>133.25161762438401</v>
      </c>
      <c r="AL96" s="37">
        <v>11.5</v>
      </c>
      <c r="AM96" s="33">
        <v>16.399999999999999</v>
      </c>
      <c r="AN96" s="37">
        <v>0.5</v>
      </c>
      <c r="AO96" s="37">
        <v>0.03</v>
      </c>
      <c r="AP96" s="37">
        <v>0.1</v>
      </c>
      <c r="AQ96" s="37">
        <v>0.25</v>
      </c>
      <c r="AR96" s="37">
        <v>0.496</v>
      </c>
      <c r="AS96" s="57">
        <v>1.6E-2</v>
      </c>
      <c r="AT96" s="58">
        <v>0.41</v>
      </c>
      <c r="AU96" s="34">
        <f t="shared" si="17"/>
        <v>0.13436549363008576</v>
      </c>
      <c r="AV96" s="34">
        <f t="shared" si="18"/>
        <v>0.25176456411667042</v>
      </c>
      <c r="AW96" s="34">
        <f t="shared" si="19"/>
        <v>0.26312371673877688</v>
      </c>
      <c r="AX96" s="34">
        <f t="shared" si="20"/>
        <v>0.18573505306990773</v>
      </c>
      <c r="AY96" s="34">
        <f t="shared" si="21"/>
        <v>0.11637032880857522</v>
      </c>
      <c r="AZ96" s="34">
        <f t="shared" si="22"/>
        <v>4.3738104778659963E-2</v>
      </c>
      <c r="BA96" s="34">
        <f t="shared" si="23"/>
        <v>4.9027388573239378E-3</v>
      </c>
      <c r="BB96" s="62">
        <f>SUM('MH costs'!D96:M96)+SUM('FP costs'!B96:M96)</f>
        <v>1216927692.3667524</v>
      </c>
      <c r="BC96" s="66" t="s">
        <v>431</v>
      </c>
      <c r="BD96" s="62" t="s">
        <v>439</v>
      </c>
      <c r="BE96" s="22">
        <f t="shared" si="25"/>
        <v>0.54069999999999996</v>
      </c>
      <c r="BF96" s="22">
        <f t="shared" si="26"/>
        <v>0.60130000000000006</v>
      </c>
    </row>
    <row r="97" spans="1:58" x14ac:dyDescent="0.3">
      <c r="A97" s="31" t="s">
        <v>192</v>
      </c>
      <c r="B97" s="31">
        <v>11193729</v>
      </c>
      <c r="C97" s="35">
        <v>1119.6500000000001</v>
      </c>
      <c r="D97" s="35" cm="1">
        <f t="array" ref="D97">SUMPRODUCT(($C$2:$C$121)*($B$2:$B$121))/SUM($B$2:$B$121)</f>
        <v>2924.9781141706949</v>
      </c>
      <c r="E97" s="31">
        <v>1</v>
      </c>
      <c r="F97" s="35">
        <v>2679.96</v>
      </c>
      <c r="G97" s="34">
        <v>0.73069999999999991</v>
      </c>
      <c r="H97" s="34">
        <v>0.73790000000000011</v>
      </c>
      <c r="I97" s="30">
        <v>158.0934</v>
      </c>
      <c r="J97" s="30">
        <v>293.89060000000001</v>
      </c>
      <c r="K97" s="30">
        <v>296.63139999999999</v>
      </c>
      <c r="L97" s="30">
        <v>258.18669999999997</v>
      </c>
      <c r="M97" s="30">
        <v>214.88759999999999</v>
      </c>
      <c r="N97" s="30">
        <v>146.81829999999999</v>
      </c>
      <c r="O97" s="30">
        <v>122.8857</v>
      </c>
      <c r="P97" s="36">
        <v>29.567</v>
      </c>
      <c r="Q97" s="36">
        <v>75.759999999999991</v>
      </c>
      <c r="R97" s="36">
        <v>7.783733671410599E-2</v>
      </c>
      <c r="S97" s="36">
        <v>8.0199009068535991E-3</v>
      </c>
      <c r="T97" s="34">
        <v>1.0955236845167601E-3</v>
      </c>
      <c r="U97" s="34">
        <v>7.6909244632667904E-4</v>
      </c>
      <c r="V97" s="34">
        <v>1.22206262901866E-3</v>
      </c>
      <c r="W97" s="34">
        <v>1.69929605159273E-3</v>
      </c>
      <c r="X97" s="34">
        <v>2.31934454171714E-3</v>
      </c>
      <c r="Y97" s="34">
        <v>3.1561555889527896E-3</v>
      </c>
      <c r="Z97" s="34">
        <v>4.2315740198237105E-3</v>
      </c>
      <c r="AA97" s="34">
        <v>5.53875074605474E-3</v>
      </c>
      <c r="AB97" s="34">
        <v>7.2830985524467099E-3</v>
      </c>
      <c r="AC97" s="34">
        <v>1.0028920977101801E-2</v>
      </c>
      <c r="AD97" s="34">
        <v>1.3989398881991001E-2</v>
      </c>
      <c r="AE97" s="34">
        <v>2.1274864042237999E-2</v>
      </c>
      <c r="AF97" s="34">
        <v>5.7443846070839001E-2</v>
      </c>
      <c r="AG97" s="31">
        <v>57.85</v>
      </c>
      <c r="AH97" s="31">
        <f>SUM('MH costs discounted'!D97:M97)</f>
        <v>463488198.80020684</v>
      </c>
      <c r="AI97" s="31">
        <f>SUM('FP costs discounted'!B97:M97)</f>
        <v>27152272.15962784</v>
      </c>
      <c r="AJ97" s="31">
        <f t="shared" si="24"/>
        <v>490640470.95983469</v>
      </c>
      <c r="AK97" s="37">
        <v>184.87343882648301</v>
      </c>
      <c r="AL97" s="37">
        <v>38.6</v>
      </c>
      <c r="AM97" s="33">
        <v>28.8</v>
      </c>
      <c r="AN97" s="37">
        <v>0.5</v>
      </c>
      <c r="AO97" s="37">
        <v>0.03</v>
      </c>
      <c r="AP97" s="37">
        <v>0.1</v>
      </c>
      <c r="AQ97" s="37">
        <v>0.25</v>
      </c>
      <c r="AR97" s="37">
        <v>0.496</v>
      </c>
      <c r="AS97" s="57">
        <v>2.1000000000000001E-2</v>
      </c>
      <c r="AT97" s="58">
        <v>0.41</v>
      </c>
      <c r="AU97" s="34">
        <f t="shared" si="17"/>
        <v>0.10600380033789872</v>
      </c>
      <c r="AV97" s="34">
        <f t="shared" si="18"/>
        <v>0.19705769174162399</v>
      </c>
      <c r="AW97" s="34">
        <f t="shared" si="19"/>
        <v>0.19889543585975991</v>
      </c>
      <c r="AX97" s="34">
        <f t="shared" si="20"/>
        <v>0.17311773544436992</v>
      </c>
      <c r="AY97" s="34">
        <f t="shared" si="21"/>
        <v>0.144085093024062</v>
      </c>
      <c r="AZ97" s="34">
        <f t="shared" si="22"/>
        <v>9.8443690623072913E-2</v>
      </c>
      <c r="BA97" s="34">
        <f t="shared" si="23"/>
        <v>8.2396552969212625E-2</v>
      </c>
      <c r="BB97" s="62">
        <f>SUM('MH costs'!D97:M97)+SUM('FP costs'!B97:M97)</f>
        <v>603043184.84050202</v>
      </c>
      <c r="BC97" s="66" t="s">
        <v>429</v>
      </c>
      <c r="BD97" s="62" t="s">
        <v>439</v>
      </c>
      <c r="BE97" s="22">
        <f t="shared" si="25"/>
        <v>0.73069999999999991</v>
      </c>
      <c r="BF97" s="22">
        <f t="shared" si="26"/>
        <v>0.73790000000000011</v>
      </c>
    </row>
    <row r="98" spans="1:58" x14ac:dyDescent="0.3">
      <c r="A98" s="31" t="s">
        <v>194</v>
      </c>
      <c r="B98" s="31">
        <v>21919000</v>
      </c>
      <c r="C98" s="35">
        <v>3682.04</v>
      </c>
      <c r="D98" s="35" cm="1">
        <f t="array" ref="D98">SUMPRODUCT(($C$2:$C$121)*($B$2:$B$121))/SUM($B$2:$B$121)</f>
        <v>2924.9781141706949</v>
      </c>
      <c r="E98" s="31">
        <v>1</v>
      </c>
      <c r="F98" s="35">
        <v>9436.2999999999993</v>
      </c>
      <c r="G98" s="34">
        <v>0.37579999999999997</v>
      </c>
      <c r="H98" s="34">
        <v>0.57520000000000004</v>
      </c>
      <c r="I98" s="30">
        <v>20.27778</v>
      </c>
      <c r="J98" s="30">
        <v>82.344539999999995</v>
      </c>
      <c r="K98" s="30">
        <v>152.02930000000001</v>
      </c>
      <c r="L98" s="30">
        <v>118.23860000000001</v>
      </c>
      <c r="M98" s="30">
        <v>58.804690000000001</v>
      </c>
      <c r="N98" s="30">
        <v>16.16572</v>
      </c>
      <c r="O98" s="30">
        <v>1.748397</v>
      </c>
      <c r="P98" s="36">
        <v>28.902999999999999</v>
      </c>
      <c r="Q98" s="36">
        <v>83.22</v>
      </c>
      <c r="R98" s="36">
        <v>6.6852896932853888E-3</v>
      </c>
      <c r="S98" s="36">
        <v>3.2818747215435898E-4</v>
      </c>
      <c r="T98" s="34">
        <v>2.3928758469798E-4</v>
      </c>
      <c r="U98" s="34">
        <v>2.5451693668443698E-4</v>
      </c>
      <c r="V98" s="34">
        <v>6.1493715252855302E-4</v>
      </c>
      <c r="W98" s="34">
        <v>1.0790551075910799E-3</v>
      </c>
      <c r="X98" s="34">
        <v>1.1249336560536101E-3</v>
      </c>
      <c r="Y98" s="34">
        <v>1.2090157237455098E-3</v>
      </c>
      <c r="Z98" s="34">
        <v>1.5545313180241899E-3</v>
      </c>
      <c r="AA98" s="34">
        <v>2.0571984234297098E-3</v>
      </c>
      <c r="AB98" s="34">
        <v>3.0737524335211902E-3</v>
      </c>
      <c r="AC98" s="34">
        <v>4.6322115250636104E-3</v>
      </c>
      <c r="AD98" s="34">
        <v>6.5871948893779101E-3</v>
      </c>
      <c r="AE98" s="34">
        <v>1.0396929787975701E-2</v>
      </c>
      <c r="AF98" s="34">
        <v>3.6882701221851596E-2</v>
      </c>
      <c r="AG98" s="31">
        <v>76.98</v>
      </c>
      <c r="AH98" s="31">
        <f>SUM('MH costs discounted'!D98:M98)</f>
        <v>209031279.64309821</v>
      </c>
      <c r="AI98" s="31">
        <f>SUM('FP costs discounted'!B98:M98)</f>
        <v>29402055.542990755</v>
      </c>
      <c r="AJ98" s="31">
        <f t="shared" si="24"/>
        <v>238433335.18608895</v>
      </c>
      <c r="AK98" s="37">
        <v>35.173187276944503</v>
      </c>
      <c r="AL98" s="37">
        <v>4.3</v>
      </c>
      <c r="AM98" s="33">
        <v>5.8</v>
      </c>
      <c r="AN98" s="37">
        <v>0.5</v>
      </c>
      <c r="AO98" s="37">
        <v>0.03</v>
      </c>
      <c r="AP98" s="37">
        <v>0.1</v>
      </c>
      <c r="AQ98" s="37">
        <v>0.25</v>
      </c>
      <c r="AR98" s="37">
        <v>0.496</v>
      </c>
      <c r="AS98" s="57">
        <v>2.5000000000000001E-2</v>
      </c>
      <c r="AT98" s="58">
        <v>0.41</v>
      </c>
      <c r="AU98" s="34">
        <f t="shared" ref="AU98:AU120" si="27">I98/SUM($I98:$O98)</f>
        <v>4.5100918314080023E-2</v>
      </c>
      <c r="AV98" s="34">
        <f t="shared" ref="AV98:AV120" si="28">J98/SUM($I98:$O98)</f>
        <v>0.18314699006254603</v>
      </c>
      <c r="AW98" s="34">
        <f t="shared" ref="AW98:AW120" si="29">K98/SUM($I98:$O98)</f>
        <v>0.33813667179773949</v>
      </c>
      <c r="AX98" s="34">
        <f t="shared" ref="AX98:AX120" si="30">L98/SUM($I98:$O98)</f>
        <v>0.26298092987354543</v>
      </c>
      <c r="AY98" s="34">
        <f t="shared" ref="AY98:AY120" si="31">M98/SUM($I98:$O98)</f>
        <v>0.13079072364799293</v>
      </c>
      <c r="AZ98" s="34">
        <f t="shared" ref="AZ98:AZ120" si="32">N98/SUM($I98:$O98)</f>
        <v>3.5955061017936364E-2</v>
      </c>
      <c r="BA98" s="34">
        <f t="shared" ref="BA98:BA120" si="33">O98/SUM($I98:$O98)</f>
        <v>3.8887052861596568E-3</v>
      </c>
      <c r="BB98" s="62">
        <f>SUM('MH costs'!D98:M98)+SUM('FP costs'!B98:M98)</f>
        <v>292187174.0094794</v>
      </c>
      <c r="BC98" s="66" t="s">
        <v>430</v>
      </c>
      <c r="BD98" s="62" t="s">
        <v>438</v>
      </c>
      <c r="BE98" s="22">
        <f t="shared" si="25"/>
        <v>0.37579999999999997</v>
      </c>
      <c r="BF98" s="22">
        <f t="shared" si="26"/>
        <v>0.57520000000000004</v>
      </c>
    </row>
    <row r="99" spans="1:58" x14ac:dyDescent="0.3">
      <c r="A99" s="31" t="s">
        <v>196</v>
      </c>
      <c r="B99" s="31">
        <v>43849269</v>
      </c>
      <c r="C99" s="35">
        <v>595.47</v>
      </c>
      <c r="D99" s="35" cm="1">
        <f t="array" ref="D99">SUMPRODUCT(($C$2:$C$121)*($B$2:$B$121))/SUM($B$2:$B$121)</f>
        <v>2924.9781141706949</v>
      </c>
      <c r="E99" s="31">
        <v>1</v>
      </c>
      <c r="F99" s="35">
        <v>2108.14</v>
      </c>
      <c r="G99" s="34">
        <v>0.30599999999999999</v>
      </c>
      <c r="H99" s="34">
        <v>0.49740000000000001</v>
      </c>
      <c r="I99" s="30">
        <v>38.200000000000003</v>
      </c>
      <c r="J99" s="30">
        <v>135</v>
      </c>
      <c r="K99" s="30">
        <v>185.6</v>
      </c>
      <c r="L99" s="30">
        <v>155.5</v>
      </c>
      <c r="M99" s="30">
        <v>130.1</v>
      </c>
      <c r="N99" s="30">
        <v>72.599999999999994</v>
      </c>
      <c r="O99" s="30">
        <v>47.8</v>
      </c>
      <c r="P99" s="36">
        <v>30.015999999999998</v>
      </c>
      <c r="Q99" s="36">
        <v>78.09</v>
      </c>
      <c r="R99" s="36">
        <v>3.7605037768343022E-2</v>
      </c>
      <c r="S99" s="36">
        <v>2.4279384808794198E-3</v>
      </c>
      <c r="T99" s="34">
        <v>5.94193378270102E-4</v>
      </c>
      <c r="U99" s="34">
        <v>4.6402028787733102E-4</v>
      </c>
      <c r="V99" s="34">
        <v>7.9102294156147706E-4</v>
      </c>
      <c r="W99" s="34">
        <v>1.08438021900978E-3</v>
      </c>
      <c r="X99" s="34">
        <v>1.3019732543148701E-3</v>
      </c>
      <c r="Y99" s="34">
        <v>1.6760701075490701E-3</v>
      </c>
      <c r="Z99" s="34">
        <v>2.2272472651103398E-3</v>
      </c>
      <c r="AA99" s="34">
        <v>3.18027417761852E-3</v>
      </c>
      <c r="AB99" s="34">
        <v>4.5991704306560599E-3</v>
      </c>
      <c r="AC99" s="34">
        <v>7.0643784535363201E-3</v>
      </c>
      <c r="AD99" s="34">
        <v>1.0778016974032901E-2</v>
      </c>
      <c r="AE99" s="34">
        <v>1.7548612400747801E-2</v>
      </c>
      <c r="AF99" s="34">
        <v>5.4654154248739498E-2</v>
      </c>
      <c r="AG99" s="31">
        <v>65.31</v>
      </c>
      <c r="AH99" s="31">
        <f>SUM('MH costs discounted'!D99:M99)</f>
        <v>1017705151.5055401</v>
      </c>
      <c r="AI99" s="31">
        <f>SUM('FP costs discounted'!B99:M99)</f>
        <v>87988119.004937813</v>
      </c>
      <c r="AJ99" s="31">
        <f t="shared" si="24"/>
        <v>1105693270.510478</v>
      </c>
      <c r="AK99" s="37">
        <v>199.95953892216599</v>
      </c>
      <c r="AL99" s="37">
        <v>27.2</v>
      </c>
      <c r="AM99" s="33">
        <v>22.6</v>
      </c>
      <c r="AN99" s="37">
        <v>0.5</v>
      </c>
      <c r="AO99" s="37">
        <v>0.03</v>
      </c>
      <c r="AP99" s="37">
        <v>0.1</v>
      </c>
      <c r="AQ99" s="37">
        <v>0.25</v>
      </c>
      <c r="AR99" s="37">
        <v>0.496</v>
      </c>
      <c r="AS99" s="57">
        <v>2.1000000000000001E-2</v>
      </c>
      <c r="AT99" s="58">
        <v>0.41</v>
      </c>
      <c r="AU99" s="34">
        <f t="shared" si="27"/>
        <v>4.9947698744769883E-2</v>
      </c>
      <c r="AV99" s="34">
        <f t="shared" si="28"/>
        <v>0.17651673640167365</v>
      </c>
      <c r="AW99" s="34">
        <f t="shared" si="29"/>
        <v>0.24267782426778242</v>
      </c>
      <c r="AX99" s="34">
        <f t="shared" si="30"/>
        <v>0.203321129707113</v>
      </c>
      <c r="AY99" s="34">
        <f t="shared" si="31"/>
        <v>0.17010983263598325</v>
      </c>
      <c r="AZ99" s="34">
        <f t="shared" si="32"/>
        <v>9.4926778242677826E-2</v>
      </c>
      <c r="BA99" s="34">
        <f t="shared" si="33"/>
        <v>6.25E-2</v>
      </c>
      <c r="BB99" s="62">
        <f>SUM('MH costs'!D99:M99)+SUM('FP costs'!B99:M99)</f>
        <v>1357408319.6876876</v>
      </c>
      <c r="BC99" s="66" t="s">
        <v>429</v>
      </c>
      <c r="BD99" s="62" t="s">
        <v>442</v>
      </c>
      <c r="BE99" s="22">
        <f t="shared" si="25"/>
        <v>0.30599999999999999</v>
      </c>
      <c r="BF99" s="22">
        <f t="shared" si="26"/>
        <v>0.49740000000000001</v>
      </c>
    </row>
    <row r="100" spans="1:58" x14ac:dyDescent="0.3">
      <c r="A100" s="31" t="s">
        <v>198</v>
      </c>
      <c r="B100" s="31">
        <v>586634</v>
      </c>
      <c r="C100" s="35">
        <v>6491.14</v>
      </c>
      <c r="D100" s="35" cm="1">
        <f t="array" ref="D100">SUMPRODUCT(($C$2:$C$121)*($B$2:$B$121))/SUM($B$2:$B$121)</f>
        <v>2924.9781141706949</v>
      </c>
      <c r="E100" s="31">
        <v>1</v>
      </c>
      <c r="F100" s="35">
        <v>18322.12</v>
      </c>
      <c r="G100" s="34">
        <v>0.43890000000000001</v>
      </c>
      <c r="H100" s="34">
        <v>0.56830000000000003</v>
      </c>
      <c r="I100" s="30">
        <v>61.1</v>
      </c>
      <c r="J100" s="30">
        <v>114.96</v>
      </c>
      <c r="K100" s="30">
        <v>121.17</v>
      </c>
      <c r="L100" s="30">
        <v>97.11</v>
      </c>
      <c r="M100" s="30">
        <v>50.91</v>
      </c>
      <c r="N100" s="30">
        <v>14.12</v>
      </c>
      <c r="O100" s="30">
        <v>0.68355929999999998</v>
      </c>
      <c r="P100" s="36">
        <v>27.66</v>
      </c>
      <c r="Q100" s="36">
        <v>78.84</v>
      </c>
      <c r="R100" s="36">
        <v>2.4814389412830231E-2</v>
      </c>
      <c r="S100" s="36">
        <v>6.3784575359713701E-4</v>
      </c>
      <c r="T100" s="34">
        <v>3.1362935907747202E-4</v>
      </c>
      <c r="U100" s="34">
        <v>4.6111956411269299E-4</v>
      </c>
      <c r="V100" s="34">
        <v>9.7991969726878491E-4</v>
      </c>
      <c r="W100" s="34">
        <v>1.2837085583034999E-3</v>
      </c>
      <c r="X100" s="34">
        <v>1.8516412593700099E-3</v>
      </c>
      <c r="Y100" s="34">
        <v>2.2933651958642501E-3</v>
      </c>
      <c r="Z100" s="34">
        <v>3.0663330202265401E-3</v>
      </c>
      <c r="AA100" s="34">
        <v>3.6829548259645797E-3</v>
      </c>
      <c r="AB100" s="34">
        <v>4.9657045203004603E-3</v>
      </c>
      <c r="AC100" s="34">
        <v>7.5439838036805203E-3</v>
      </c>
      <c r="AD100" s="34">
        <v>1.12242287533591E-2</v>
      </c>
      <c r="AE100" s="34">
        <v>1.6178374225022499E-2</v>
      </c>
      <c r="AF100" s="34">
        <v>4.4283453840978398E-2</v>
      </c>
      <c r="AG100" s="31">
        <v>71.680000000000007</v>
      </c>
      <c r="AH100" s="31">
        <f>SUM('MH costs discounted'!D100:M100)</f>
        <v>3688651.3808536693</v>
      </c>
      <c r="AI100" s="31">
        <f>SUM('FP costs discounted'!B100:M100)</f>
        <v>929070.10149244266</v>
      </c>
      <c r="AJ100" s="31">
        <f t="shared" si="24"/>
        <v>4617721.4823461119</v>
      </c>
      <c r="AK100" s="37">
        <v>116.919078594284</v>
      </c>
      <c r="AL100" s="37">
        <v>11.2</v>
      </c>
      <c r="AM100" s="33">
        <v>11.2</v>
      </c>
      <c r="AN100" s="37">
        <v>0.5</v>
      </c>
      <c r="AO100" s="37">
        <v>0.03</v>
      </c>
      <c r="AP100" s="37">
        <v>0.1</v>
      </c>
      <c r="AQ100" s="37">
        <v>0.25</v>
      </c>
      <c r="AR100" s="37">
        <v>0.496</v>
      </c>
      <c r="AS100" s="57">
        <v>1.6E-2</v>
      </c>
      <c r="AT100" s="58">
        <v>0.41</v>
      </c>
      <c r="AU100" s="34">
        <f t="shared" si="27"/>
        <v>0.13281062338256319</v>
      </c>
      <c r="AV100" s="34">
        <f t="shared" si="28"/>
        <v>0.24988394867527763</v>
      </c>
      <c r="AW100" s="34">
        <f t="shared" si="29"/>
        <v>0.2633823770092501</v>
      </c>
      <c r="AX100" s="34">
        <f t="shared" si="30"/>
        <v>0.21108411843994615</v>
      </c>
      <c r="AY100" s="34">
        <f t="shared" si="31"/>
        <v>0.11066102841908823</v>
      </c>
      <c r="AZ100" s="34">
        <f t="shared" si="32"/>
        <v>3.0692078595119347E-2</v>
      </c>
      <c r="BA100" s="34">
        <f t="shared" si="33"/>
        <v>1.4858254787552948E-3</v>
      </c>
      <c r="BB100" s="62">
        <f>SUM('MH costs'!D100:M100)+SUM('FP costs'!B100:M100)</f>
        <v>5667667.9525097907</v>
      </c>
      <c r="BC100" s="66" t="s">
        <v>431</v>
      </c>
      <c r="BD100" s="62" t="s">
        <v>441</v>
      </c>
      <c r="BE100" s="22">
        <f t="shared" si="25"/>
        <v>0.43890000000000001</v>
      </c>
      <c r="BF100" s="22">
        <f t="shared" si="26"/>
        <v>0.56830000000000003</v>
      </c>
    </row>
    <row r="101" spans="1:58" x14ac:dyDescent="0.3">
      <c r="A101" s="31" t="s">
        <v>200</v>
      </c>
      <c r="B101" s="31">
        <v>1160164</v>
      </c>
      <c r="C101" s="35">
        <v>3415.46</v>
      </c>
      <c r="D101" s="35" cm="1">
        <f t="array" ref="D101">SUMPRODUCT(($C$2:$C$121)*($B$2:$B$121))/SUM($B$2:$B$121)</f>
        <v>2924.9781141706949</v>
      </c>
      <c r="E101" s="31">
        <v>1</v>
      </c>
      <c r="F101" s="35">
        <v>10734.86</v>
      </c>
      <c r="G101" s="34">
        <v>0.51340000000000008</v>
      </c>
      <c r="H101" s="34">
        <v>0.54710000000000003</v>
      </c>
      <c r="I101" s="30">
        <v>87.051559999999995</v>
      </c>
      <c r="J101" s="30">
        <v>181.55080000000001</v>
      </c>
      <c r="K101" s="30">
        <v>153.4348</v>
      </c>
      <c r="L101" s="30">
        <v>132.79810000000001</v>
      </c>
      <c r="M101" s="30">
        <v>76.298320000000004</v>
      </c>
      <c r="N101" s="30">
        <v>27.274229999999999</v>
      </c>
      <c r="O101" s="30">
        <v>4.8122480000000003</v>
      </c>
      <c r="P101" s="36">
        <v>27.7</v>
      </c>
      <c r="Q101" s="36">
        <v>70.36</v>
      </c>
      <c r="R101" s="36">
        <v>4.2458348661919082E-2</v>
      </c>
      <c r="S101" s="36">
        <v>2.5432378439257802E-3</v>
      </c>
      <c r="T101" s="34">
        <v>1.0636665331845701E-3</v>
      </c>
      <c r="U101" s="34">
        <v>1.0405580350239601E-3</v>
      </c>
      <c r="V101" s="34">
        <v>2.27004296994145E-3</v>
      </c>
      <c r="W101" s="34">
        <v>3.6072760104866397E-3</v>
      </c>
      <c r="X101" s="34">
        <v>5.2284903550396996E-3</v>
      </c>
      <c r="Y101" s="34">
        <v>8.1216686752151098E-3</v>
      </c>
      <c r="Z101" s="34">
        <v>1.16524462806717E-2</v>
      </c>
      <c r="AA101" s="34">
        <v>1.5700434412408201E-2</v>
      </c>
      <c r="AB101" s="34">
        <v>1.91305520747817E-2</v>
      </c>
      <c r="AC101" s="34">
        <v>2.3084236601242702E-2</v>
      </c>
      <c r="AD101" s="34">
        <v>2.6685112953345802E-2</v>
      </c>
      <c r="AE101" s="34">
        <v>3.3307543980315601E-2</v>
      </c>
      <c r="AF101" s="34">
        <v>6.8024660264089695E-2</v>
      </c>
      <c r="AG101" s="31">
        <v>60.19</v>
      </c>
      <c r="AH101" s="31">
        <f>SUM('MH costs discounted'!D101:M101)</f>
        <v>37737415.644378677</v>
      </c>
      <c r="AI101" s="31">
        <f>SUM('FP costs discounted'!B101:M101)</f>
        <v>2259824.1604718063</v>
      </c>
      <c r="AJ101" s="31">
        <f t="shared" si="24"/>
        <v>39997239.804850481</v>
      </c>
      <c r="AK101" s="37">
        <v>85.199011288975896</v>
      </c>
      <c r="AL101" s="37">
        <v>18.399999999999999</v>
      </c>
      <c r="AM101" s="33">
        <v>13.2</v>
      </c>
      <c r="AN101" s="37">
        <v>0.5</v>
      </c>
      <c r="AO101" s="37">
        <v>0.03</v>
      </c>
      <c r="AP101" s="37">
        <v>0.1</v>
      </c>
      <c r="AQ101" s="37">
        <v>0.25</v>
      </c>
      <c r="AR101" s="37">
        <v>0.496</v>
      </c>
      <c r="AS101" s="57">
        <v>2.5000000000000001E-2</v>
      </c>
      <c r="AT101" s="58">
        <v>0.41</v>
      </c>
      <c r="AU101" s="34">
        <f t="shared" si="27"/>
        <v>0.13125592169590264</v>
      </c>
      <c r="AV101" s="34">
        <f t="shared" si="28"/>
        <v>0.27374141932239338</v>
      </c>
      <c r="AW101" s="34">
        <f t="shared" si="29"/>
        <v>0.2313482503268923</v>
      </c>
      <c r="AX101" s="34">
        <f t="shared" si="30"/>
        <v>0.20023233374524996</v>
      </c>
      <c r="AY101" s="34">
        <f t="shared" si="31"/>
        <v>0.11504223836366544</v>
      </c>
      <c r="AZ101" s="34">
        <f t="shared" si="32"/>
        <v>4.1123952255376454E-2</v>
      </c>
      <c r="BA101" s="34">
        <f t="shared" si="33"/>
        <v>7.2558842905200574E-3</v>
      </c>
      <c r="BB101" s="62">
        <f>SUM('MH costs'!D101:M101)+SUM('FP costs'!B101:M101)</f>
        <v>48975689.616741657</v>
      </c>
      <c r="BC101" s="68" t="s">
        <v>430</v>
      </c>
      <c r="BD101" s="62" t="s">
        <v>441</v>
      </c>
      <c r="BE101" s="22">
        <f t="shared" si="25"/>
        <v>0.51340000000000008</v>
      </c>
      <c r="BF101" s="22">
        <f t="shared" si="26"/>
        <v>0.54710000000000003</v>
      </c>
    </row>
    <row r="102" spans="1:58" x14ac:dyDescent="0.3">
      <c r="A102" s="31" t="s">
        <v>202</v>
      </c>
      <c r="B102" s="31">
        <v>17500657</v>
      </c>
      <c r="C102" s="35">
        <v>2032.6</v>
      </c>
      <c r="D102" s="35" cm="1">
        <f t="array" ref="D102">SUMPRODUCT(($C$2:$C$121)*($B$2:$B$121))/SUM($B$2:$B$121)</f>
        <v>2924.9781141706949</v>
      </c>
      <c r="E102" s="31">
        <v>1</v>
      </c>
      <c r="F102" s="35">
        <v>7387.39</v>
      </c>
      <c r="G102" s="34">
        <v>0.15759999999999999</v>
      </c>
      <c r="H102" s="34">
        <v>0.46840000000000004</v>
      </c>
      <c r="I102" s="30">
        <v>54</v>
      </c>
      <c r="J102" s="30">
        <v>156.4</v>
      </c>
      <c r="K102" s="30">
        <v>187.1</v>
      </c>
      <c r="L102" s="30">
        <v>159.1</v>
      </c>
      <c r="M102" s="30">
        <v>98.7</v>
      </c>
      <c r="N102" s="30">
        <v>33.6</v>
      </c>
      <c r="O102" s="30">
        <v>4.9000000000000004</v>
      </c>
      <c r="P102" s="36">
        <v>29.419</v>
      </c>
      <c r="Q102" s="36">
        <v>79.22</v>
      </c>
      <c r="R102" s="36">
        <v>1.0727068023644331E-2</v>
      </c>
      <c r="S102" s="36">
        <v>1.1187641259097002E-3</v>
      </c>
      <c r="T102" s="34">
        <v>4.5894089046708204E-4</v>
      </c>
      <c r="U102" s="34">
        <v>4.5078223120475998E-4</v>
      </c>
      <c r="V102" s="34">
        <v>6.8115201991820996E-4</v>
      </c>
      <c r="W102" s="34">
        <v>7.3524470209441898E-4</v>
      </c>
      <c r="X102" s="34">
        <v>8.75207912763402E-4</v>
      </c>
      <c r="Y102" s="34">
        <v>1.02624623869026E-3</v>
      </c>
      <c r="Z102" s="34">
        <v>1.3328435629358E-3</v>
      </c>
      <c r="AA102" s="34">
        <v>2.0018956628676198E-3</v>
      </c>
      <c r="AB102" s="34">
        <v>3.4958873213493001E-3</v>
      </c>
      <c r="AC102" s="34">
        <v>5.9158454111314096E-3</v>
      </c>
      <c r="AD102" s="34">
        <v>9.4685401577158795E-3</v>
      </c>
      <c r="AE102" s="34">
        <v>1.63472736027587E-2</v>
      </c>
      <c r="AF102" s="34">
        <v>5.1309729782720297E-2</v>
      </c>
      <c r="AG102" s="31">
        <v>72.7</v>
      </c>
      <c r="AH102" s="31">
        <f>SUM('MH costs discounted'!D102:M102)</f>
        <v>402072473.05660564</v>
      </c>
      <c r="AI102" s="31">
        <f>SUM('FP costs discounted'!B102:M102)</f>
        <v>34175077.300803319</v>
      </c>
      <c r="AJ102" s="31">
        <f t="shared" si="24"/>
        <v>436247550.35740894</v>
      </c>
      <c r="AK102" s="37">
        <v>21.400833355140701</v>
      </c>
      <c r="AL102" s="37">
        <v>10.8</v>
      </c>
      <c r="AM102" s="33">
        <v>10.9</v>
      </c>
      <c r="AN102" s="37">
        <v>0.5</v>
      </c>
      <c r="AO102" s="37">
        <v>0.03</v>
      </c>
      <c r="AP102" s="37">
        <v>0.1</v>
      </c>
      <c r="AQ102" s="37">
        <v>0.25</v>
      </c>
      <c r="AR102" s="37">
        <v>0.496</v>
      </c>
      <c r="AS102" s="57">
        <v>2.1000000000000001E-2</v>
      </c>
      <c r="AT102" s="58">
        <v>0.41</v>
      </c>
      <c r="AU102" s="34">
        <f t="shared" si="27"/>
        <v>7.7832228307869691E-2</v>
      </c>
      <c r="AV102" s="34">
        <f t="shared" si="28"/>
        <v>0.22542519458057075</v>
      </c>
      <c r="AW102" s="34">
        <f t="shared" si="29"/>
        <v>0.26967425771115594</v>
      </c>
      <c r="AX102" s="34">
        <f t="shared" si="30"/>
        <v>0.22931680599596421</v>
      </c>
      <c r="AY102" s="34">
        <f t="shared" si="31"/>
        <v>0.14226001729605073</v>
      </c>
      <c r="AZ102" s="34">
        <f t="shared" si="32"/>
        <v>4.8428942058230035E-2</v>
      </c>
      <c r="BA102" s="34">
        <f t="shared" si="33"/>
        <v>7.062554050158547E-3</v>
      </c>
      <c r="BB102" s="62">
        <f>SUM('MH costs'!D102:M102)+SUM('FP costs'!B102:M102)</f>
        <v>537207437.83775282</v>
      </c>
      <c r="BC102" s="66" t="s">
        <v>429</v>
      </c>
      <c r="BD102" s="62" t="s">
        <v>442</v>
      </c>
      <c r="BE102" s="22">
        <f t="shared" si="25"/>
        <v>0.15759999999999999</v>
      </c>
      <c r="BF102" s="22">
        <f t="shared" si="26"/>
        <v>0.46840000000000004</v>
      </c>
    </row>
    <row r="103" spans="1:58" x14ac:dyDescent="0.3">
      <c r="A103" s="31" t="s">
        <v>204</v>
      </c>
      <c r="B103" s="31">
        <v>9537642</v>
      </c>
      <c r="C103" s="35">
        <v>859.14</v>
      </c>
      <c r="D103" s="35" cm="1">
        <f t="array" ref="D103">SUMPRODUCT(($C$2:$C$121)*($B$2:$B$121))/SUM($B$2:$B$121)</f>
        <v>2924.9781141706949</v>
      </c>
      <c r="E103" s="31">
        <v>1</v>
      </c>
      <c r="F103" s="35">
        <v>3518.06</v>
      </c>
      <c r="G103" s="34">
        <v>0.30659999999999998</v>
      </c>
      <c r="H103" s="34">
        <v>0.41470000000000001</v>
      </c>
      <c r="I103" s="30">
        <v>123.3203</v>
      </c>
      <c r="J103" s="30">
        <v>55.170879999999997</v>
      </c>
      <c r="K103" s="30">
        <v>11.46275</v>
      </c>
      <c r="L103" s="30">
        <v>123.3203</v>
      </c>
      <c r="M103" s="30">
        <v>55.170879999999997</v>
      </c>
      <c r="N103" s="30">
        <v>11.46275</v>
      </c>
      <c r="O103" s="30">
        <v>54.309800000000003</v>
      </c>
      <c r="P103" s="36">
        <v>26.047000000000001</v>
      </c>
      <c r="Q103" s="36">
        <v>76.62</v>
      </c>
      <c r="R103" s="36">
        <v>2.8593126062590731E-2</v>
      </c>
      <c r="S103" s="36">
        <v>1.4386236232769301E-3</v>
      </c>
      <c r="T103" s="34">
        <v>4.1409020882458299E-4</v>
      </c>
      <c r="U103" s="34">
        <v>3.6412215800100598E-4</v>
      </c>
      <c r="V103" s="34">
        <v>5.3391729129212298E-4</v>
      </c>
      <c r="W103" s="34">
        <v>8.8775142300069002E-4</v>
      </c>
      <c r="X103" s="34">
        <v>1.15338548483665E-3</v>
      </c>
      <c r="Y103" s="34">
        <v>1.5592191249307998E-3</v>
      </c>
      <c r="Z103" s="34">
        <v>2.1444224066361202E-3</v>
      </c>
      <c r="AA103" s="34">
        <v>2.9440782688045699E-3</v>
      </c>
      <c r="AB103" s="34">
        <v>4.1799141325705395E-3</v>
      </c>
      <c r="AC103" s="34">
        <v>6.4348601423260803E-3</v>
      </c>
      <c r="AD103" s="34">
        <v>1.15058174826569E-2</v>
      </c>
      <c r="AE103" s="34">
        <v>2.01187973931959E-2</v>
      </c>
      <c r="AF103" s="34">
        <v>6.8845582050295895E-2</v>
      </c>
      <c r="AG103" s="31">
        <v>71.099999999999994</v>
      </c>
      <c r="AH103" s="31">
        <f>SUM('MH costs discounted'!D103:M103)</f>
        <v>72058010.043188259</v>
      </c>
      <c r="AI103" s="31">
        <f>SUM('FP costs discounted'!B103:M103)</f>
        <v>20680857.805880681</v>
      </c>
      <c r="AJ103" s="31">
        <f t="shared" si="24"/>
        <v>92738867.84906894</v>
      </c>
      <c r="AK103" s="37">
        <v>21.821387594710501</v>
      </c>
      <c r="AL103" s="37">
        <v>15</v>
      </c>
      <c r="AM103" s="33">
        <v>9</v>
      </c>
      <c r="AN103" s="37">
        <v>0.5</v>
      </c>
      <c r="AO103" s="37">
        <v>0.03</v>
      </c>
      <c r="AP103" s="37">
        <v>0.1</v>
      </c>
      <c r="AQ103" s="37">
        <v>0.25</v>
      </c>
      <c r="AR103" s="37">
        <v>0.496</v>
      </c>
      <c r="AS103" s="57">
        <v>2.5000000000000001E-2</v>
      </c>
      <c r="AT103" s="58">
        <v>0.41</v>
      </c>
      <c r="AU103" s="34">
        <f t="shared" si="27"/>
        <v>0.28400572192296369</v>
      </c>
      <c r="AV103" s="34">
        <f t="shared" si="28"/>
        <v>0.12705812103542724</v>
      </c>
      <c r="AW103" s="34">
        <f t="shared" si="29"/>
        <v>2.6398626900619379E-2</v>
      </c>
      <c r="AX103" s="34">
        <f t="shared" si="30"/>
        <v>0.28400572192296369</v>
      </c>
      <c r="AY103" s="34">
        <f t="shared" si="31"/>
        <v>0.12705812103542724</v>
      </c>
      <c r="AZ103" s="34">
        <f t="shared" si="32"/>
        <v>2.6398626900619379E-2</v>
      </c>
      <c r="BA103" s="34">
        <f t="shared" si="33"/>
        <v>0.12507506028197932</v>
      </c>
      <c r="BB103" s="62">
        <f>SUM('MH costs'!D103:M103)+SUM('FP costs'!B103:M103)</f>
        <v>113476416.39029843</v>
      </c>
      <c r="BC103" s="66" t="s">
        <v>430</v>
      </c>
      <c r="BD103" s="62" t="s">
        <v>438</v>
      </c>
      <c r="BE103" s="22">
        <f t="shared" si="25"/>
        <v>0.30659999999999998</v>
      </c>
      <c r="BF103" s="22">
        <f t="shared" si="26"/>
        <v>0.41470000000000001</v>
      </c>
    </row>
    <row r="104" spans="1:58" x14ac:dyDescent="0.3">
      <c r="A104" s="31" t="s">
        <v>206</v>
      </c>
      <c r="B104" s="31">
        <v>69799978</v>
      </c>
      <c r="C104" s="35">
        <v>7189.04</v>
      </c>
      <c r="D104" s="35" cm="1">
        <f t="array" ref="D104">SUMPRODUCT(($C$2:$C$121)*($B$2:$B$121))/SUM($B$2:$B$121)</f>
        <v>2924.9781141706949</v>
      </c>
      <c r="E104" s="31">
        <v>1</v>
      </c>
      <c r="F104" s="35">
        <v>13039.27</v>
      </c>
      <c r="G104" s="34">
        <v>0.66810000000000003</v>
      </c>
      <c r="H104" s="34">
        <v>0.74170000000000003</v>
      </c>
      <c r="I104" s="30">
        <v>40.299999999999997</v>
      </c>
      <c r="J104" s="30">
        <v>83</v>
      </c>
      <c r="K104" s="30">
        <v>84</v>
      </c>
      <c r="L104" s="30">
        <v>68.599999999999994</v>
      </c>
      <c r="M104" s="30">
        <v>35.200000000000003</v>
      </c>
      <c r="N104" s="30">
        <v>9.1</v>
      </c>
      <c r="O104" s="30">
        <v>1.1000000000000001</v>
      </c>
      <c r="P104" s="36">
        <v>27.300999999999998</v>
      </c>
      <c r="Q104" s="36">
        <v>84.740000000000009</v>
      </c>
      <c r="R104" s="36">
        <v>6.1443548419037007E-3</v>
      </c>
      <c r="S104" s="36">
        <v>4.9464444154410101E-4</v>
      </c>
      <c r="T104" s="34">
        <v>3.38097719034733E-4</v>
      </c>
      <c r="U104" s="34">
        <v>3.4841439721121001E-4</v>
      </c>
      <c r="V104" s="34">
        <v>8.8153959177770104E-4</v>
      </c>
      <c r="W104" s="34">
        <v>1.18959141539036E-3</v>
      </c>
      <c r="X104" s="34">
        <v>1.5927517190111702E-3</v>
      </c>
      <c r="Y104" s="34">
        <v>2.0781991750725699E-3</v>
      </c>
      <c r="Z104" s="34">
        <v>2.5547478623027999E-3</v>
      </c>
      <c r="AA104" s="34">
        <v>3.08916379127421E-3</v>
      </c>
      <c r="AB104" s="34">
        <v>3.7920676229220998E-3</v>
      </c>
      <c r="AC104" s="34">
        <v>4.9846521132271603E-3</v>
      </c>
      <c r="AD104" s="34">
        <v>6.5876658368890107E-3</v>
      </c>
      <c r="AE104" s="34">
        <v>9.6942472895260503E-3</v>
      </c>
      <c r="AF104" s="34">
        <v>3.0370304282539801E-2</v>
      </c>
      <c r="AG104" s="31">
        <v>77.150000000000006</v>
      </c>
      <c r="AH104" s="31">
        <f>SUM('MH costs discounted'!D104:M104)</f>
        <v>399967656.36327934</v>
      </c>
      <c r="AI104" s="31">
        <f>SUM('FP costs discounted'!B104:M104)</f>
        <v>30875670.845696937</v>
      </c>
      <c r="AJ104" s="31">
        <f t="shared" si="24"/>
        <v>430843327.20897627</v>
      </c>
      <c r="AK104" s="37">
        <v>48.233201174850102</v>
      </c>
      <c r="AL104" s="37">
        <v>5.3</v>
      </c>
      <c r="AM104" s="33">
        <v>5.8</v>
      </c>
      <c r="AN104" s="37">
        <v>0.5</v>
      </c>
      <c r="AO104" s="37">
        <v>0.03</v>
      </c>
      <c r="AP104" s="37">
        <v>0.1</v>
      </c>
      <c r="AQ104" s="37">
        <v>0.25</v>
      </c>
      <c r="AR104" s="37">
        <v>0.496</v>
      </c>
      <c r="AS104" s="57">
        <v>1.6E-2</v>
      </c>
      <c r="AT104" s="58">
        <v>0.41</v>
      </c>
      <c r="AU104" s="34">
        <f t="shared" si="27"/>
        <v>0.1254279489573607</v>
      </c>
      <c r="AV104" s="34">
        <f t="shared" si="28"/>
        <v>0.25832555244319949</v>
      </c>
      <c r="AW104" s="34">
        <f t="shared" si="29"/>
        <v>0.26143790849673204</v>
      </c>
      <c r="AX104" s="34">
        <f t="shared" si="30"/>
        <v>0.21350762527233114</v>
      </c>
      <c r="AY104" s="34">
        <f t="shared" si="31"/>
        <v>0.10955493308434486</v>
      </c>
      <c r="AZ104" s="34">
        <f t="shared" si="32"/>
        <v>2.8322440087145968E-2</v>
      </c>
      <c r="BA104" s="34">
        <f t="shared" si="33"/>
        <v>3.4235916588857768E-3</v>
      </c>
      <c r="BB104" s="62">
        <f>SUM('MH costs'!D104:M104)+SUM('FP costs'!B104:M104)</f>
        <v>527438841.07634032</v>
      </c>
      <c r="BC104" s="66" t="s">
        <v>431</v>
      </c>
      <c r="BD104" s="62" t="s">
        <v>438</v>
      </c>
      <c r="BE104" s="22">
        <f t="shared" si="25"/>
        <v>0.66810000000000003</v>
      </c>
      <c r="BF104" s="22">
        <f t="shared" si="26"/>
        <v>0.74170000000000003</v>
      </c>
    </row>
    <row r="105" spans="1:58" x14ac:dyDescent="0.3">
      <c r="A105" s="31" t="s">
        <v>208</v>
      </c>
      <c r="B105" s="31">
        <v>1318442</v>
      </c>
      <c r="C105" s="35">
        <v>1381.18</v>
      </c>
      <c r="D105" s="35" cm="1">
        <f t="array" ref="D105">SUMPRODUCT(($C$2:$C$121)*($B$2:$B$121))/SUM($B$2:$B$121)</f>
        <v>2924.9781141706949</v>
      </c>
      <c r="E105" s="31">
        <v>1</v>
      </c>
      <c r="F105" s="35">
        <v>3250.83</v>
      </c>
      <c r="G105" s="34">
        <v>0.62109999999999999</v>
      </c>
      <c r="H105" s="34">
        <v>0.67489999999999994</v>
      </c>
      <c r="I105" s="30">
        <v>42</v>
      </c>
      <c r="J105" s="30">
        <v>188</v>
      </c>
      <c r="K105" s="30">
        <v>223</v>
      </c>
      <c r="L105" s="30">
        <v>196</v>
      </c>
      <c r="M105" s="30">
        <v>119</v>
      </c>
      <c r="N105" s="30">
        <v>56</v>
      </c>
      <c r="O105" s="30">
        <v>17</v>
      </c>
      <c r="P105" s="36">
        <v>30.337</v>
      </c>
      <c r="Q105" s="36">
        <v>77.56</v>
      </c>
      <c r="R105" s="36">
        <v>2.858642527967693E-2</v>
      </c>
      <c r="S105" s="36">
        <v>1.7034827679230302E-3</v>
      </c>
      <c r="T105" s="34">
        <v>5.0873930391455901E-4</v>
      </c>
      <c r="U105" s="34">
        <v>4.1735632747297698E-4</v>
      </c>
      <c r="V105" s="34">
        <v>8.07890685499534E-4</v>
      </c>
      <c r="W105" s="34">
        <v>1.0964358869307599E-3</v>
      </c>
      <c r="X105" s="34">
        <v>1.2073857447590501E-3</v>
      </c>
      <c r="Y105" s="34">
        <v>1.49683838198654E-3</v>
      </c>
      <c r="Z105" s="34">
        <v>2.0720323322329197E-3</v>
      </c>
      <c r="AA105" s="34">
        <v>3.11287591068304E-3</v>
      </c>
      <c r="AB105" s="34">
        <v>4.7942580976015102E-3</v>
      </c>
      <c r="AC105" s="34">
        <v>7.6677214260169298E-3</v>
      </c>
      <c r="AD105" s="34">
        <v>1.19416847716384E-2</v>
      </c>
      <c r="AE105" s="34">
        <v>1.9062831325547501E-2</v>
      </c>
      <c r="AF105" s="34">
        <v>5.3291802786522305E-2</v>
      </c>
      <c r="AG105" s="31">
        <v>69.5</v>
      </c>
      <c r="AH105" s="31">
        <f>SUM('MH costs discounted'!D105:M105)</f>
        <v>18092593.101254847</v>
      </c>
      <c r="AI105" s="31">
        <f>SUM('FP costs discounted'!B105:M105)</f>
        <v>4488775.0386951827</v>
      </c>
      <c r="AJ105" s="31">
        <f t="shared" si="24"/>
        <v>22581368.13995003</v>
      </c>
      <c r="AK105" s="37">
        <v>158.925851467173</v>
      </c>
      <c r="AL105" s="37">
        <v>19.600000000000001</v>
      </c>
      <c r="AM105" s="33">
        <v>13</v>
      </c>
      <c r="AN105" s="37">
        <v>0.5</v>
      </c>
      <c r="AO105" s="37">
        <v>0.03</v>
      </c>
      <c r="AP105" s="37">
        <v>0.1</v>
      </c>
      <c r="AQ105" s="37">
        <v>0.25</v>
      </c>
      <c r="AR105" s="37">
        <v>0.496</v>
      </c>
      <c r="AS105" s="57">
        <v>2.5000000000000001E-2</v>
      </c>
      <c r="AT105" s="58">
        <v>0.41</v>
      </c>
      <c r="AU105" s="34">
        <f t="shared" si="27"/>
        <v>4.9940546967895363E-2</v>
      </c>
      <c r="AV105" s="34">
        <f t="shared" si="28"/>
        <v>0.2235434007134364</v>
      </c>
      <c r="AW105" s="34">
        <f t="shared" si="29"/>
        <v>0.26516052318668254</v>
      </c>
      <c r="AX105" s="34">
        <f t="shared" si="30"/>
        <v>0.23305588585017836</v>
      </c>
      <c r="AY105" s="34">
        <f t="shared" si="31"/>
        <v>0.14149821640903687</v>
      </c>
      <c r="AZ105" s="34">
        <f t="shared" si="32"/>
        <v>6.6587395957193818E-2</v>
      </c>
      <c r="BA105" s="34">
        <f t="shared" si="33"/>
        <v>2.0214030915576695E-2</v>
      </c>
      <c r="BB105" s="62">
        <f>SUM('MH costs'!D105:M105)+SUM('FP costs'!B105:M105)</f>
        <v>27704895.810324933</v>
      </c>
      <c r="BC105" s="66" t="s">
        <v>430</v>
      </c>
      <c r="BD105" s="62" t="s">
        <v>438</v>
      </c>
      <c r="BE105" s="22">
        <f t="shared" si="25"/>
        <v>0.62109999999999999</v>
      </c>
      <c r="BF105" s="22">
        <f t="shared" si="26"/>
        <v>0.67489999999999994</v>
      </c>
    </row>
    <row r="106" spans="1:58" x14ac:dyDescent="0.3">
      <c r="A106" s="31" t="s">
        <v>210</v>
      </c>
      <c r="B106" s="31">
        <v>8278737</v>
      </c>
      <c r="C106" s="35">
        <v>914.95</v>
      </c>
      <c r="D106" s="35" cm="1">
        <f t="array" ref="D106">SUMPRODUCT(($C$2:$C$121)*($B$2:$B$121))/SUM($B$2:$B$121)</f>
        <v>2924.9781141706949</v>
      </c>
      <c r="E106" s="31">
        <v>1</v>
      </c>
      <c r="F106" s="35">
        <v>2688.88</v>
      </c>
      <c r="G106" s="34">
        <v>0.5635</v>
      </c>
      <c r="H106" s="34">
        <v>0.58489999999999998</v>
      </c>
      <c r="I106" s="30">
        <v>88.719279999999998</v>
      </c>
      <c r="J106" s="30">
        <v>197.52440000000001</v>
      </c>
      <c r="K106" s="30">
        <v>226.33510000000001</v>
      </c>
      <c r="L106" s="30">
        <v>188.43629999999999</v>
      </c>
      <c r="M106" s="30">
        <v>108.7615</v>
      </c>
      <c r="N106" s="30">
        <v>51.101260000000003</v>
      </c>
      <c r="O106" s="30">
        <v>12.08417</v>
      </c>
      <c r="P106" s="36">
        <v>28.928000000000001</v>
      </c>
      <c r="Q106" s="36">
        <v>75.490000000000009</v>
      </c>
      <c r="R106" s="36">
        <v>4.8297705985159756E-2</v>
      </c>
      <c r="S106" s="36">
        <v>6.08375715878856E-3</v>
      </c>
      <c r="T106" s="34">
        <v>1.0173788218664E-3</v>
      </c>
      <c r="U106" s="34">
        <v>8.07624750259374E-4</v>
      </c>
      <c r="V106" s="34">
        <v>1.3926552525169299E-3</v>
      </c>
      <c r="W106" s="34">
        <v>1.8493102902287502E-3</v>
      </c>
      <c r="X106" s="34">
        <v>2.1964457158925202E-3</v>
      </c>
      <c r="Y106" s="34">
        <v>2.9026327407693704E-3</v>
      </c>
      <c r="Z106" s="34">
        <v>4.1012636123760396E-3</v>
      </c>
      <c r="AA106" s="34">
        <v>6.0227710163932901E-3</v>
      </c>
      <c r="AB106" s="34">
        <v>8.2890867827451493E-3</v>
      </c>
      <c r="AC106" s="34">
        <v>1.184376484767E-2</v>
      </c>
      <c r="AD106" s="34">
        <v>1.6261345793958701E-2</v>
      </c>
      <c r="AE106" s="34">
        <v>2.3920131884117301E-2</v>
      </c>
      <c r="AF106" s="34">
        <v>5.6182348355223004E-2</v>
      </c>
      <c r="AG106" s="31">
        <v>61.04</v>
      </c>
      <c r="AH106" s="31">
        <f>SUM('MH costs discounted'!D106:M106)</f>
        <v>200120384.49912938</v>
      </c>
      <c r="AI106" s="31">
        <f>SUM('FP costs discounted'!B106:M106)</f>
        <v>21539941.387962498</v>
      </c>
      <c r="AJ106" s="31">
        <f t="shared" si="24"/>
        <v>221660325.88709188</v>
      </c>
      <c r="AK106" s="37">
        <v>231.945863044368</v>
      </c>
      <c r="AL106" s="37">
        <v>24.8</v>
      </c>
      <c r="AM106" s="33">
        <v>22.4</v>
      </c>
      <c r="AN106" s="37">
        <v>0.5</v>
      </c>
      <c r="AO106" s="37">
        <v>0.03</v>
      </c>
      <c r="AP106" s="37">
        <v>0.1</v>
      </c>
      <c r="AQ106" s="37">
        <v>0.25</v>
      </c>
      <c r="AR106" s="37">
        <v>0.496</v>
      </c>
      <c r="AS106" s="57">
        <v>2.1000000000000001E-2</v>
      </c>
      <c r="AT106" s="58">
        <v>0.41</v>
      </c>
      <c r="AU106" s="34">
        <f t="shared" si="27"/>
        <v>0.1016301728869049</v>
      </c>
      <c r="AV106" s="34">
        <f t="shared" si="28"/>
        <v>0.22626918209189884</v>
      </c>
      <c r="AW106" s="34">
        <f t="shared" si="29"/>
        <v>0.25927256559538031</v>
      </c>
      <c r="AX106" s="34">
        <f t="shared" si="30"/>
        <v>0.21585853432499313</v>
      </c>
      <c r="AY106" s="34">
        <f t="shared" si="31"/>
        <v>0.12458904139482542</v>
      </c>
      <c r="AZ106" s="34">
        <f t="shared" si="32"/>
        <v>5.8537782188253534E-2</v>
      </c>
      <c r="BA106" s="34">
        <f t="shared" si="33"/>
        <v>1.384272151774394E-2</v>
      </c>
      <c r="BB106" s="62">
        <f>SUM('MH costs'!D106:M106)+SUM('FP costs'!B106:M106)</f>
        <v>271814907.30511618</v>
      </c>
      <c r="BC106" s="66" t="s">
        <v>429</v>
      </c>
      <c r="BD106" s="62" t="s">
        <v>443</v>
      </c>
      <c r="BE106" s="22">
        <f t="shared" si="25"/>
        <v>0.5635</v>
      </c>
      <c r="BF106" s="22">
        <f t="shared" si="26"/>
        <v>0.58489999999999998</v>
      </c>
    </row>
    <row r="107" spans="1:58" x14ac:dyDescent="0.3">
      <c r="A107" s="31" t="s">
        <v>212</v>
      </c>
      <c r="B107" s="31">
        <v>105697</v>
      </c>
      <c r="C107" s="35">
        <v>4903.01</v>
      </c>
      <c r="D107" s="35" cm="1">
        <f t="array" ref="D107">SUMPRODUCT(($C$2:$C$121)*($B$2:$B$121))/SUM($B$2:$B$121)</f>
        <v>2924.9781141706949</v>
      </c>
      <c r="E107" s="31">
        <v>1</v>
      </c>
      <c r="F107" s="35">
        <v>16115.18</v>
      </c>
      <c r="G107" s="34">
        <v>0.40679999999999999</v>
      </c>
      <c r="H107" s="34">
        <v>0.49259999999999998</v>
      </c>
      <c r="I107" s="30">
        <v>30</v>
      </c>
      <c r="J107" s="30">
        <v>160.1</v>
      </c>
      <c r="K107" s="30">
        <v>233.6</v>
      </c>
      <c r="L107" s="30">
        <v>177.3</v>
      </c>
      <c r="M107" s="30">
        <v>123.5</v>
      </c>
      <c r="N107" s="30">
        <v>48.5</v>
      </c>
      <c r="O107" s="30">
        <v>7.7</v>
      </c>
      <c r="P107" s="36">
        <v>31.081</v>
      </c>
      <c r="Q107" s="36">
        <v>79.97</v>
      </c>
      <c r="R107" s="36">
        <v>1.0805348768706965E-2</v>
      </c>
      <c r="S107" s="36">
        <v>8.4849265621026403E-4</v>
      </c>
      <c r="T107" s="34">
        <v>2.7397198783231098E-4</v>
      </c>
      <c r="U107" s="34">
        <v>2.7591170614114902E-4</v>
      </c>
      <c r="V107" s="34">
        <v>6.6564354669204303E-4</v>
      </c>
      <c r="W107" s="34">
        <v>9.9349023566963689E-4</v>
      </c>
      <c r="X107" s="34">
        <v>1.1394650396018701E-3</v>
      </c>
      <c r="Y107" s="34">
        <v>1.5319765233425301E-3</v>
      </c>
      <c r="Z107" s="34">
        <v>2.1624650924709802E-3</v>
      </c>
      <c r="AA107" s="34">
        <v>3.3946894409502899E-3</v>
      </c>
      <c r="AB107" s="34">
        <v>5.2497802022097905E-3</v>
      </c>
      <c r="AC107" s="34">
        <v>8.019490396253829E-3</v>
      </c>
      <c r="AD107" s="34">
        <v>1.2518707596213201E-2</v>
      </c>
      <c r="AE107" s="34">
        <v>1.8142877117906901E-2</v>
      </c>
      <c r="AF107" s="34">
        <v>5.3721605366281899E-2</v>
      </c>
      <c r="AG107" s="31">
        <v>70.91</v>
      </c>
      <c r="AH107" s="31">
        <f>SUM('MH costs discounted'!D107:M107)</f>
        <v>1056302.5584788367</v>
      </c>
      <c r="AI107" s="31">
        <f>SUM('FP costs discounted'!B107:M107)</f>
        <v>171930.11052592675</v>
      </c>
      <c r="AJ107" s="31">
        <f t="shared" si="24"/>
        <v>1228232.6690047635</v>
      </c>
      <c r="AK107" s="37">
        <v>89.028097338720698</v>
      </c>
      <c r="AL107" s="37">
        <v>7.4</v>
      </c>
      <c r="AM107" s="33">
        <v>7.7</v>
      </c>
      <c r="AN107" s="37">
        <v>0.5</v>
      </c>
      <c r="AO107" s="37">
        <v>0.03</v>
      </c>
      <c r="AP107" s="37">
        <v>0.1</v>
      </c>
      <c r="AQ107" s="37">
        <v>0.25</v>
      </c>
      <c r="AR107" s="37">
        <v>0.496</v>
      </c>
      <c r="AS107" s="57">
        <v>1.6E-2</v>
      </c>
      <c r="AT107" s="58">
        <v>0.41</v>
      </c>
      <c r="AU107" s="34">
        <f t="shared" si="27"/>
        <v>3.8427052645062118E-2</v>
      </c>
      <c r="AV107" s="34">
        <f t="shared" si="28"/>
        <v>0.20507237094914818</v>
      </c>
      <c r="AW107" s="34">
        <f t="shared" si="29"/>
        <v>0.29921864992955038</v>
      </c>
      <c r="AX107" s="34">
        <f t="shared" si="30"/>
        <v>0.22710388113231716</v>
      </c>
      <c r="AY107" s="34">
        <f t="shared" si="31"/>
        <v>0.15819136672217241</v>
      </c>
      <c r="AZ107" s="34">
        <f t="shared" si="32"/>
        <v>6.2123735109517096E-2</v>
      </c>
      <c r="BA107" s="34">
        <f t="shared" si="33"/>
        <v>9.8629435122326112E-3</v>
      </c>
      <c r="BB107" s="62">
        <f>SUM('MH costs'!D107:M107)+SUM('FP costs'!B107:M107)</f>
        <v>1508216.7749908625</v>
      </c>
      <c r="BC107" s="66" t="s">
        <v>431</v>
      </c>
      <c r="BD107" s="62" t="s">
        <v>438</v>
      </c>
      <c r="BE107" s="22">
        <f t="shared" si="25"/>
        <v>0.40679999999999999</v>
      </c>
      <c r="BF107" s="22">
        <f t="shared" si="26"/>
        <v>0.49259999999999998</v>
      </c>
    </row>
    <row r="108" spans="1:58" x14ac:dyDescent="0.3">
      <c r="A108" s="31" t="s">
        <v>214</v>
      </c>
      <c r="B108" s="31">
        <v>1399491</v>
      </c>
      <c r="C108" s="35">
        <v>15384.04</v>
      </c>
      <c r="D108" s="35" cm="1">
        <f t="array" ref="D108">SUMPRODUCT(($C$2:$C$121)*($B$2:$B$121))/SUM($B$2:$B$121)</f>
        <v>2924.9781141706949</v>
      </c>
      <c r="E108" s="31">
        <v>1</v>
      </c>
      <c r="F108" s="35">
        <v>33804.730000000003</v>
      </c>
      <c r="G108" s="34">
        <v>0.58040000000000003</v>
      </c>
      <c r="H108" s="34">
        <v>0.68590000000000007</v>
      </c>
      <c r="I108" s="30">
        <v>36.427999999999997</v>
      </c>
      <c r="J108" s="30">
        <v>77.331000000000003</v>
      </c>
      <c r="K108" s="30">
        <v>83.230999999999995</v>
      </c>
      <c r="L108" s="30">
        <v>68.536000000000001</v>
      </c>
      <c r="M108" s="30">
        <v>36.601999999999997</v>
      </c>
      <c r="N108" s="30">
        <v>9.4090000000000007</v>
      </c>
      <c r="O108" s="30">
        <v>0.52400000000000002</v>
      </c>
      <c r="P108" s="36">
        <v>27.948</v>
      </c>
      <c r="Q108" s="36">
        <v>84.22</v>
      </c>
      <c r="R108" s="36">
        <v>1.3662618312026293E-2</v>
      </c>
      <c r="S108" s="36">
        <v>5.2767149162329401E-4</v>
      </c>
      <c r="T108" s="34">
        <v>2.5023409411006501E-4</v>
      </c>
      <c r="U108" s="34">
        <v>2.7479107247361801E-4</v>
      </c>
      <c r="V108" s="34">
        <v>7.5602170267288901E-4</v>
      </c>
      <c r="W108" s="34">
        <v>1.4238578127998699E-3</v>
      </c>
      <c r="X108" s="34">
        <v>1.70547591789182E-3</v>
      </c>
      <c r="Y108" s="34">
        <v>2.0219197201219699E-3</v>
      </c>
      <c r="Z108" s="34">
        <v>2.30238188686015E-3</v>
      </c>
      <c r="AA108" s="34">
        <v>3.01993124740045E-3</v>
      </c>
      <c r="AB108" s="34">
        <v>4.2638171252473902E-3</v>
      </c>
      <c r="AC108" s="34">
        <v>6.3241761457330601E-3</v>
      </c>
      <c r="AD108" s="34">
        <v>9.6005285975301197E-3</v>
      </c>
      <c r="AE108" s="34">
        <v>1.4680717713675101E-2</v>
      </c>
      <c r="AF108" s="34">
        <v>3.94112014819573E-2</v>
      </c>
      <c r="AG108" s="31">
        <v>73.510000000000005</v>
      </c>
      <c r="AH108" s="31">
        <f>SUM('MH costs discounted'!D108:M108)</f>
        <v>14722778.439838005</v>
      </c>
      <c r="AI108" s="31">
        <f>SUM('FP costs discounted'!B108:M108)</f>
        <v>3273932.0862376932</v>
      </c>
      <c r="AJ108" s="31">
        <f t="shared" si="24"/>
        <v>17996710.526075698</v>
      </c>
      <c r="AK108" s="37">
        <v>47.806657715628702</v>
      </c>
      <c r="AL108" s="37">
        <v>11.5</v>
      </c>
      <c r="AM108" s="33">
        <v>9.1</v>
      </c>
      <c r="AN108" s="37">
        <v>0.5</v>
      </c>
      <c r="AO108" s="37">
        <v>0.03</v>
      </c>
      <c r="AP108" s="37">
        <v>0.1</v>
      </c>
      <c r="AQ108" s="37">
        <v>0.25</v>
      </c>
      <c r="AR108" s="37">
        <v>0.496</v>
      </c>
      <c r="AS108" s="57">
        <v>6.9999999999999993E-3</v>
      </c>
      <c r="AT108" s="58">
        <v>0.41</v>
      </c>
      <c r="AU108" s="34">
        <f t="shared" si="27"/>
        <v>0.11673358734350014</v>
      </c>
      <c r="AV108" s="34">
        <f t="shared" si="28"/>
        <v>0.24780731972274653</v>
      </c>
      <c r="AW108" s="34">
        <f t="shared" si="29"/>
        <v>0.26671387965814375</v>
      </c>
      <c r="AX108" s="34">
        <f t="shared" si="30"/>
        <v>0.21962372741226877</v>
      </c>
      <c r="AY108" s="34">
        <f t="shared" si="31"/>
        <v>0.11729117063651016</v>
      </c>
      <c r="AZ108" s="34">
        <f t="shared" si="32"/>
        <v>3.0151156344432665E-2</v>
      </c>
      <c r="BA108" s="34">
        <f t="shared" si="33"/>
        <v>1.6791588823979928E-3</v>
      </c>
      <c r="BB108" s="62">
        <f>SUM('MH costs'!D108:M108)+SUM('FP costs'!B108:M108)</f>
        <v>21994616.047163311</v>
      </c>
      <c r="BC108" s="66" t="s">
        <v>432</v>
      </c>
      <c r="BD108" s="62" t="s">
        <v>441</v>
      </c>
      <c r="BE108" s="22">
        <f t="shared" si="25"/>
        <v>0.58040000000000003</v>
      </c>
      <c r="BF108" s="22">
        <f t="shared" si="26"/>
        <v>0.68590000000000007</v>
      </c>
    </row>
    <row r="109" spans="1:58" x14ac:dyDescent="0.3">
      <c r="A109" s="31" t="s">
        <v>216</v>
      </c>
      <c r="B109" s="31">
        <v>11818618</v>
      </c>
      <c r="C109" s="35">
        <v>3319.82</v>
      </c>
      <c r="D109" s="35" cm="1">
        <f t="array" ref="D109">SUMPRODUCT(($C$2:$C$121)*($B$2:$B$121))/SUM($B$2:$B$121)</f>
        <v>2924.9781141706949</v>
      </c>
      <c r="E109" s="31">
        <v>1</v>
      </c>
      <c r="F109" s="35">
        <v>9551.2000000000007</v>
      </c>
      <c r="G109" s="34">
        <v>0.28089999999999998</v>
      </c>
      <c r="H109" s="34">
        <v>0.51529999999999998</v>
      </c>
      <c r="I109" s="30">
        <v>5.8</v>
      </c>
      <c r="J109" s="30">
        <v>52.8</v>
      </c>
      <c r="K109" s="30">
        <v>118.3</v>
      </c>
      <c r="L109" s="30">
        <v>127.1</v>
      </c>
      <c r="M109" s="30">
        <v>79.599999999999994</v>
      </c>
      <c r="N109" s="30">
        <v>22.4</v>
      </c>
      <c r="O109" s="30">
        <v>1.8</v>
      </c>
      <c r="P109" s="36">
        <v>31.042999999999999</v>
      </c>
      <c r="Q109" s="36">
        <v>83.36</v>
      </c>
      <c r="R109" s="36">
        <v>9.9436550392708895E-3</v>
      </c>
      <c r="S109" s="36">
        <v>4.9105102623688902E-4</v>
      </c>
      <c r="T109" s="34">
        <v>2.56612539619379E-4</v>
      </c>
      <c r="U109" s="34">
        <v>2.43587992704797E-4</v>
      </c>
      <c r="V109" s="34">
        <v>4.1881765185411505E-4</v>
      </c>
      <c r="W109" s="34">
        <v>6.4304517920286703E-4</v>
      </c>
      <c r="X109" s="34">
        <v>7.4050147613341803E-4</v>
      </c>
      <c r="Y109" s="34">
        <v>9.3821057952790893E-4</v>
      </c>
      <c r="Z109" s="34">
        <v>1.1383244487999601E-3</v>
      </c>
      <c r="AA109" s="34">
        <v>1.6130051865660101E-3</v>
      </c>
      <c r="AB109" s="34">
        <v>2.3985145867676597E-3</v>
      </c>
      <c r="AC109" s="34">
        <v>3.6926593807830601E-3</v>
      </c>
      <c r="AD109" s="34">
        <v>6.3358626102635301E-3</v>
      </c>
      <c r="AE109" s="34">
        <v>1.0416841103910399E-2</v>
      </c>
      <c r="AF109" s="34">
        <v>4.0026478253477202E-2</v>
      </c>
      <c r="AG109" s="31">
        <v>76.7</v>
      </c>
      <c r="AH109" s="31">
        <f>SUM('MH costs discounted'!D109:M109)</f>
        <v>207818795.18103552</v>
      </c>
      <c r="AI109" s="31">
        <f>SUM('FP costs discounted'!B109:M109)</f>
        <v>11052972.22304371</v>
      </c>
      <c r="AJ109" s="31">
        <f t="shared" si="24"/>
        <v>218871767.40407923</v>
      </c>
      <c r="AK109" s="37">
        <v>32.952378631536398</v>
      </c>
      <c r="AL109" s="37">
        <v>11.9</v>
      </c>
      <c r="AM109" s="33">
        <v>10.8</v>
      </c>
      <c r="AN109" s="37">
        <v>0.5</v>
      </c>
      <c r="AO109" s="37">
        <v>0.03</v>
      </c>
      <c r="AP109" s="37">
        <v>0.1</v>
      </c>
      <c r="AQ109" s="37">
        <v>0.25</v>
      </c>
      <c r="AR109" s="37">
        <v>0.496</v>
      </c>
      <c r="AS109" s="57">
        <v>2.5000000000000001E-2</v>
      </c>
      <c r="AT109" s="58">
        <v>0.41</v>
      </c>
      <c r="AU109" s="34">
        <f t="shared" si="27"/>
        <v>1.4222658165767533E-2</v>
      </c>
      <c r="AV109" s="34">
        <f t="shared" si="28"/>
        <v>0.12947523295733201</v>
      </c>
      <c r="AW109" s="34">
        <f t="shared" si="29"/>
        <v>0.29009318293281017</v>
      </c>
      <c r="AX109" s="34">
        <f t="shared" si="30"/>
        <v>0.31167238842569883</v>
      </c>
      <c r="AY109" s="34">
        <f t="shared" si="31"/>
        <v>0.1951937224129475</v>
      </c>
      <c r="AZ109" s="34">
        <f t="shared" si="32"/>
        <v>5.4928886709171156E-2</v>
      </c>
      <c r="BA109" s="34">
        <f t="shared" si="33"/>
        <v>4.4139283962726823E-3</v>
      </c>
      <c r="BB109" s="62">
        <f>SUM('MH costs'!D109:M109)+SUM('FP costs'!B109:M109)</f>
        <v>268128765.93450004</v>
      </c>
      <c r="BC109" s="66" t="s">
        <v>430</v>
      </c>
      <c r="BD109" s="62" t="s">
        <v>442</v>
      </c>
      <c r="BE109" s="22">
        <f t="shared" si="25"/>
        <v>0.28089999999999998</v>
      </c>
      <c r="BF109" s="22">
        <f t="shared" si="26"/>
        <v>0.51529999999999998</v>
      </c>
    </row>
    <row r="110" spans="1:58" x14ac:dyDescent="0.3">
      <c r="A110" s="31" t="s">
        <v>218</v>
      </c>
      <c r="B110" s="31">
        <v>84339067</v>
      </c>
      <c r="C110" s="35">
        <v>8538.17</v>
      </c>
      <c r="D110" s="35" cm="1">
        <f t="array" ref="D110">SUMPRODUCT(($C$2:$C$121)*($B$2:$B$121))/SUM($B$2:$B$121)</f>
        <v>2924.9781141706949</v>
      </c>
      <c r="E110" s="31">
        <v>1</v>
      </c>
      <c r="F110" s="35">
        <v>22282.400000000001</v>
      </c>
      <c r="G110" s="34">
        <v>0.38539999999999996</v>
      </c>
      <c r="H110" s="34">
        <v>0.58090000000000008</v>
      </c>
      <c r="I110" s="30">
        <v>21.463570000000001</v>
      </c>
      <c r="J110" s="30">
        <v>96.727360000000004</v>
      </c>
      <c r="K110" s="30">
        <v>131.76949999999999</v>
      </c>
      <c r="L110" s="30">
        <v>99.787319999999994</v>
      </c>
      <c r="M110" s="30">
        <v>50.915260000000004</v>
      </c>
      <c r="N110" s="30">
        <v>11.83675</v>
      </c>
      <c r="O110" s="30">
        <v>0.93024379999999995</v>
      </c>
      <c r="P110" s="36">
        <v>28.602</v>
      </c>
      <c r="Q110" s="36">
        <v>84.210000000000008</v>
      </c>
      <c r="R110" s="36">
        <v>1.3277232764688644E-2</v>
      </c>
      <c r="S110" s="36">
        <v>7.5700092410584401E-4</v>
      </c>
      <c r="T110" s="34">
        <v>2.4391214839670201E-4</v>
      </c>
      <c r="U110" s="34">
        <v>2.1211377806974098E-4</v>
      </c>
      <c r="V110" s="34">
        <v>3.3495109939569502E-4</v>
      </c>
      <c r="W110" s="34">
        <v>4.1123816315241597E-4</v>
      </c>
      <c r="X110" s="34">
        <v>4.52480701078961E-4</v>
      </c>
      <c r="Y110" s="34">
        <v>5.3931958168710605E-4</v>
      </c>
      <c r="Z110" s="34">
        <v>7.8609103473461605E-4</v>
      </c>
      <c r="AA110" s="34">
        <v>1.29083134543455E-3</v>
      </c>
      <c r="AB110" s="34">
        <v>2.1406900301889102E-3</v>
      </c>
      <c r="AC110" s="34">
        <v>3.7559906371351002E-3</v>
      </c>
      <c r="AD110" s="34">
        <v>6.0775642159928501E-3</v>
      </c>
      <c r="AE110" s="34">
        <v>1.0135546436311199E-2</v>
      </c>
      <c r="AF110" s="34">
        <v>3.82179915922519E-2</v>
      </c>
      <c r="AG110" s="31">
        <v>77.69</v>
      </c>
      <c r="AH110" s="31">
        <f>SUM('MH costs discounted'!D110:M110)</f>
        <v>1219565823.467793</v>
      </c>
      <c r="AI110" s="31">
        <f>SUM('FP costs discounted'!B110:M110)</f>
        <v>146693824.7073037</v>
      </c>
      <c r="AJ110" s="31">
        <f t="shared" si="24"/>
        <v>1366259648.1750968</v>
      </c>
      <c r="AK110" s="37">
        <v>28.978809509077799</v>
      </c>
      <c r="AL110" s="37">
        <v>5.3</v>
      </c>
      <c r="AM110" s="33">
        <v>4.4000000000000004</v>
      </c>
      <c r="AN110" s="37">
        <v>0.5</v>
      </c>
      <c r="AO110" s="37">
        <v>0.03</v>
      </c>
      <c r="AP110" s="37">
        <v>0.1</v>
      </c>
      <c r="AQ110" s="37">
        <v>0.25</v>
      </c>
      <c r="AR110" s="37">
        <v>0.496</v>
      </c>
      <c r="AS110" s="57">
        <v>1.6E-2</v>
      </c>
      <c r="AT110" s="58">
        <v>0.41</v>
      </c>
      <c r="AU110" s="34">
        <f t="shared" si="27"/>
        <v>5.1915849848147864E-2</v>
      </c>
      <c r="AV110" s="34">
        <f t="shared" si="28"/>
        <v>0.23396308712705965</v>
      </c>
      <c r="AW110" s="34">
        <f t="shared" si="29"/>
        <v>0.31872263451818683</v>
      </c>
      <c r="AX110" s="34">
        <f t="shared" si="30"/>
        <v>0.24136448511916153</v>
      </c>
      <c r="AY110" s="34">
        <f t="shared" si="31"/>
        <v>0.12315327753674757</v>
      </c>
      <c r="AZ110" s="34">
        <f t="shared" si="32"/>
        <v>2.8630602257223015E-2</v>
      </c>
      <c r="BA110" s="34">
        <f t="shared" si="33"/>
        <v>2.2500635934735221E-3</v>
      </c>
      <c r="BB110" s="62">
        <f>SUM('MH costs'!D110:M110)+SUM('FP costs'!B110:M110)</f>
        <v>1678214172.5317402</v>
      </c>
      <c r="BC110" s="66" t="s">
        <v>431</v>
      </c>
      <c r="BD110" s="62" t="s">
        <v>442</v>
      </c>
      <c r="BE110" s="22">
        <f t="shared" si="25"/>
        <v>0.38539999999999996</v>
      </c>
      <c r="BF110" s="22">
        <f t="shared" si="26"/>
        <v>0.58090000000000008</v>
      </c>
    </row>
    <row r="111" spans="1:58" x14ac:dyDescent="0.3">
      <c r="A111" s="31" t="s">
        <v>220</v>
      </c>
      <c r="B111" s="31">
        <v>6031187</v>
      </c>
      <c r="C111" s="35">
        <v>7612.04</v>
      </c>
      <c r="D111" s="35" cm="1">
        <f t="array" ref="D111">SUMPRODUCT(($C$2:$C$121)*($B$2:$B$121))/SUM($B$2:$B$121)</f>
        <v>2924.9781141706949</v>
      </c>
      <c r="E111" s="31">
        <v>1</v>
      </c>
      <c r="F111" s="35">
        <v>19000.04</v>
      </c>
      <c r="G111" s="34">
        <v>0.47490000000000004</v>
      </c>
      <c r="H111" s="34">
        <v>0.61199999999999999</v>
      </c>
      <c r="I111" s="30">
        <v>28</v>
      </c>
      <c r="J111" s="30">
        <v>190</v>
      </c>
      <c r="K111" s="30">
        <v>217</v>
      </c>
      <c r="L111" s="30">
        <v>136</v>
      </c>
      <c r="M111" s="30">
        <v>53</v>
      </c>
      <c r="N111" s="30">
        <v>11</v>
      </c>
      <c r="O111" s="30">
        <v>2.2987869999999999</v>
      </c>
      <c r="P111" s="36">
        <v>27.852</v>
      </c>
      <c r="Q111" s="36">
        <v>79.05</v>
      </c>
      <c r="R111" s="36">
        <v>2.2632153343723722E-2</v>
      </c>
      <c r="S111" s="36">
        <v>1.1228125901555199E-3</v>
      </c>
      <c r="T111" s="34">
        <v>3.3164247801994198E-4</v>
      </c>
      <c r="U111" s="34">
        <v>3.7074802478323797E-4</v>
      </c>
      <c r="V111" s="34">
        <v>8.0173953705977392E-4</v>
      </c>
      <c r="W111" s="34">
        <v>1.3174334646564299E-3</v>
      </c>
      <c r="X111" s="34">
        <v>1.69684360214929E-3</v>
      </c>
      <c r="Y111" s="34">
        <v>2.1577308770997601E-3</v>
      </c>
      <c r="Z111" s="34">
        <v>2.9310235179562604E-3</v>
      </c>
      <c r="AA111" s="34">
        <v>4.1440268049168904E-3</v>
      </c>
      <c r="AB111" s="34">
        <v>5.7891667741803701E-3</v>
      </c>
      <c r="AC111" s="34">
        <v>8.5225108673208008E-3</v>
      </c>
      <c r="AD111" s="34">
        <v>1.3243977420876499E-2</v>
      </c>
      <c r="AE111" s="34">
        <v>2.1199025503367996E-2</v>
      </c>
      <c r="AF111" s="34">
        <v>5.17045642934994E-2</v>
      </c>
      <c r="AG111" s="31">
        <v>68.19</v>
      </c>
      <c r="AH111" s="31">
        <f>SUM('MH costs discounted'!D111:M111)</f>
        <v>43448582.656915814</v>
      </c>
      <c r="AI111" s="31">
        <f>SUM('FP costs discounted'!B111:M111)</f>
        <v>7413577.6088268161</v>
      </c>
      <c r="AJ111" s="31">
        <f t="shared" si="24"/>
        <v>50862160.26574263</v>
      </c>
      <c r="AK111" s="37">
        <v>48.454801518225203</v>
      </c>
      <c r="AL111" s="37">
        <v>23.6</v>
      </c>
      <c r="AM111" s="33">
        <v>8.6</v>
      </c>
      <c r="AN111" s="37">
        <v>0.5</v>
      </c>
      <c r="AO111" s="37">
        <v>0.03</v>
      </c>
      <c r="AP111" s="37">
        <v>0.1</v>
      </c>
      <c r="AQ111" s="37">
        <v>0.25</v>
      </c>
      <c r="AR111" s="37">
        <v>0.496</v>
      </c>
      <c r="AS111" s="57">
        <v>1.6E-2</v>
      </c>
      <c r="AT111" s="58">
        <v>0.41</v>
      </c>
      <c r="AU111" s="34">
        <f t="shared" si="27"/>
        <v>4.3935435891548309E-2</v>
      </c>
      <c r="AV111" s="34">
        <f t="shared" si="28"/>
        <v>0.29813331497836354</v>
      </c>
      <c r="AW111" s="34">
        <f t="shared" si="29"/>
        <v>0.34049962815949941</v>
      </c>
      <c r="AX111" s="34">
        <f t="shared" si="30"/>
        <v>0.21340068861609179</v>
      </c>
      <c r="AY111" s="34">
        <f t="shared" si="31"/>
        <v>8.3163503651859302E-2</v>
      </c>
      <c r="AZ111" s="34">
        <f t="shared" si="32"/>
        <v>1.7260349814536835E-2</v>
      </c>
      <c r="BA111" s="34">
        <f t="shared" si="33"/>
        <v>3.6070788881008807E-3</v>
      </c>
      <c r="BB111" s="62">
        <f>SUM('MH costs'!D111:M111)+SUM('FP costs'!B111:M111)</f>
        <v>62336426.564446487</v>
      </c>
      <c r="BC111" s="66" t="s">
        <v>431</v>
      </c>
      <c r="BD111" s="62" t="s">
        <v>440</v>
      </c>
      <c r="BE111" s="22">
        <f t="shared" si="25"/>
        <v>0.47490000000000004</v>
      </c>
      <c r="BF111" s="22">
        <f t="shared" si="26"/>
        <v>0.61199999999999999</v>
      </c>
    </row>
    <row r="112" spans="1:58" x14ac:dyDescent="0.3">
      <c r="A112" s="31" t="s">
        <v>222</v>
      </c>
      <c r="B112" s="31">
        <v>45741000</v>
      </c>
      <c r="C112" s="35">
        <v>817.04</v>
      </c>
      <c r="D112" s="35" cm="1">
        <f t="array" ref="D112">SUMPRODUCT(($C$2:$C$121)*($B$2:$B$121))/SUM($B$2:$B$121)</f>
        <v>2924.9781141706949</v>
      </c>
      <c r="E112" s="31">
        <v>1</v>
      </c>
      <c r="F112" s="35">
        <v>2262.9699999999998</v>
      </c>
      <c r="G112" s="34">
        <v>0.68150000000000011</v>
      </c>
      <c r="H112" s="34">
        <v>0.70940000000000003</v>
      </c>
      <c r="I112" s="30">
        <v>157</v>
      </c>
      <c r="J112" s="30">
        <v>275</v>
      </c>
      <c r="K112" s="30">
        <v>253</v>
      </c>
      <c r="L112" s="30">
        <v>220</v>
      </c>
      <c r="M112" s="30">
        <v>154</v>
      </c>
      <c r="N112" s="30">
        <v>77</v>
      </c>
      <c r="O112" s="30">
        <v>18</v>
      </c>
      <c r="P112" s="36">
        <v>28.838999999999999</v>
      </c>
      <c r="Q112" s="36">
        <v>76.92</v>
      </c>
      <c r="R112" s="36">
        <v>4.8319036762913721E-2</v>
      </c>
      <c r="S112" s="36">
        <v>4.6207656307476206E-3</v>
      </c>
      <c r="T112" s="34">
        <v>8.0446977360499607E-4</v>
      </c>
      <c r="U112" s="34">
        <v>7.420703774422689E-4</v>
      </c>
      <c r="V112" s="34">
        <v>1.3209965129413999E-3</v>
      </c>
      <c r="W112" s="34">
        <v>1.68558889752614E-3</v>
      </c>
      <c r="X112" s="34">
        <v>2.1416788969803101E-3</v>
      </c>
      <c r="Y112" s="34">
        <v>2.9048925561176702E-3</v>
      </c>
      <c r="Z112" s="34">
        <v>3.9349553975440103E-3</v>
      </c>
      <c r="AA112" s="34">
        <v>5.4718263554038903E-3</v>
      </c>
      <c r="AB112" s="34">
        <v>7.3687922976178799E-3</v>
      </c>
      <c r="AC112" s="34">
        <v>1.05788722985613E-2</v>
      </c>
      <c r="AD112" s="34">
        <v>1.4575548682895101E-2</v>
      </c>
      <c r="AE112" s="34">
        <v>2.1644270994091899E-2</v>
      </c>
      <c r="AF112" s="34">
        <v>5.7239519323299598E-2</v>
      </c>
      <c r="AG112" s="31">
        <v>63.37</v>
      </c>
      <c r="AH112" s="31">
        <f>SUM('MH costs discounted'!D112:M112)</f>
        <v>1475523881.5654833</v>
      </c>
      <c r="AI112" s="31">
        <f>SUM('FP costs discounted'!B112:M112)</f>
        <v>174220412.51058066</v>
      </c>
      <c r="AJ112" s="31">
        <f t="shared" si="24"/>
        <v>1649744294.0760641</v>
      </c>
      <c r="AK112" s="37">
        <v>133.06477684997</v>
      </c>
      <c r="AL112" s="37">
        <v>20</v>
      </c>
      <c r="AM112" s="33">
        <v>17.8</v>
      </c>
      <c r="AN112" s="37">
        <v>0.5</v>
      </c>
      <c r="AO112" s="37">
        <v>0.03</v>
      </c>
      <c r="AP112" s="37">
        <v>0.1</v>
      </c>
      <c r="AQ112" s="37">
        <v>0.25</v>
      </c>
      <c r="AR112" s="37">
        <v>0.496</v>
      </c>
      <c r="AS112" s="57">
        <v>2.1000000000000001E-2</v>
      </c>
      <c r="AT112" s="58">
        <v>0.41</v>
      </c>
      <c r="AU112" s="34">
        <f t="shared" si="27"/>
        <v>0.13604852686308491</v>
      </c>
      <c r="AV112" s="34">
        <f t="shared" si="28"/>
        <v>0.23830155979202772</v>
      </c>
      <c r="AW112" s="34">
        <f t="shared" si="29"/>
        <v>0.21923743500866552</v>
      </c>
      <c r="AX112" s="34">
        <f t="shared" si="30"/>
        <v>0.19064124783362218</v>
      </c>
      <c r="AY112" s="34">
        <f t="shared" si="31"/>
        <v>0.13344887348353554</v>
      </c>
      <c r="AZ112" s="34">
        <f t="shared" si="32"/>
        <v>6.672443674176777E-2</v>
      </c>
      <c r="BA112" s="34">
        <f t="shared" si="33"/>
        <v>1.5597920277296361E-2</v>
      </c>
      <c r="BB112" s="62">
        <f>SUM('MH costs'!D112:M112)+SUM('FP costs'!B112:M112)</f>
        <v>2021119495.3176334</v>
      </c>
      <c r="BC112" s="66" t="s">
        <v>429</v>
      </c>
      <c r="BD112" s="62" t="s">
        <v>439</v>
      </c>
      <c r="BE112" s="22">
        <f t="shared" si="25"/>
        <v>0.68150000000000011</v>
      </c>
      <c r="BF112" s="22">
        <f t="shared" si="26"/>
        <v>0.70940000000000003</v>
      </c>
    </row>
    <row r="113" spans="1:58" x14ac:dyDescent="0.3">
      <c r="A113" s="31" t="s">
        <v>224</v>
      </c>
      <c r="B113" s="31">
        <v>44134693</v>
      </c>
      <c r="C113" s="35">
        <v>3726.93</v>
      </c>
      <c r="D113" s="35" cm="1">
        <f t="array" ref="D113">SUMPRODUCT(($C$2:$C$121)*($B$2:$B$121))/SUM($B$2:$B$121)</f>
        <v>2924.9781141706949</v>
      </c>
      <c r="E113" s="31">
        <v>1</v>
      </c>
      <c r="F113" s="35">
        <v>7994.19</v>
      </c>
      <c r="G113" s="34">
        <v>0.60829999999999995</v>
      </c>
      <c r="H113" s="34">
        <v>0.66639999999999999</v>
      </c>
      <c r="I113" s="30">
        <v>20.6</v>
      </c>
      <c r="J113" s="30">
        <v>74.22</v>
      </c>
      <c r="K113" s="30">
        <v>77.84</v>
      </c>
      <c r="L113" s="30">
        <v>51.21</v>
      </c>
      <c r="M113" s="30">
        <v>24.26</v>
      </c>
      <c r="N113" s="30">
        <v>5.35</v>
      </c>
      <c r="O113" s="30">
        <v>0.46</v>
      </c>
      <c r="P113" s="36">
        <v>27.558</v>
      </c>
      <c r="Q113" s="36">
        <v>81.22</v>
      </c>
      <c r="R113" s="36">
        <v>7.4032344835059209E-3</v>
      </c>
      <c r="S113" s="36">
        <v>4.3625302164324096E-4</v>
      </c>
      <c r="T113" s="34">
        <v>2.36715287172022E-4</v>
      </c>
      <c r="U113" s="34">
        <v>3.1467694258098403E-4</v>
      </c>
      <c r="V113" s="34">
        <v>9.89289974561193E-4</v>
      </c>
      <c r="W113" s="34">
        <v>1.6820456938672101E-3</v>
      </c>
      <c r="X113" s="34">
        <v>2.3660035003933398E-3</v>
      </c>
      <c r="Y113" s="34">
        <v>3.3754786330860401E-3</v>
      </c>
      <c r="Z113" s="34">
        <v>4.7868873385866102E-3</v>
      </c>
      <c r="AA113" s="34">
        <v>6.2491880147215895E-3</v>
      </c>
      <c r="AB113" s="34">
        <v>8.0248931143622401E-3</v>
      </c>
      <c r="AC113" s="34">
        <v>1.0535129783218199E-2</v>
      </c>
      <c r="AD113" s="34">
        <v>1.4237749580705599E-2</v>
      </c>
      <c r="AE113" s="34">
        <v>2.0283500769652001E-2</v>
      </c>
      <c r="AF113" s="34">
        <v>5.8759474330758302E-2</v>
      </c>
      <c r="AG113" s="31">
        <v>71.83</v>
      </c>
      <c r="AH113" s="31">
        <f>SUM('MH costs discounted'!D113:M113)</f>
        <v>255304853.14156452</v>
      </c>
      <c r="AI113" s="31">
        <f>SUM('FP costs discounted'!B113:M113)</f>
        <v>53997653.32526128</v>
      </c>
      <c r="AJ113" s="31">
        <f t="shared" si="24"/>
        <v>309302506.46682578</v>
      </c>
      <c r="AK113" s="37">
        <v>20.975962429809499</v>
      </c>
      <c r="AL113" s="37">
        <v>5</v>
      </c>
      <c r="AM113" s="33">
        <v>4.5</v>
      </c>
      <c r="AN113" s="37">
        <v>0.5</v>
      </c>
      <c r="AO113" s="37">
        <v>0.03</v>
      </c>
      <c r="AP113" s="37">
        <v>0.1</v>
      </c>
      <c r="AQ113" s="37">
        <v>0.25</v>
      </c>
      <c r="AR113" s="37">
        <v>0.496</v>
      </c>
      <c r="AS113" s="57">
        <v>2.5000000000000001E-2</v>
      </c>
      <c r="AT113" s="58">
        <v>0.41</v>
      </c>
      <c r="AU113" s="34">
        <f t="shared" si="27"/>
        <v>8.1121524769630624E-2</v>
      </c>
      <c r="AV113" s="34">
        <f t="shared" si="28"/>
        <v>0.29227376545640704</v>
      </c>
      <c r="AW113" s="34">
        <f t="shared" si="29"/>
        <v>0.30652910136252659</v>
      </c>
      <c r="AX113" s="34">
        <f t="shared" si="30"/>
        <v>0.20166180987634874</v>
      </c>
      <c r="AY113" s="34">
        <f t="shared" si="31"/>
        <v>9.5534378199574707E-2</v>
      </c>
      <c r="AZ113" s="34">
        <f t="shared" si="32"/>
        <v>2.106796881153028E-2</v>
      </c>
      <c r="BA113" s="34">
        <f t="shared" si="33"/>
        <v>1.811451523982043E-3</v>
      </c>
      <c r="BB113" s="62">
        <f>SUM('MH costs'!D113:M113)+SUM('FP costs'!B113:M113)</f>
        <v>377684902.74522507</v>
      </c>
      <c r="BC113" s="66" t="s">
        <v>430</v>
      </c>
      <c r="BD113" s="62" t="s">
        <v>439</v>
      </c>
      <c r="BE113" s="22">
        <f t="shared" si="25"/>
        <v>0.60829999999999995</v>
      </c>
      <c r="BF113" s="22">
        <f t="shared" si="26"/>
        <v>0.66639999999999999</v>
      </c>
    </row>
    <row r="114" spans="1:58" x14ac:dyDescent="0.3">
      <c r="A114" s="31" t="s">
        <v>226</v>
      </c>
      <c r="B114" s="31">
        <v>59734213</v>
      </c>
      <c r="C114" s="35">
        <v>1076.47</v>
      </c>
      <c r="D114" s="35" cm="1">
        <f t="array" ref="D114">SUMPRODUCT(($C$2:$C$121)*($B$2:$B$121))/SUM($B$2:$B$121)</f>
        <v>2924.9781141706949</v>
      </c>
      <c r="E114" s="31">
        <v>1</v>
      </c>
      <c r="F114" s="35">
        <v>2225.79</v>
      </c>
      <c r="G114" s="34">
        <v>0.81099999999999994</v>
      </c>
      <c r="H114" s="34">
        <v>0.84519999999999995</v>
      </c>
      <c r="I114" s="30">
        <v>132</v>
      </c>
      <c r="J114" s="30">
        <v>236</v>
      </c>
      <c r="K114" s="30">
        <v>234</v>
      </c>
      <c r="L114" s="30">
        <v>200</v>
      </c>
      <c r="M114" s="30">
        <v>147</v>
      </c>
      <c r="N114" s="30">
        <v>75</v>
      </c>
      <c r="O114" s="30">
        <v>15</v>
      </c>
      <c r="P114" s="36">
        <v>28.757000000000001</v>
      </c>
      <c r="Q114" s="36">
        <v>76.39</v>
      </c>
      <c r="R114" s="36">
        <v>4.7217456249780132E-2</v>
      </c>
      <c r="S114" s="36">
        <v>4.5824001042397301E-3</v>
      </c>
      <c r="T114" s="34">
        <v>7.9699644400019697E-4</v>
      </c>
      <c r="U114" s="34">
        <v>6.6073739971038404E-4</v>
      </c>
      <c r="V114" s="34">
        <v>1.1058551397968299E-3</v>
      </c>
      <c r="W114" s="34">
        <v>1.52238584797812E-3</v>
      </c>
      <c r="X114" s="34">
        <v>1.98487413048368E-3</v>
      </c>
      <c r="Y114" s="34">
        <v>2.6792417218865698E-3</v>
      </c>
      <c r="Z114" s="34">
        <v>3.6408340980126097E-3</v>
      </c>
      <c r="AA114" s="34">
        <v>5.0390538989501001E-3</v>
      </c>
      <c r="AB114" s="34">
        <v>6.7771096211664402E-3</v>
      </c>
      <c r="AC114" s="34">
        <v>9.5830762597735597E-3</v>
      </c>
      <c r="AD114" s="34">
        <v>1.32395023153164E-2</v>
      </c>
      <c r="AE114" s="34">
        <v>2.01375344187982E-2</v>
      </c>
      <c r="AF114" s="34">
        <v>5.5686955071664199E-2</v>
      </c>
      <c r="AG114" s="31">
        <v>65.459999999999994</v>
      </c>
      <c r="AH114" s="31">
        <f>SUM('MH costs discounted'!D114:M114)</f>
        <v>1902243218.2152863</v>
      </c>
      <c r="AI114" s="31">
        <f>SUM('FP costs discounted'!B114:M114)</f>
        <v>144185272.73315579</v>
      </c>
      <c r="AJ114" s="31">
        <f t="shared" si="24"/>
        <v>2046428490.948442</v>
      </c>
      <c r="AK114" s="37">
        <v>263.75019181286501</v>
      </c>
      <c r="AL114" s="37">
        <v>20.3</v>
      </c>
      <c r="AM114" s="33">
        <v>18.8</v>
      </c>
      <c r="AN114" s="37">
        <v>0.5</v>
      </c>
      <c r="AO114" s="37">
        <v>0.03</v>
      </c>
      <c r="AP114" s="37">
        <v>0.1</v>
      </c>
      <c r="AQ114" s="37">
        <v>0.25</v>
      </c>
      <c r="AR114" s="37">
        <v>0.496</v>
      </c>
      <c r="AS114" s="57">
        <v>2.5000000000000001E-2</v>
      </c>
      <c r="AT114" s="58">
        <v>0.41</v>
      </c>
      <c r="AU114" s="34">
        <f t="shared" si="27"/>
        <v>0.12704523580365737</v>
      </c>
      <c r="AV114" s="34">
        <f t="shared" si="28"/>
        <v>0.22714148219441771</v>
      </c>
      <c r="AW114" s="34">
        <f t="shared" si="29"/>
        <v>0.22521655437921079</v>
      </c>
      <c r="AX114" s="34">
        <f t="shared" si="30"/>
        <v>0.19249278152069296</v>
      </c>
      <c r="AY114" s="34">
        <f t="shared" si="31"/>
        <v>0.14148219441770934</v>
      </c>
      <c r="AZ114" s="34">
        <f t="shared" si="32"/>
        <v>7.2184793070259864E-2</v>
      </c>
      <c r="BA114" s="34">
        <f t="shared" si="33"/>
        <v>1.4436958614051972E-2</v>
      </c>
      <c r="BB114" s="62">
        <f>SUM('MH costs'!D114:M114)+SUM('FP costs'!B114:M114)</f>
        <v>2512070507.0213189</v>
      </c>
      <c r="BC114" s="68" t="s">
        <v>430</v>
      </c>
      <c r="BD114" s="62" t="s">
        <v>439</v>
      </c>
      <c r="BE114" s="22">
        <f t="shared" si="25"/>
        <v>0.81099999999999994</v>
      </c>
      <c r="BF114" s="22">
        <f t="shared" si="26"/>
        <v>0.84519999999999995</v>
      </c>
    </row>
    <row r="115" spans="1:58" x14ac:dyDescent="0.3">
      <c r="A115" s="31" t="s">
        <v>228</v>
      </c>
      <c r="B115" s="31">
        <v>3473727</v>
      </c>
      <c r="C115" s="35">
        <v>15438.41</v>
      </c>
      <c r="D115" s="35" cm="1">
        <f t="array" ref="D115">SUMPRODUCT(($C$2:$C$121)*($B$2:$B$121))/SUM($B$2:$B$121)</f>
        <v>2924.9781141706949</v>
      </c>
      <c r="E115" s="31">
        <v>1</v>
      </c>
      <c r="F115" s="35">
        <v>31795.19</v>
      </c>
      <c r="G115" s="34">
        <v>0.68140000000000001</v>
      </c>
      <c r="H115" s="34">
        <v>0.75280000000000002</v>
      </c>
      <c r="I115" s="30">
        <v>42.409129999999998</v>
      </c>
      <c r="J115" s="30">
        <v>77.34648</v>
      </c>
      <c r="K115" s="30">
        <v>79.420370000000005</v>
      </c>
      <c r="L115" s="30">
        <v>80.392099999999999</v>
      </c>
      <c r="M115" s="30">
        <v>49.042290000000001</v>
      </c>
      <c r="N115" s="30">
        <v>13.28664</v>
      </c>
      <c r="O115" s="30">
        <v>0.83393079999999997</v>
      </c>
      <c r="P115" s="36">
        <v>27.77</v>
      </c>
      <c r="Q115" s="36">
        <v>83.9</v>
      </c>
      <c r="R115" s="36">
        <v>7.476543607484093E-3</v>
      </c>
      <c r="S115" s="36">
        <v>3.4475868489705397E-4</v>
      </c>
      <c r="T115" s="34">
        <v>1.46409586239708E-4</v>
      </c>
      <c r="U115" s="34">
        <v>1.8181867495432102E-4</v>
      </c>
      <c r="V115" s="34">
        <v>6.0798699954480394E-4</v>
      </c>
      <c r="W115" s="34">
        <v>9.5429558010704202E-4</v>
      </c>
      <c r="X115" s="34">
        <v>9.7689483002108405E-4</v>
      </c>
      <c r="Y115" s="34">
        <v>1.13735294911252E-3</v>
      </c>
      <c r="Z115" s="34">
        <v>1.4730111089087299E-3</v>
      </c>
      <c r="AA115" s="34">
        <v>2.0324903161827801E-3</v>
      </c>
      <c r="AB115" s="34">
        <v>3.0573755908837302E-3</v>
      </c>
      <c r="AC115" s="34">
        <v>4.8401198256175703E-3</v>
      </c>
      <c r="AD115" s="34">
        <v>7.9616114675423802E-3</v>
      </c>
      <c r="AE115" s="34">
        <v>1.2282828759383101E-2</v>
      </c>
      <c r="AF115" s="34">
        <v>4.2503129023478498E-2</v>
      </c>
      <c r="AG115" s="31">
        <v>77.91</v>
      </c>
      <c r="AH115" s="31">
        <f>SUM('MH costs discounted'!D115:M115)</f>
        <v>27675836.790872086</v>
      </c>
      <c r="AI115" s="31">
        <f>SUM('FP costs discounted'!B115:M115)</f>
        <v>3445041.1172940722</v>
      </c>
      <c r="AJ115" s="31">
        <f t="shared" si="24"/>
        <v>31120877.908166159</v>
      </c>
      <c r="AK115" s="37">
        <v>22.662193644509198</v>
      </c>
      <c r="AL115" s="37">
        <v>4.2</v>
      </c>
      <c r="AM115" s="33">
        <v>4.7</v>
      </c>
      <c r="AN115" s="37">
        <v>0.5</v>
      </c>
      <c r="AO115" s="37">
        <v>0.03</v>
      </c>
      <c r="AP115" s="37">
        <v>0.1</v>
      </c>
      <c r="AQ115" s="37">
        <v>0.25</v>
      </c>
      <c r="AR115" s="37">
        <v>0.496</v>
      </c>
      <c r="AS115" s="57">
        <v>6.9999999999999993E-3</v>
      </c>
      <c r="AT115" s="58">
        <v>0.41</v>
      </c>
      <c r="AU115" s="34">
        <f t="shared" si="27"/>
        <v>0.1237388427814802</v>
      </c>
      <c r="AV115" s="34">
        <f t="shared" si="28"/>
        <v>0.22567696928517286</v>
      </c>
      <c r="AW115" s="34">
        <f t="shared" si="29"/>
        <v>0.23172804245399489</v>
      </c>
      <c r="AX115" s="34">
        <f t="shared" si="30"/>
        <v>0.23456329858153269</v>
      </c>
      <c r="AY115" s="34">
        <f t="shared" si="31"/>
        <v>0.14309268339043407</v>
      </c>
      <c r="AZ115" s="34">
        <f t="shared" si="32"/>
        <v>3.8766969708035184E-2</v>
      </c>
      <c r="BA115" s="34">
        <f t="shared" si="33"/>
        <v>2.4331937993501405E-3</v>
      </c>
      <c r="BB115" s="62">
        <f>SUM('MH costs'!D115:M115)+SUM('FP costs'!B115:M115)</f>
        <v>38101798.4896883</v>
      </c>
      <c r="BC115" s="66" t="s">
        <v>432</v>
      </c>
      <c r="BD115" s="62" t="s">
        <v>441</v>
      </c>
      <c r="BE115" s="22">
        <f t="shared" si="25"/>
        <v>0.68140000000000001</v>
      </c>
      <c r="BF115" s="22">
        <f t="shared" si="26"/>
        <v>0.75280000000000002</v>
      </c>
    </row>
    <row r="116" spans="1:58" x14ac:dyDescent="0.3">
      <c r="A116" s="31" t="s">
        <v>230</v>
      </c>
      <c r="B116" s="31">
        <v>34232050</v>
      </c>
      <c r="C116" s="35">
        <v>1685.76</v>
      </c>
      <c r="D116" s="35" cm="1">
        <f t="array" ref="D116">SUMPRODUCT(($C$2:$C$121)*($B$2:$B$121))/SUM($B$2:$B$121)</f>
        <v>2924.9781141706949</v>
      </c>
      <c r="E116" s="31">
        <v>1</v>
      </c>
      <c r="F116" s="35">
        <v>3993.34</v>
      </c>
      <c r="G116" s="34">
        <v>0.52049999999999996</v>
      </c>
      <c r="H116" s="34">
        <v>0.65189999999999992</v>
      </c>
      <c r="I116" s="30">
        <v>23.806539999999998</v>
      </c>
      <c r="J116" s="30">
        <v>194.8486</v>
      </c>
      <c r="K116" s="30">
        <v>162.36660000000001</v>
      </c>
      <c r="L116" s="30">
        <v>86.117360000000005</v>
      </c>
      <c r="M116" s="30">
        <v>27.246780000000001</v>
      </c>
      <c r="N116" s="30">
        <v>3.684221</v>
      </c>
      <c r="O116" s="30">
        <v>0.1577751</v>
      </c>
      <c r="P116" s="36">
        <v>26.594000000000001</v>
      </c>
      <c r="Q116" s="36">
        <v>79.430000000000007</v>
      </c>
      <c r="R116" s="36">
        <v>1.8730384480954505E-2</v>
      </c>
      <c r="S116" s="36">
        <v>9.0322286923250506E-4</v>
      </c>
      <c r="T116" s="34">
        <v>4.6350336906203097E-4</v>
      </c>
      <c r="U116" s="34">
        <v>4.2976783800653499E-4</v>
      </c>
      <c r="V116" s="34">
        <v>7.2411447522329495E-4</v>
      </c>
      <c r="W116" s="34">
        <v>1.1458943496003601E-3</v>
      </c>
      <c r="X116" s="34">
        <v>1.5375392266084799E-3</v>
      </c>
      <c r="Y116" s="34">
        <v>2.0230755758771902E-3</v>
      </c>
      <c r="Z116" s="34">
        <v>2.6150413979198202E-3</v>
      </c>
      <c r="AA116" s="34">
        <v>3.6235627264240801E-3</v>
      </c>
      <c r="AB116" s="34">
        <v>5.3455872243562495E-3</v>
      </c>
      <c r="AC116" s="34">
        <v>8.7092532129108401E-3</v>
      </c>
      <c r="AD116" s="34">
        <v>1.4059479549228E-2</v>
      </c>
      <c r="AE116" s="34">
        <v>2.57720851831456E-2</v>
      </c>
      <c r="AF116" s="34">
        <v>7.0756816481314794E-2</v>
      </c>
      <c r="AG116" s="31">
        <v>71.73</v>
      </c>
      <c r="AH116" s="31">
        <f>SUM('MH costs discounted'!D116:M116)</f>
        <v>217902641.35008422</v>
      </c>
      <c r="AI116" s="31">
        <f>SUM('FP costs discounted'!B116:M116)</f>
        <v>33286792.498865824</v>
      </c>
      <c r="AJ116" s="31">
        <f t="shared" si="24"/>
        <v>251189433.84895003</v>
      </c>
      <c r="AK116" s="37">
        <v>31.895075877796799</v>
      </c>
      <c r="AL116" s="37">
        <v>9.9</v>
      </c>
      <c r="AM116" s="33">
        <v>6.5</v>
      </c>
      <c r="AN116" s="37">
        <v>0.5</v>
      </c>
      <c r="AO116" s="37">
        <v>0.03</v>
      </c>
      <c r="AP116" s="37">
        <v>0.1</v>
      </c>
      <c r="AQ116" s="37">
        <v>0.25</v>
      </c>
      <c r="AR116" s="37">
        <v>0.496</v>
      </c>
      <c r="AS116" s="57">
        <v>2.5000000000000001E-2</v>
      </c>
      <c r="AT116" s="58">
        <v>0.41</v>
      </c>
      <c r="AU116" s="34">
        <f t="shared" si="27"/>
        <v>4.7782432782267195E-2</v>
      </c>
      <c r="AV116" s="34">
        <f t="shared" si="28"/>
        <v>0.39108329611186121</v>
      </c>
      <c r="AW116" s="34">
        <f t="shared" si="29"/>
        <v>0.32588822863739397</v>
      </c>
      <c r="AX116" s="34">
        <f t="shared" si="30"/>
        <v>0.17284733378249448</v>
      </c>
      <c r="AY116" s="34">
        <f t="shared" si="31"/>
        <v>5.4687385646264526E-2</v>
      </c>
      <c r="AZ116" s="34">
        <f t="shared" si="32"/>
        <v>7.3946504736730843E-3</v>
      </c>
      <c r="BA116" s="34">
        <f t="shared" si="33"/>
        <v>3.1667256604552723E-4</v>
      </c>
      <c r="BB116" s="62">
        <f>SUM('MH costs'!D116:M116)+SUM('FP costs'!B116:M116)</f>
        <v>306217086.20844209</v>
      </c>
      <c r="BC116" s="66" t="s">
        <v>430</v>
      </c>
      <c r="BD116" s="62" t="s">
        <v>440</v>
      </c>
      <c r="BE116" s="22">
        <f t="shared" si="25"/>
        <v>0.52049999999999996</v>
      </c>
      <c r="BF116" s="22">
        <f t="shared" si="26"/>
        <v>0.65189999999999992</v>
      </c>
    </row>
    <row r="117" spans="1:58" x14ac:dyDescent="0.3">
      <c r="A117" s="31" t="s">
        <v>232</v>
      </c>
      <c r="B117" s="31">
        <v>307150</v>
      </c>
      <c r="C117" s="35">
        <v>2782.98</v>
      </c>
      <c r="D117" s="35" cm="1">
        <f t="array" ref="D117">SUMPRODUCT(($C$2:$C$121)*($B$2:$B$121))/SUM($B$2:$B$121)</f>
        <v>2924.9781141706949</v>
      </c>
      <c r="E117" s="31">
        <v>1</v>
      </c>
      <c r="F117" s="35">
        <v>6595.53</v>
      </c>
      <c r="G117" s="34">
        <v>0.61670000000000003</v>
      </c>
      <c r="H117" s="34">
        <v>0.70550000000000002</v>
      </c>
      <c r="I117" s="30">
        <v>51.22</v>
      </c>
      <c r="J117" s="30">
        <v>141</v>
      </c>
      <c r="K117" s="30">
        <v>142.13999999999999</v>
      </c>
      <c r="L117" s="30">
        <v>126.96</v>
      </c>
      <c r="M117" s="30">
        <v>74.150000000000006</v>
      </c>
      <c r="N117" s="30">
        <v>28.14</v>
      </c>
      <c r="O117" s="30">
        <v>9.4</v>
      </c>
      <c r="P117" s="36">
        <v>29.283000000000001</v>
      </c>
      <c r="Q117" s="36">
        <v>73.319999999999993</v>
      </c>
      <c r="R117" s="36">
        <v>2.051262940251513E-2</v>
      </c>
      <c r="S117" s="36">
        <v>1.3628737545970299E-3</v>
      </c>
      <c r="T117" s="34">
        <v>5.22971680806614E-4</v>
      </c>
      <c r="U117" s="34">
        <v>4.9557596412134108E-4</v>
      </c>
      <c r="V117" s="34">
        <v>1.2424600410858E-3</v>
      </c>
      <c r="W117" s="34">
        <v>2.1929657395998001E-3</v>
      </c>
      <c r="X117" s="34">
        <v>2.7962197230653901E-3</v>
      </c>
      <c r="Y117" s="34">
        <v>3.6341247204347295E-3</v>
      </c>
      <c r="Z117" s="34">
        <v>4.9825525214916896E-3</v>
      </c>
      <c r="AA117" s="34">
        <v>7.1566858873583503E-3</v>
      </c>
      <c r="AB117" s="34">
        <v>1.0166798309493699E-2</v>
      </c>
      <c r="AC117" s="34">
        <v>1.43633073946782E-2</v>
      </c>
      <c r="AD117" s="34">
        <v>2.0459435458277001E-2</v>
      </c>
      <c r="AE117" s="34">
        <v>2.9361647480596498E-2</v>
      </c>
      <c r="AF117" s="34">
        <v>6.9808854632148892E-2</v>
      </c>
      <c r="AG117" s="31">
        <v>70.47</v>
      </c>
      <c r="AH117" s="31">
        <f>SUM('MH costs discounted'!D117:M117)</f>
        <v>4814955.6480861455</v>
      </c>
      <c r="AI117" s="31">
        <f>SUM('FP costs discounted'!B117:M117)</f>
        <v>644406.10042820941</v>
      </c>
      <c r="AJ117" s="31">
        <f t="shared" si="24"/>
        <v>5459361.7485143552</v>
      </c>
      <c r="AK117" s="37">
        <v>103.02327397933</v>
      </c>
      <c r="AL117" s="37">
        <v>11.4</v>
      </c>
      <c r="AM117" s="33">
        <v>11.1</v>
      </c>
      <c r="AN117" s="37">
        <v>0.5</v>
      </c>
      <c r="AO117" s="37">
        <v>0.03</v>
      </c>
      <c r="AP117" s="37">
        <v>0.1</v>
      </c>
      <c r="AQ117" s="37">
        <v>0.25</v>
      </c>
      <c r="AR117" s="37">
        <v>0.496</v>
      </c>
      <c r="AS117" s="57">
        <v>2.5000000000000001E-2</v>
      </c>
      <c r="AT117" s="58">
        <v>0.41</v>
      </c>
      <c r="AU117" s="34">
        <f t="shared" si="27"/>
        <v>8.9387619762307816E-2</v>
      </c>
      <c r="AV117" s="34">
        <f t="shared" si="28"/>
        <v>0.24606900403134327</v>
      </c>
      <c r="AW117" s="34">
        <f t="shared" si="29"/>
        <v>0.24805849810649028</v>
      </c>
      <c r="AX117" s="34">
        <f t="shared" si="30"/>
        <v>0.22156681384269034</v>
      </c>
      <c r="AY117" s="34">
        <f t="shared" si="31"/>
        <v>0.12940437339662486</v>
      </c>
      <c r="AZ117" s="34">
        <f t="shared" si="32"/>
        <v>4.9109090591787231E-2</v>
      </c>
      <c r="BA117" s="34">
        <f t="shared" si="33"/>
        <v>1.6404600268756217E-2</v>
      </c>
      <c r="BB117" s="62">
        <f>SUM('MH costs'!D117:M117)+SUM('FP costs'!B117:M117)</f>
        <v>6699283.7396766562</v>
      </c>
      <c r="BC117" s="66" t="s">
        <v>430</v>
      </c>
      <c r="BD117" s="62" t="s">
        <v>438</v>
      </c>
      <c r="BE117" s="22">
        <f t="shared" si="25"/>
        <v>0.61670000000000003</v>
      </c>
      <c r="BF117" s="22">
        <f t="shared" si="26"/>
        <v>0.70550000000000002</v>
      </c>
    </row>
    <row r="118" spans="1:58" x14ac:dyDescent="0.3">
      <c r="A118" s="31" t="s">
        <v>234</v>
      </c>
      <c r="B118" s="31">
        <v>97338583</v>
      </c>
      <c r="C118" s="35">
        <v>2785.72</v>
      </c>
      <c r="D118" s="35" cm="1">
        <f t="array" ref="D118">SUMPRODUCT(($C$2:$C$121)*($B$2:$B$121))/SUM($B$2:$B$121)</f>
        <v>2924.9781141706949</v>
      </c>
      <c r="E118" s="31">
        <v>1</v>
      </c>
      <c r="F118" s="35">
        <v>4795.67</v>
      </c>
      <c r="G118" s="34">
        <v>0.79630000000000001</v>
      </c>
      <c r="H118" s="34">
        <v>0.83090000000000008</v>
      </c>
      <c r="I118" s="30">
        <v>30.1</v>
      </c>
      <c r="J118" s="30">
        <v>116.7</v>
      </c>
      <c r="K118" s="30">
        <v>135.69999999999999</v>
      </c>
      <c r="L118" s="30">
        <v>88.3</v>
      </c>
      <c r="M118" s="30">
        <v>36.5</v>
      </c>
      <c r="N118" s="30">
        <v>10.1</v>
      </c>
      <c r="O118" s="30">
        <v>1.2</v>
      </c>
      <c r="P118" s="36">
        <v>27.637</v>
      </c>
      <c r="Q118" s="36">
        <v>82.22999999999999</v>
      </c>
      <c r="R118" s="36">
        <v>1.0611130747448462E-2</v>
      </c>
      <c r="S118" s="36">
        <v>6.8222906810621198E-4</v>
      </c>
      <c r="T118" s="34">
        <v>2.6117460862422998E-4</v>
      </c>
      <c r="U118" s="34">
        <v>2.6504802872360904E-4</v>
      </c>
      <c r="V118" s="34">
        <v>7.13777845256225E-4</v>
      </c>
      <c r="W118" s="34">
        <v>9.6144793365694596E-4</v>
      </c>
      <c r="X118" s="34">
        <v>9.7797634056974794E-4</v>
      </c>
      <c r="Y118" s="34">
        <v>1.15899319948381E-3</v>
      </c>
      <c r="Z118" s="34">
        <v>1.6257379366107301E-3</v>
      </c>
      <c r="AA118" s="34">
        <v>2.55177189466726E-3</v>
      </c>
      <c r="AB118" s="34">
        <v>4.1008519459280399E-3</v>
      </c>
      <c r="AC118" s="34">
        <v>6.4668966971489503E-3</v>
      </c>
      <c r="AD118" s="34">
        <v>9.8209715686922907E-3</v>
      </c>
      <c r="AE118" s="34">
        <v>1.50855307109802E-2</v>
      </c>
      <c r="AF118" s="34">
        <v>4.9932729650385296E-2</v>
      </c>
      <c r="AG118" s="31">
        <v>75.400000000000006</v>
      </c>
      <c r="AH118" s="31">
        <f>SUM('MH costs discounted'!D118:M118)</f>
        <v>826474199.68783879</v>
      </c>
      <c r="AI118" s="31">
        <f>SUM('FP costs discounted'!B118:M118)</f>
        <v>127794894.31189655</v>
      </c>
      <c r="AJ118" s="31">
        <f t="shared" si="24"/>
        <v>954269093.99973536</v>
      </c>
      <c r="AK118" s="37">
        <v>17.465950180333</v>
      </c>
      <c r="AL118" s="37">
        <v>10.5</v>
      </c>
      <c r="AM118" s="33">
        <v>7.8</v>
      </c>
      <c r="AN118" s="37">
        <v>0.5</v>
      </c>
      <c r="AO118" s="37">
        <v>0.03</v>
      </c>
      <c r="AP118" s="37">
        <v>0.1</v>
      </c>
      <c r="AQ118" s="37">
        <v>0.25</v>
      </c>
      <c r="AR118" s="37">
        <v>0.496</v>
      </c>
      <c r="AS118" s="57">
        <v>2.5000000000000001E-2</v>
      </c>
      <c r="AT118" s="58">
        <v>0.41</v>
      </c>
      <c r="AU118" s="34">
        <f t="shared" si="27"/>
        <v>7.1906354515050161E-2</v>
      </c>
      <c r="AV118" s="34">
        <f t="shared" si="28"/>
        <v>0.278786430960344</v>
      </c>
      <c r="AW118" s="34">
        <f t="shared" si="29"/>
        <v>0.32417582417582413</v>
      </c>
      <c r="AX118" s="34">
        <f t="shared" si="30"/>
        <v>0.21094123268036311</v>
      </c>
      <c r="AY118" s="34">
        <f t="shared" si="31"/>
        <v>8.7195413282369794E-2</v>
      </c>
      <c r="AZ118" s="34">
        <f t="shared" si="32"/>
        <v>2.41280458671763E-2</v>
      </c>
      <c r="BA118" s="34">
        <f t="shared" si="33"/>
        <v>2.8666985188724316E-3</v>
      </c>
      <c r="BB118" s="62">
        <f>SUM('MH costs'!D118:M118)+SUM('FP costs'!B118:M118)</f>
        <v>1167100144.8268821</v>
      </c>
      <c r="BC118" s="68" t="s">
        <v>430</v>
      </c>
      <c r="BD118" s="62" t="s">
        <v>442</v>
      </c>
      <c r="BE118" s="22">
        <f t="shared" si="25"/>
        <v>0.79630000000000001</v>
      </c>
      <c r="BF118" s="22">
        <f t="shared" si="26"/>
        <v>0.83090000000000008</v>
      </c>
    </row>
    <row r="119" spans="1:58" x14ac:dyDescent="0.3">
      <c r="A119" s="31" t="s">
        <v>236</v>
      </c>
      <c r="B119" s="31">
        <v>29825968</v>
      </c>
      <c r="C119" s="35">
        <v>824.12</v>
      </c>
      <c r="D119" s="35" cm="1">
        <f t="array" ref="D119">SUMPRODUCT(($C$2:$C$121)*($B$2:$B$121))/SUM($B$2:$B$121)</f>
        <v>2924.9781141706949</v>
      </c>
      <c r="E119" s="31">
        <v>1</v>
      </c>
      <c r="F119" s="35">
        <v>3579.25</v>
      </c>
      <c r="G119" s="34">
        <v>6.2899999999999998E-2</v>
      </c>
      <c r="H119" s="34">
        <v>0.39390000000000003</v>
      </c>
      <c r="I119" s="30">
        <v>67</v>
      </c>
      <c r="J119" s="30">
        <v>191</v>
      </c>
      <c r="K119" s="30">
        <v>208</v>
      </c>
      <c r="L119" s="30">
        <v>177</v>
      </c>
      <c r="M119" s="30">
        <v>142</v>
      </c>
      <c r="N119" s="30">
        <v>71</v>
      </c>
      <c r="O119" s="30">
        <v>29</v>
      </c>
      <c r="P119" s="36">
        <v>29.965</v>
      </c>
      <c r="Q119" s="36">
        <v>76.72</v>
      </c>
      <c r="R119" s="36">
        <v>4.2275232274097664E-2</v>
      </c>
      <c r="S119" s="36">
        <v>2.3200708856984599E-3</v>
      </c>
      <c r="T119" s="34">
        <v>8.9497046467839996E-4</v>
      </c>
      <c r="U119" s="34">
        <v>7.4277802381555904E-4</v>
      </c>
      <c r="V119" s="34">
        <v>1.41419545519159E-3</v>
      </c>
      <c r="W119" s="34">
        <v>2.1866470019266397E-3</v>
      </c>
      <c r="X119" s="34">
        <v>2.22751476133966E-3</v>
      </c>
      <c r="Y119" s="34">
        <v>2.4877166589899998E-3</v>
      </c>
      <c r="Z119" s="34">
        <v>3.0177134300169097E-3</v>
      </c>
      <c r="AA119" s="34">
        <v>4.1462167458429199E-3</v>
      </c>
      <c r="AB119" s="34">
        <v>5.8010315836866094E-3</v>
      </c>
      <c r="AC119" s="34">
        <v>8.8544981627941294E-3</v>
      </c>
      <c r="AD119" s="34">
        <v>1.3169882812031899E-2</v>
      </c>
      <c r="AE119" s="34">
        <v>2.07379916290341E-2</v>
      </c>
      <c r="AF119" s="34">
        <v>5.5900165614663204E-2</v>
      </c>
      <c r="AG119" s="31">
        <v>66.13</v>
      </c>
      <c r="AH119" s="31">
        <f>SUM('MH costs discounted'!D119:M119)</f>
        <v>484617654.85014009</v>
      </c>
      <c r="AI119" s="31">
        <f>SUM('FP costs discounted'!B119:M119)</f>
        <v>70531780.147712961</v>
      </c>
      <c r="AJ119" s="31">
        <f t="shared" si="24"/>
        <v>555149434.99785304</v>
      </c>
      <c r="AK119" s="37">
        <v>179.65361578130199</v>
      </c>
      <c r="AL119" s="37">
        <v>26.7</v>
      </c>
      <c r="AM119" s="33">
        <v>23.7</v>
      </c>
      <c r="AN119" s="37">
        <v>0.5</v>
      </c>
      <c r="AO119" s="37">
        <v>0.03</v>
      </c>
      <c r="AP119" s="37">
        <v>0.1</v>
      </c>
      <c r="AQ119" s="37">
        <v>0.25</v>
      </c>
      <c r="AR119" s="37">
        <v>0.496</v>
      </c>
      <c r="AS119" s="57">
        <v>2.1000000000000001E-2</v>
      </c>
      <c r="AT119" s="58">
        <v>0.41</v>
      </c>
      <c r="AU119" s="34">
        <f t="shared" si="27"/>
        <v>7.5706214689265541E-2</v>
      </c>
      <c r="AV119" s="34">
        <f t="shared" si="28"/>
        <v>0.21581920903954802</v>
      </c>
      <c r="AW119" s="34">
        <f t="shared" si="29"/>
        <v>0.23502824858757063</v>
      </c>
      <c r="AX119" s="34">
        <f t="shared" si="30"/>
        <v>0.2</v>
      </c>
      <c r="AY119" s="34">
        <f t="shared" si="31"/>
        <v>0.16045197740112993</v>
      </c>
      <c r="AZ119" s="34">
        <f t="shared" si="32"/>
        <v>8.0225988700564965E-2</v>
      </c>
      <c r="BA119" s="34">
        <f t="shared" si="33"/>
        <v>3.2768361581920903E-2</v>
      </c>
      <c r="BB119" s="62">
        <f>SUM('MH costs'!D119:M119)+SUM('FP costs'!B119:M119)</f>
        <v>680904579.5276165</v>
      </c>
      <c r="BC119" s="68" t="s">
        <v>429</v>
      </c>
      <c r="BD119" s="62" t="s">
        <v>442</v>
      </c>
      <c r="BE119" s="22">
        <f t="shared" si="25"/>
        <v>6.2899999999999998E-2</v>
      </c>
      <c r="BF119" s="22">
        <f t="shared" si="26"/>
        <v>0.39390000000000003</v>
      </c>
    </row>
    <row r="120" spans="1:58" x14ac:dyDescent="0.3">
      <c r="A120" s="31" t="s">
        <v>238</v>
      </c>
      <c r="B120" s="31">
        <v>18383956</v>
      </c>
      <c r="C120" s="35">
        <v>1050.92</v>
      </c>
      <c r="D120" s="35" cm="1">
        <f t="array" ref="D120">SUMPRODUCT(($C$2:$C$121)*($B$2:$B$121))/SUM($B$2:$B$121)</f>
        <v>2924.9781141706949</v>
      </c>
      <c r="E120" s="31">
        <v>1</v>
      </c>
      <c r="F120" s="35">
        <v>2529.9499999999998</v>
      </c>
      <c r="G120" s="34">
        <v>0.71290000000000009</v>
      </c>
      <c r="H120" s="34">
        <v>0.75129999999999997</v>
      </c>
      <c r="I120" s="30">
        <v>141</v>
      </c>
      <c r="J120" s="30">
        <v>239</v>
      </c>
      <c r="K120" s="30">
        <v>232</v>
      </c>
      <c r="L120" s="30">
        <v>203</v>
      </c>
      <c r="M120" s="30">
        <v>152</v>
      </c>
      <c r="N120" s="30">
        <v>71</v>
      </c>
      <c r="O120" s="30">
        <v>14</v>
      </c>
      <c r="P120" s="36">
        <v>28.760999999999999</v>
      </c>
      <c r="Q120" s="36">
        <v>73.2</v>
      </c>
      <c r="R120" s="36">
        <v>4.1961926570878147E-2</v>
      </c>
      <c r="S120" s="36">
        <v>4.1356187567325496E-3</v>
      </c>
      <c r="T120" s="34">
        <v>8.6912049113170196E-4</v>
      </c>
      <c r="U120" s="34">
        <v>8.3502179635395904E-4</v>
      </c>
      <c r="V120" s="34">
        <v>1.59690613825458E-3</v>
      </c>
      <c r="W120" s="34">
        <v>2.3031694145693202E-3</v>
      </c>
      <c r="X120" s="34">
        <v>2.9547423789524204E-3</v>
      </c>
      <c r="Y120" s="34">
        <v>4.1896777743652101E-3</v>
      </c>
      <c r="Z120" s="34">
        <v>5.9817973420641995E-3</v>
      </c>
      <c r="AA120" s="34">
        <v>8.5706223970771003E-3</v>
      </c>
      <c r="AB120" s="34">
        <v>1.14548981737359E-2</v>
      </c>
      <c r="AC120" s="34">
        <v>1.5561024357861799E-2</v>
      </c>
      <c r="AD120" s="34">
        <v>2.0177059800646199E-2</v>
      </c>
      <c r="AE120" s="34">
        <v>2.7676880028116004E-2</v>
      </c>
      <c r="AF120" s="34">
        <v>6.4609996708825196E-2</v>
      </c>
      <c r="AG120" s="31">
        <v>63.89</v>
      </c>
      <c r="AH120" s="31">
        <f>SUM('MH costs discounted'!D120:M120)</f>
        <v>515913846.68775958</v>
      </c>
      <c r="AI120" s="31">
        <f>SUM('FP costs discounted'!B120:M120)</f>
        <v>79235878.706482559</v>
      </c>
      <c r="AJ120" s="31">
        <f t="shared" si="24"/>
        <v>595149725.39424217</v>
      </c>
      <c r="AK120" s="37">
        <v>130.58052738409199</v>
      </c>
      <c r="AL120" s="37">
        <v>23.3</v>
      </c>
      <c r="AM120" s="33">
        <v>14.8</v>
      </c>
      <c r="AN120" s="37">
        <v>0.5</v>
      </c>
      <c r="AO120" s="37">
        <v>0.03</v>
      </c>
      <c r="AP120" s="37">
        <v>0.1</v>
      </c>
      <c r="AQ120" s="37">
        <v>0.25</v>
      </c>
      <c r="AR120" s="37">
        <v>0.496</v>
      </c>
      <c r="AS120" s="57">
        <v>2.5000000000000001E-2</v>
      </c>
      <c r="AT120" s="58">
        <v>0.41</v>
      </c>
      <c r="AU120" s="34">
        <f t="shared" si="27"/>
        <v>0.13403041825095058</v>
      </c>
      <c r="AV120" s="34">
        <f t="shared" si="28"/>
        <v>0.22718631178707224</v>
      </c>
      <c r="AW120" s="34">
        <f t="shared" si="29"/>
        <v>0.22053231939163498</v>
      </c>
      <c r="AX120" s="34">
        <f t="shared" si="30"/>
        <v>0.19296577946768062</v>
      </c>
      <c r="AY120" s="34">
        <f t="shared" si="31"/>
        <v>0.14448669201520911</v>
      </c>
      <c r="AZ120" s="34">
        <f t="shared" si="32"/>
        <v>6.7490494296577941E-2</v>
      </c>
      <c r="BA120" s="34">
        <f t="shared" si="33"/>
        <v>1.3307984790874524E-2</v>
      </c>
      <c r="BB120" s="62">
        <f>SUM('MH costs'!D120:M120)+SUM('FP costs'!B120:M120)</f>
        <v>730674785.18166709</v>
      </c>
      <c r="BC120" s="66" t="s">
        <v>430</v>
      </c>
      <c r="BD120" s="62" t="s">
        <v>442</v>
      </c>
      <c r="BE120" s="22">
        <f t="shared" si="25"/>
        <v>0.71290000000000009</v>
      </c>
      <c r="BF120" s="22">
        <f t="shared" si="26"/>
        <v>0.75129999999999997</v>
      </c>
    </row>
    <row r="121" spans="1:58" x14ac:dyDescent="0.3">
      <c r="A121" s="31" t="s">
        <v>240</v>
      </c>
      <c r="B121" s="31">
        <v>14862927</v>
      </c>
      <c r="C121" s="35">
        <v>1128.21</v>
      </c>
      <c r="D121" s="35" cm="1">
        <f t="array" ref="D121">SUMPRODUCT(($C$2:$C$121)*($B$2:$B$121))/SUM($B$2:$B$121)</f>
        <v>2924.9781141706949</v>
      </c>
      <c r="E121" s="31">
        <v>1</v>
      </c>
      <c r="F121" s="35">
        <v>2400.46</v>
      </c>
      <c r="G121" s="34">
        <v>0.79110000000000003</v>
      </c>
      <c r="H121" s="34">
        <v>0.83979999999999999</v>
      </c>
      <c r="I121" s="30">
        <v>77.580889999999997</v>
      </c>
      <c r="J121" s="30">
        <v>193.3134</v>
      </c>
      <c r="K121" s="30">
        <v>177.8586</v>
      </c>
      <c r="L121" s="30">
        <v>153.82939999999999</v>
      </c>
      <c r="M121" s="30">
        <v>83.877219999999994</v>
      </c>
      <c r="N121" s="30">
        <v>43.317439999999998</v>
      </c>
      <c r="O121" s="30">
        <v>6.9585290000000004</v>
      </c>
      <c r="P121" s="36">
        <v>28.202999999999999</v>
      </c>
      <c r="Q121" s="36">
        <v>71.02000000000001</v>
      </c>
      <c r="R121" s="36">
        <v>4.5086361067512987E-2</v>
      </c>
      <c r="S121" s="36">
        <v>3.36051530572059E-3</v>
      </c>
      <c r="T121" s="34">
        <v>1.10505982854696E-3</v>
      </c>
      <c r="U121" s="34">
        <v>1.1161810260181199E-3</v>
      </c>
      <c r="V121" s="34">
        <v>1.8241610940120799E-3</v>
      </c>
      <c r="W121" s="34">
        <v>2.6906329450128697E-3</v>
      </c>
      <c r="X121" s="34">
        <v>3.3452767843943402E-3</v>
      </c>
      <c r="Y121" s="34">
        <v>4.7610719539655797E-3</v>
      </c>
      <c r="Z121" s="34">
        <v>7.0381811319615096E-3</v>
      </c>
      <c r="AA121" s="34">
        <v>1.0484599617134599E-2</v>
      </c>
      <c r="AB121" s="34">
        <v>1.4203787856099199E-2</v>
      </c>
      <c r="AC121" s="34">
        <v>1.91876828606206E-2</v>
      </c>
      <c r="AD121" s="34">
        <v>2.37824955835713E-2</v>
      </c>
      <c r="AE121" s="34">
        <v>3.1533454695887898E-2</v>
      </c>
      <c r="AF121" s="34">
        <v>6.7815208655087098E-2</v>
      </c>
      <c r="AG121" s="31">
        <v>61.49</v>
      </c>
      <c r="AH121" s="31">
        <f>SUM('MH costs discounted'!D121:M121)</f>
        <v>507085693.43635511</v>
      </c>
      <c r="AI121" s="31">
        <f>SUM('FP costs discounted'!B121:M121)</f>
        <v>29310173.299825143</v>
      </c>
      <c r="AJ121" s="31">
        <f t="shared" si="24"/>
        <v>536395866.73618025</v>
      </c>
      <c r="AK121" s="37">
        <v>288.753099950744</v>
      </c>
      <c r="AL121" s="37">
        <v>25.9</v>
      </c>
      <c r="AM121" s="33">
        <v>16</v>
      </c>
      <c r="AN121" s="37">
        <v>0.5</v>
      </c>
      <c r="AO121" s="37">
        <v>0.03</v>
      </c>
      <c r="AP121" s="37">
        <v>0.1</v>
      </c>
      <c r="AQ121" s="37">
        <v>0.25</v>
      </c>
      <c r="AR121" s="37">
        <v>0.496</v>
      </c>
      <c r="AS121" s="57">
        <v>2.5000000000000001E-2</v>
      </c>
      <c r="AT121" s="58">
        <v>0.41</v>
      </c>
      <c r="AU121" s="34">
        <f t="shared" ref="AU121" si="34">I121/SUM($I121:$O121)</f>
        <v>0.10530358888824465</v>
      </c>
      <c r="AV121" s="34">
        <f t="shared" ref="AV121" si="35">J121/SUM($I121:$O121)</f>
        <v>0.26239186995906849</v>
      </c>
      <c r="AW121" s="34">
        <f t="shared" ref="AW121" si="36">K121/SUM($I121:$O121)</f>
        <v>0.24141446295136279</v>
      </c>
      <c r="AX121" s="34">
        <f t="shared" ref="AX121" si="37">L121/SUM($I121:$O121)</f>
        <v>0.20879868607495147</v>
      </c>
      <c r="AY121" s="34">
        <f t="shared" ref="AY121" si="38">M121/SUM($I121:$O121)</f>
        <v>0.11384984487763485</v>
      </c>
      <c r="AZ121" s="34">
        <f t="shared" ref="AZ121" si="39">N121/SUM($I121:$O121)</f>
        <v>5.8796462549620204E-2</v>
      </c>
      <c r="BA121" s="34">
        <f t="shared" ref="BA121" si="40">O121/SUM($I121:$O121)</f>
        <v>9.4450846991176347E-3</v>
      </c>
      <c r="BB121" s="62">
        <f>SUM('MH costs'!D121:M121)+SUM('FP costs'!B121:M121)</f>
        <v>657679623.1207881</v>
      </c>
      <c r="BC121" s="66" t="s">
        <v>430</v>
      </c>
      <c r="BD121" s="62" t="s">
        <v>442</v>
      </c>
      <c r="BE121" s="22">
        <f t="shared" si="25"/>
        <v>0.79110000000000003</v>
      </c>
      <c r="BF121" s="22">
        <f t="shared" si="26"/>
        <v>0.83979999999999999</v>
      </c>
    </row>
    <row r="122" spans="1:58" x14ac:dyDescent="0.3">
      <c r="A122" s="31"/>
      <c r="B122" s="31"/>
      <c r="C122" s="31"/>
      <c r="D122" s="35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3"/>
      <c r="AN122" s="31"/>
      <c r="AO122" s="31"/>
      <c r="AP122" s="31"/>
      <c r="AQ122" s="31"/>
      <c r="AR122" s="31"/>
      <c r="AS122" s="57"/>
      <c r="AT122" s="58"/>
      <c r="AU122" s="34"/>
      <c r="AV122" s="34"/>
      <c r="AW122" s="34"/>
      <c r="AX122" s="34"/>
      <c r="AY122" s="34"/>
      <c r="AZ122" s="34"/>
      <c r="BA122" s="34"/>
      <c r="BB122" s="62"/>
      <c r="BC122" s="69"/>
      <c r="BD122" s="62"/>
    </row>
    <row r="123" spans="1:58" x14ac:dyDescent="0.3">
      <c r="A123" s="31"/>
      <c r="B123" s="31"/>
      <c r="C123" s="31"/>
      <c r="D123" s="35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3"/>
      <c r="AN123" s="31"/>
      <c r="AO123" s="31"/>
      <c r="AP123" s="31"/>
      <c r="AQ123" s="31"/>
      <c r="AR123" s="31"/>
      <c r="AS123" s="57"/>
      <c r="AT123" s="58"/>
      <c r="AU123" s="34"/>
      <c r="AV123" s="34"/>
      <c r="AW123" s="34"/>
      <c r="AX123" s="34"/>
      <c r="AY123" s="34"/>
      <c r="AZ123" s="34"/>
      <c r="BA123" s="34"/>
      <c r="BB123" s="62"/>
      <c r="BC123" s="69"/>
      <c r="BD123" s="62"/>
    </row>
    <row r="124" spans="1:58" x14ac:dyDescent="0.3">
      <c r="A124" s="31"/>
      <c r="B124" s="31"/>
      <c r="C124" s="31"/>
      <c r="D124" s="35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3"/>
      <c r="AN124" s="31"/>
      <c r="AO124" s="31"/>
      <c r="AP124" s="31"/>
      <c r="AQ124" s="31"/>
      <c r="AR124" s="31"/>
      <c r="AS124" s="57"/>
      <c r="AT124" s="58"/>
      <c r="AU124" s="34"/>
      <c r="AV124" s="34"/>
      <c r="AW124" s="34"/>
      <c r="AX124" s="34"/>
      <c r="AY124" s="34"/>
      <c r="AZ124" s="34"/>
      <c r="BA124" s="34"/>
      <c r="BB124" s="62"/>
      <c r="BC124" s="69"/>
      <c r="BD124" s="62"/>
    </row>
    <row r="125" spans="1:58" x14ac:dyDescent="0.3">
      <c r="A125" s="31"/>
      <c r="B125" s="31"/>
      <c r="C125" s="31"/>
      <c r="D125" s="35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3"/>
      <c r="AN125" s="31"/>
      <c r="AO125" s="31"/>
      <c r="AP125" s="31"/>
      <c r="AQ125" s="31"/>
      <c r="AR125" s="31"/>
      <c r="AS125" s="57"/>
      <c r="AT125" s="58"/>
      <c r="AU125" s="34"/>
      <c r="AV125" s="34"/>
      <c r="AW125" s="34"/>
      <c r="AX125" s="34"/>
      <c r="AY125" s="34"/>
      <c r="AZ125" s="34"/>
      <c r="BA125" s="34"/>
      <c r="BB125" s="62"/>
      <c r="BC125" s="69"/>
      <c r="BD125" s="62"/>
    </row>
    <row r="126" spans="1:58" x14ac:dyDescent="0.3">
      <c r="A126" s="31"/>
      <c r="B126" s="31"/>
      <c r="C126" s="31"/>
      <c r="D126" s="35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3"/>
      <c r="AN126" s="31"/>
      <c r="AO126" s="31"/>
      <c r="AP126" s="31"/>
      <c r="AQ126" s="31"/>
      <c r="AR126" s="31"/>
      <c r="AS126" s="57"/>
      <c r="AT126" s="58"/>
      <c r="AU126" s="34"/>
      <c r="AV126" s="34"/>
      <c r="AW126" s="34"/>
      <c r="AX126" s="34"/>
      <c r="AY126" s="34"/>
      <c r="AZ126" s="34"/>
      <c r="BA126" s="34"/>
      <c r="BB126" s="62"/>
      <c r="BC126" s="69"/>
      <c r="BD126" s="62"/>
    </row>
    <row r="127" spans="1:58" x14ac:dyDescent="0.3">
      <c r="A127" s="31"/>
      <c r="B127" s="31"/>
      <c r="C127" s="31"/>
      <c r="D127" s="35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3"/>
      <c r="AN127" s="31"/>
      <c r="AO127" s="31"/>
      <c r="AP127" s="31"/>
      <c r="AQ127" s="31"/>
      <c r="AR127" s="31"/>
      <c r="AS127" s="57"/>
      <c r="AT127" s="58"/>
      <c r="AU127" s="34"/>
      <c r="AV127" s="34"/>
      <c r="AW127" s="34"/>
      <c r="AX127" s="34"/>
      <c r="AY127" s="34"/>
      <c r="AZ127" s="34"/>
      <c r="BA127" s="34"/>
      <c r="BB127" s="62"/>
      <c r="BC127" s="69"/>
      <c r="BD127" s="62"/>
    </row>
    <row r="128" spans="1:58" x14ac:dyDescent="0.3">
      <c r="A128" s="31"/>
      <c r="B128" s="31"/>
      <c r="C128" s="31"/>
      <c r="D128" s="35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3"/>
      <c r="AN128" s="31"/>
      <c r="AO128" s="31"/>
      <c r="AP128" s="31"/>
      <c r="AQ128" s="31"/>
      <c r="AR128" s="31"/>
      <c r="AS128" s="57"/>
      <c r="AT128" s="58"/>
      <c r="AU128" s="34"/>
      <c r="AV128" s="34"/>
      <c r="AW128" s="34"/>
      <c r="AX128" s="34"/>
      <c r="AY128" s="34"/>
      <c r="AZ128" s="34"/>
      <c r="BA128" s="34"/>
      <c r="BB128" s="62"/>
      <c r="BC128" s="69"/>
      <c r="BD128" s="62"/>
    </row>
    <row r="129" spans="1:56" x14ac:dyDescent="0.3">
      <c r="A129" s="31"/>
      <c r="B129" s="31"/>
      <c r="C129" s="31"/>
      <c r="D129" s="35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3"/>
      <c r="AN129" s="31"/>
      <c r="AO129" s="31"/>
      <c r="AP129" s="31"/>
      <c r="AQ129" s="31"/>
      <c r="AR129" s="31"/>
      <c r="AS129" s="57"/>
      <c r="AT129" s="58"/>
      <c r="AU129" s="34"/>
      <c r="AV129" s="34"/>
      <c r="AW129" s="34"/>
      <c r="AX129" s="34"/>
      <c r="AY129" s="34"/>
      <c r="AZ129" s="34"/>
      <c r="BA129" s="34"/>
      <c r="BB129" s="62"/>
      <c r="BC129" s="69"/>
      <c r="BD129" s="62"/>
    </row>
    <row r="130" spans="1:56" x14ac:dyDescent="0.3">
      <c r="A130" s="31"/>
      <c r="B130" s="31"/>
      <c r="C130" s="31"/>
      <c r="D130" s="35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3"/>
      <c r="AN130" s="31"/>
      <c r="AO130" s="31"/>
      <c r="AP130" s="31"/>
      <c r="AQ130" s="31"/>
      <c r="AR130" s="31"/>
      <c r="AS130" s="57"/>
      <c r="AT130" s="58"/>
      <c r="AU130" s="34"/>
      <c r="AV130" s="34"/>
      <c r="AW130" s="34"/>
      <c r="AX130" s="34"/>
      <c r="AY130" s="34"/>
      <c r="AZ130" s="34"/>
      <c r="BA130" s="34"/>
    </row>
    <row r="131" spans="1:56" x14ac:dyDescent="0.3">
      <c r="A131" s="31"/>
      <c r="B131" s="31"/>
      <c r="C131" s="31"/>
      <c r="D131" s="35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3"/>
      <c r="AN131" s="31"/>
      <c r="AO131" s="31"/>
      <c r="AP131" s="31"/>
      <c r="AQ131" s="31"/>
      <c r="AR131" s="31"/>
      <c r="AS131" s="57"/>
      <c r="AT131" s="58"/>
      <c r="AU131" s="34"/>
      <c r="AV131" s="34"/>
      <c r="AW131" s="34"/>
      <c r="AX131" s="34"/>
      <c r="AY131" s="34"/>
      <c r="AZ131" s="34"/>
      <c r="BA131" s="34"/>
    </row>
    <row r="132" spans="1:56" x14ac:dyDescent="0.3">
      <c r="A132" s="31"/>
      <c r="B132" s="31"/>
      <c r="C132" s="31"/>
      <c r="D132" s="35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3"/>
      <c r="AN132" s="31"/>
      <c r="AO132" s="31"/>
      <c r="AP132" s="31"/>
      <c r="AQ132" s="31"/>
      <c r="AR132" s="31"/>
      <c r="AS132" s="57"/>
      <c r="AT132" s="58"/>
      <c r="AU132" s="34"/>
      <c r="AV132" s="34"/>
      <c r="AW132" s="34"/>
      <c r="AX132" s="34"/>
      <c r="AY132" s="34"/>
      <c r="AZ132" s="34"/>
      <c r="BA132" s="34"/>
    </row>
    <row r="133" spans="1:56" x14ac:dyDescent="0.3">
      <c r="A133" s="31"/>
      <c r="B133" s="31"/>
      <c r="C133" s="31"/>
      <c r="D133" s="35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3"/>
      <c r="AN133" s="31"/>
      <c r="AO133" s="31"/>
      <c r="AP133" s="31"/>
      <c r="AQ133" s="31"/>
      <c r="AR133" s="31"/>
      <c r="AS133" s="57"/>
      <c r="AT133" s="58"/>
      <c r="AU133" s="34"/>
      <c r="AV133" s="34"/>
      <c r="AW133" s="34"/>
      <c r="AX133" s="34"/>
      <c r="AY133" s="34"/>
      <c r="AZ133" s="34"/>
      <c r="BA133" s="34"/>
    </row>
    <row r="134" spans="1:56" x14ac:dyDescent="0.3">
      <c r="A134" s="31"/>
      <c r="B134" s="31"/>
      <c r="C134" s="31"/>
      <c r="D134" s="35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3"/>
      <c r="AN134" s="31"/>
      <c r="AO134" s="31"/>
      <c r="AP134" s="31"/>
      <c r="AQ134" s="31"/>
      <c r="AR134" s="31"/>
      <c r="AS134" s="57"/>
      <c r="AT134" s="58"/>
      <c r="AU134" s="34"/>
      <c r="AV134" s="34"/>
      <c r="AW134" s="34"/>
      <c r="AX134" s="34"/>
      <c r="AY134" s="34"/>
      <c r="AZ134" s="34"/>
      <c r="BA134" s="34"/>
    </row>
    <row r="135" spans="1:56" x14ac:dyDescent="0.3">
      <c r="A135" s="31"/>
      <c r="B135" s="31"/>
      <c r="C135" s="31"/>
      <c r="D135" s="35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3"/>
      <c r="AN135" s="31"/>
      <c r="AO135" s="31"/>
      <c r="AP135" s="31"/>
      <c r="AQ135" s="31"/>
      <c r="AR135" s="31"/>
      <c r="AS135" s="57"/>
      <c r="AT135" s="58"/>
      <c r="AU135" s="34"/>
      <c r="AV135" s="34"/>
      <c r="AW135" s="34"/>
      <c r="AX135" s="34"/>
      <c r="AY135" s="34"/>
      <c r="AZ135" s="34"/>
      <c r="BA135" s="34"/>
    </row>
    <row r="136" spans="1:56" x14ac:dyDescent="0.3">
      <c r="A136" s="31"/>
      <c r="B136" s="31"/>
      <c r="C136" s="31"/>
      <c r="D136" s="35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3"/>
      <c r="AN136" s="31"/>
      <c r="AO136" s="31"/>
      <c r="AP136" s="31"/>
      <c r="AQ136" s="31"/>
      <c r="AR136" s="31"/>
      <c r="AS136" s="57"/>
      <c r="AT136" s="58"/>
      <c r="AU136" s="34"/>
      <c r="AV136" s="34"/>
      <c r="AW136" s="34"/>
      <c r="AX136" s="34"/>
      <c r="AY136" s="34"/>
      <c r="AZ136" s="34"/>
      <c r="BA136" s="34"/>
    </row>
    <row r="137" spans="1:56" x14ac:dyDescent="0.3">
      <c r="A137" s="31"/>
      <c r="B137" s="31"/>
      <c r="C137" s="31"/>
      <c r="D137" s="35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3"/>
      <c r="AN137" s="31"/>
      <c r="AO137" s="31"/>
      <c r="AP137" s="31"/>
      <c r="AQ137" s="31"/>
      <c r="AR137" s="31"/>
      <c r="AS137" s="57"/>
      <c r="AT137" s="58"/>
      <c r="AU137" s="34"/>
      <c r="AV137" s="34"/>
      <c r="AW137" s="34"/>
      <c r="AX137" s="34"/>
      <c r="AY137" s="34"/>
      <c r="AZ137" s="34"/>
      <c r="BA137" s="34"/>
    </row>
    <row r="138" spans="1:56" x14ac:dyDescent="0.3">
      <c r="A138" s="31"/>
      <c r="B138" s="31"/>
      <c r="C138" s="31"/>
      <c r="D138" s="35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3"/>
      <c r="AN138" s="31"/>
      <c r="AO138" s="31"/>
      <c r="AP138" s="31"/>
      <c r="AQ138" s="31"/>
      <c r="AR138" s="31"/>
      <c r="AS138" s="57"/>
      <c r="AT138" s="58"/>
      <c r="AU138" s="34"/>
      <c r="AV138" s="34"/>
      <c r="AW138" s="34"/>
      <c r="AX138" s="34"/>
      <c r="AY138" s="34"/>
      <c r="AZ138" s="34"/>
      <c r="BA138" s="34"/>
    </row>
    <row r="139" spans="1:56" x14ac:dyDescent="0.3">
      <c r="A139" s="31"/>
      <c r="B139" s="31"/>
      <c r="C139" s="31"/>
      <c r="D139" s="35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3"/>
      <c r="AN139" s="31"/>
      <c r="AO139" s="31"/>
      <c r="AP139" s="31"/>
      <c r="AQ139" s="31"/>
      <c r="AR139" s="31"/>
      <c r="AS139" s="57"/>
      <c r="AT139" s="58"/>
      <c r="AU139" s="34"/>
      <c r="AV139" s="34"/>
      <c r="AW139" s="34"/>
      <c r="AX139" s="34"/>
      <c r="AY139" s="34"/>
      <c r="AZ139" s="34"/>
      <c r="BA139" s="34"/>
    </row>
    <row r="140" spans="1:56" x14ac:dyDescent="0.3">
      <c r="A140" s="31"/>
      <c r="B140" s="31"/>
      <c r="C140" s="31"/>
      <c r="D140" s="35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3"/>
      <c r="AN140" s="31"/>
      <c r="AO140" s="31"/>
      <c r="AP140" s="31"/>
      <c r="AQ140" s="31"/>
      <c r="AR140" s="31"/>
      <c r="AS140" s="57"/>
      <c r="AT140" s="58"/>
      <c r="AU140" s="34"/>
      <c r="AV140" s="34"/>
      <c r="AW140" s="34"/>
      <c r="AX140" s="34"/>
      <c r="AY140" s="34"/>
      <c r="AZ140" s="34"/>
      <c r="BA140" s="34"/>
    </row>
    <row r="141" spans="1:56" x14ac:dyDescent="0.3">
      <c r="A141" s="31"/>
      <c r="B141" s="31"/>
      <c r="C141" s="31"/>
      <c r="D141" s="35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3"/>
      <c r="AN141" s="31"/>
      <c r="AO141" s="31"/>
      <c r="AP141" s="31"/>
      <c r="AQ141" s="31"/>
      <c r="AR141" s="31"/>
      <c r="AS141" s="57"/>
      <c r="AT141" s="58"/>
      <c r="AU141" s="34"/>
      <c r="AV141" s="34"/>
      <c r="AW141" s="34"/>
      <c r="AX141" s="34"/>
      <c r="AY141" s="34"/>
      <c r="AZ141" s="34"/>
      <c r="BA141" s="34"/>
    </row>
    <row r="142" spans="1:56" x14ac:dyDescent="0.3">
      <c r="A142" s="31"/>
      <c r="B142" s="31"/>
      <c r="C142" s="31"/>
      <c r="D142" s="35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3"/>
      <c r="AN142" s="31"/>
      <c r="AO142" s="31"/>
      <c r="AP142" s="31"/>
      <c r="AQ142" s="31"/>
      <c r="AR142" s="31"/>
      <c r="AS142" s="57"/>
      <c r="AT142" s="58"/>
      <c r="AU142" s="34"/>
      <c r="AV142" s="34"/>
      <c r="AW142" s="34"/>
      <c r="AX142" s="34"/>
      <c r="AY142" s="34"/>
      <c r="AZ142" s="34"/>
      <c r="BA142" s="34"/>
    </row>
    <row r="143" spans="1:56" x14ac:dyDescent="0.3">
      <c r="A143" s="31"/>
      <c r="B143" s="31"/>
      <c r="C143" s="31"/>
      <c r="D143" s="35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3"/>
      <c r="AN143" s="31"/>
      <c r="AO143" s="31"/>
      <c r="AP143" s="31"/>
      <c r="AQ143" s="31"/>
      <c r="AR143" s="31"/>
      <c r="AS143" s="57"/>
      <c r="AT143" s="58"/>
      <c r="AU143" s="34"/>
      <c r="AV143" s="34"/>
      <c r="AW143" s="34"/>
      <c r="AX143" s="34"/>
      <c r="AY143" s="34"/>
      <c r="AZ143" s="34"/>
      <c r="BA143" s="34"/>
    </row>
    <row r="144" spans="1:56" x14ac:dyDescent="0.3">
      <c r="A144" s="31"/>
      <c r="B144" s="31"/>
      <c r="C144" s="31"/>
      <c r="D144" s="35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3"/>
      <c r="AN144" s="31"/>
      <c r="AO144" s="31"/>
      <c r="AP144" s="31"/>
      <c r="AQ144" s="31"/>
      <c r="AR144" s="31"/>
      <c r="AS144" s="57"/>
      <c r="AT144" s="58"/>
      <c r="AU144" s="34"/>
      <c r="AV144" s="34"/>
      <c r="AW144" s="34"/>
      <c r="AX144" s="34"/>
      <c r="AY144" s="34"/>
      <c r="AZ144" s="34"/>
      <c r="BA144" s="34"/>
    </row>
    <row r="145" spans="1:53" x14ac:dyDescent="0.3">
      <c r="A145" s="31"/>
      <c r="B145" s="31"/>
      <c r="C145" s="31"/>
      <c r="D145" s="35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3"/>
      <c r="AN145" s="31"/>
      <c r="AO145" s="31"/>
      <c r="AP145" s="31"/>
      <c r="AQ145" s="31"/>
      <c r="AR145" s="31"/>
      <c r="AS145" s="57"/>
      <c r="AT145" s="58"/>
      <c r="AU145" s="34"/>
      <c r="AV145" s="34"/>
      <c r="AW145" s="34"/>
      <c r="AX145" s="34"/>
      <c r="AY145" s="34"/>
      <c r="AZ145" s="34"/>
      <c r="BA145" s="34"/>
    </row>
    <row r="146" spans="1:53" x14ac:dyDescent="0.3">
      <c r="A146" s="31"/>
      <c r="B146" s="31"/>
      <c r="C146" s="31"/>
      <c r="D146" s="35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3"/>
      <c r="AN146" s="31"/>
      <c r="AO146" s="31"/>
      <c r="AP146" s="31"/>
      <c r="AQ146" s="31"/>
      <c r="AR146" s="31"/>
      <c r="AS146" s="57"/>
      <c r="AT146" s="58"/>
      <c r="AU146" s="34"/>
      <c r="AV146" s="34"/>
      <c r="AW146" s="34"/>
      <c r="AX146" s="34"/>
      <c r="AY146" s="34"/>
      <c r="AZ146" s="34"/>
      <c r="BA146" s="34"/>
    </row>
    <row r="147" spans="1:53" x14ac:dyDescent="0.3">
      <c r="A147" s="31"/>
      <c r="B147" s="31"/>
      <c r="C147" s="31"/>
      <c r="D147" s="35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3"/>
      <c r="AN147" s="31"/>
      <c r="AO147" s="31"/>
      <c r="AP147" s="31"/>
      <c r="AQ147" s="31"/>
      <c r="AR147" s="31"/>
      <c r="AS147" s="57"/>
      <c r="AT147" s="58"/>
      <c r="AU147" s="34"/>
      <c r="AV147" s="34"/>
      <c r="AW147" s="34"/>
      <c r="AX147" s="34"/>
      <c r="AY147" s="34"/>
      <c r="AZ147" s="34"/>
      <c r="BA147" s="34"/>
    </row>
    <row r="148" spans="1:53" x14ac:dyDescent="0.3">
      <c r="A148" s="31"/>
      <c r="B148" s="31"/>
      <c r="C148" s="31"/>
      <c r="D148" s="35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3"/>
      <c r="AN148" s="31"/>
      <c r="AO148" s="31"/>
      <c r="AP148" s="31"/>
      <c r="AQ148" s="31"/>
      <c r="AR148" s="31"/>
      <c r="AS148" s="57"/>
      <c r="AT148" s="58"/>
      <c r="AU148" s="34"/>
      <c r="AV148" s="34"/>
      <c r="AW148" s="34"/>
      <c r="AX148" s="34"/>
      <c r="AY148" s="34"/>
      <c r="AZ148" s="34"/>
      <c r="BA148" s="34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CE10-4A67-40FA-9598-FAB4F6FFC688}">
  <dimension ref="A1:M148"/>
  <sheetViews>
    <sheetView workbookViewId="0">
      <selection activeCell="E2" sqref="E2"/>
    </sheetView>
  </sheetViews>
  <sheetFormatPr defaultRowHeight="14.4" x14ac:dyDescent="0.3"/>
  <sheetData>
    <row r="1" spans="1:13" x14ac:dyDescent="0.3">
      <c r="A1" s="3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">
      <c r="A2" s="31" t="s">
        <v>1</v>
      </c>
      <c r="B2">
        <f>INDEX('FP costs data'!$A$2:$M$148,MATCH('FP costs'!$A2,'FP costs data'!$A$2:$A$148,0),MATCH('FP costs'!B$1,'FP costs data'!$A$1:$M$1,0))</f>
        <v>0</v>
      </c>
      <c r="C2">
        <f>INDEX('FP costs data'!$A$2:$M$148,MATCH('FP costs'!$A2,'FP costs data'!$A$2:$A$148,0),MATCH('FP costs'!C$1,'FP costs data'!$A$1:$M$1,0))</f>
        <v>0</v>
      </c>
      <c r="D2">
        <f>INDEX('FP costs data'!$A$2:$M$148,MATCH('FP costs'!$A2,'FP costs data'!$A$2:$A$148,0),MATCH('FP costs'!D$1,'FP costs data'!$A$1:$M$1,0))</f>
        <v>0</v>
      </c>
      <c r="E2">
        <f>INDEX('FP costs data'!$A$2:$M$148,MATCH('FP costs'!$A2,'FP costs data'!$A$2:$A$148,0),MATCH('FP costs'!E$1,'FP costs data'!$A$1:$M$1,0))</f>
        <v>1069938.1589158531</v>
      </c>
      <c r="F2">
        <f>INDEX('FP costs data'!$A$2:$M$148,MATCH('FP costs'!$A2,'FP costs data'!$A$2:$A$148,0),MATCH('FP costs'!F$1,'FP costs data'!$A$1:$M$1,0))</f>
        <v>2398004.1354127061</v>
      </c>
      <c r="G2">
        <f>INDEX('FP costs data'!$A$2:$M$148,MATCH('FP costs'!$A2,'FP costs data'!$A$2:$A$148,0),MATCH('FP costs'!G$1,'FP costs data'!$A$1:$M$1,0))</f>
        <v>4020711.2130232379</v>
      </c>
      <c r="H2">
        <f>INDEX('FP costs data'!$A$2:$M$148,MATCH('FP costs'!$A2,'FP costs data'!$A$2:$A$148,0),MATCH('FP costs'!H$1,'FP costs data'!$A$1:$M$1,0))</f>
        <v>5974278.0184681993</v>
      </c>
      <c r="I2">
        <f>INDEX('FP costs data'!$A$2:$M$148,MATCH('FP costs'!$A2,'FP costs data'!$A$2:$A$148,0),MATCH('FP costs'!I$1,'FP costs data'!$A$1:$M$1,0))</f>
        <v>8308080.4090697356</v>
      </c>
      <c r="J2">
        <f>INDEX('FP costs data'!$A$2:$M$148,MATCH('FP costs'!$A2,'FP costs data'!$A$2:$A$148,0),MATCH('FP costs'!J$1,'FP costs data'!$A$1:$M$1,0))</f>
        <v>11061672.409535948</v>
      </c>
      <c r="K2">
        <f>INDEX('FP costs data'!$A$2:$M$148,MATCH('FP costs'!$A2,'FP costs data'!$A$2:$A$148,0),MATCH('FP costs'!K$1,'FP costs data'!$A$1:$M$1,0))</f>
        <v>14288149.123281121</v>
      </c>
      <c r="L2">
        <f>INDEX('FP costs data'!$A$2:$M$148,MATCH('FP costs'!$A2,'FP costs data'!$A$2:$A$148,0),MATCH('FP costs'!L$1,'FP costs data'!$A$1:$M$1,0))</f>
        <v>18055810.78131526</v>
      </c>
      <c r="M2">
        <f>INDEX('FP costs data'!$A$2:$M$148,MATCH('FP costs'!$A2,'FP costs data'!$A$2:$A$148,0),MATCH('FP costs'!M$1,'FP costs data'!$A$1:$M$1,0))</f>
        <v>22441996.079999994</v>
      </c>
    </row>
    <row r="3" spans="1:13" x14ac:dyDescent="0.3">
      <c r="A3" s="31" t="s">
        <v>4</v>
      </c>
      <c r="B3">
        <f>INDEX('FP costs data'!$A$2:$M$148,MATCH('FP costs'!$A3,'FP costs data'!$A$2:$A$148,0),MATCH('FP costs'!B$1,'FP costs data'!$A$1:$M$1,0))</f>
        <v>0</v>
      </c>
      <c r="C3">
        <f>INDEX('FP costs data'!$A$2:$M$148,MATCH('FP costs'!$A3,'FP costs data'!$A$2:$A$148,0),MATCH('FP costs'!C$1,'FP costs data'!$A$1:$M$1,0))</f>
        <v>0</v>
      </c>
      <c r="D3">
        <f>INDEX('FP costs data'!$A$2:$M$148,MATCH('FP costs'!$A3,'FP costs data'!$A$2:$A$148,0),MATCH('FP costs'!D$1,'FP costs data'!$A$1:$M$1,0))</f>
        <v>0</v>
      </c>
      <c r="E3">
        <f>INDEX('FP costs data'!$A$2:$M$148,MATCH('FP costs'!$A3,'FP costs data'!$A$2:$A$148,0),MATCH('FP costs'!E$1,'FP costs data'!$A$1:$M$1,0))</f>
        <v>69405.929687651864</v>
      </c>
      <c r="F3">
        <f>INDEX('FP costs data'!$A$2:$M$148,MATCH('FP costs'!$A3,'FP costs data'!$A$2:$A$148,0),MATCH('FP costs'!F$1,'FP costs data'!$A$1:$M$1,0))</f>
        <v>162116.25105385331</v>
      </c>
      <c r="G3">
        <f>INDEX('FP costs data'!$A$2:$M$148,MATCH('FP costs'!$A3,'FP costs data'!$A$2:$A$148,0),MATCH('FP costs'!G$1,'FP costs data'!$A$1:$M$1,0))</f>
        <v>285862.86521287187</v>
      </c>
      <c r="H3">
        <f>INDEX('FP costs data'!$A$2:$M$148,MATCH('FP costs'!$A3,'FP costs data'!$A$2:$A$148,0),MATCH('FP costs'!H$1,'FP costs data'!$A$1:$M$1,0))</f>
        <v>451364.84915295464</v>
      </c>
      <c r="I3">
        <f>INDEX('FP costs data'!$A$2:$M$148,MATCH('FP costs'!$A3,'FP costs data'!$A$2:$A$148,0),MATCH('FP costs'!I$1,'FP costs data'!$A$1:$M$1,0))</f>
        <v>672997.30502784229</v>
      </c>
      <c r="J3">
        <f>INDEX('FP costs data'!$A$2:$M$148,MATCH('FP costs'!$A3,'FP costs data'!$A$2:$A$148,0),MATCH('FP costs'!J$1,'FP costs data'!$A$1:$M$1,0))</f>
        <v>970170.20814893546</v>
      </c>
      <c r="K3">
        <f>INDEX('FP costs data'!$A$2:$M$148,MATCH('FP costs'!$A3,'FP costs data'!$A$2:$A$148,0),MATCH('FP costs'!K$1,'FP costs data'!$A$1:$M$1,0))</f>
        <v>1368189.76510159</v>
      </c>
      <c r="L3">
        <f>INDEX('FP costs data'!$A$2:$M$148,MATCH('FP costs'!$A3,'FP costs data'!$A$2:$A$148,0),MATCH('FP costs'!L$1,'FP costs data'!$A$1:$M$1,0))</f>
        <v>1898853.6376955821</v>
      </c>
      <c r="M3">
        <f>INDEX('FP costs data'!$A$2:$M$148,MATCH('FP costs'!$A3,'FP costs data'!$A$2:$A$148,0),MATCH('FP costs'!M$1,'FP costs data'!$A$1:$M$1,0))</f>
        <v>2603443.9299999997</v>
      </c>
    </row>
    <row r="4" spans="1:13" x14ac:dyDescent="0.3">
      <c r="A4" s="31" t="s">
        <v>6</v>
      </c>
      <c r="B4">
        <f>INDEX('FP costs data'!$A$2:$M$148,MATCH('FP costs'!$A4,'FP costs data'!$A$2:$A$148,0),MATCH('FP costs'!B$1,'FP costs data'!$A$1:$M$1,0))</f>
        <v>0</v>
      </c>
      <c r="C4">
        <f>INDEX('FP costs data'!$A$2:$M$148,MATCH('FP costs'!$A4,'FP costs data'!$A$2:$A$148,0),MATCH('FP costs'!C$1,'FP costs data'!$A$1:$M$1,0))</f>
        <v>0</v>
      </c>
      <c r="D4">
        <f>INDEX('FP costs data'!$A$2:$M$148,MATCH('FP costs'!$A4,'FP costs data'!$A$2:$A$148,0),MATCH('FP costs'!D$1,'FP costs data'!$A$1:$M$1,0))</f>
        <v>0</v>
      </c>
      <c r="E4">
        <f>INDEX('FP costs data'!$A$2:$M$148,MATCH('FP costs'!$A4,'FP costs data'!$A$2:$A$148,0),MATCH('FP costs'!E$1,'FP costs data'!$A$1:$M$1,0))</f>
        <v>730623.8676196225</v>
      </c>
      <c r="F4">
        <f>INDEX('FP costs data'!$A$2:$M$148,MATCH('FP costs'!$A4,'FP costs data'!$A$2:$A$148,0),MATCH('FP costs'!F$1,'FP costs data'!$A$1:$M$1,0))</f>
        <v>1570291.0257755704</v>
      </c>
      <c r="G4">
        <f>INDEX('FP costs data'!$A$2:$M$148,MATCH('FP costs'!$A4,'FP costs data'!$A$2:$A$148,0),MATCH('FP costs'!G$1,'FP costs data'!$A$1:$M$1,0))</f>
        <v>2528905.3408898041</v>
      </c>
      <c r="H4">
        <f>INDEX('FP costs data'!$A$2:$M$148,MATCH('FP costs'!$A4,'FP costs data'!$A$2:$A$148,0),MATCH('FP costs'!H$1,'FP costs data'!$A$1:$M$1,0))</f>
        <v>3617791.8972649835</v>
      </c>
      <c r="I4">
        <f>INDEX('FP costs data'!$A$2:$M$148,MATCH('FP costs'!$A4,'FP costs data'!$A$2:$A$148,0),MATCH('FP costs'!I$1,'FP costs data'!$A$1:$M$1,0))</f>
        <v>4844015.8492159434</v>
      </c>
      <c r="J4">
        <f>INDEX('FP costs data'!$A$2:$M$148,MATCH('FP costs'!$A4,'FP costs data'!$A$2:$A$148,0),MATCH('FP costs'!J$1,'FP costs data'!$A$1:$M$1,0))</f>
        <v>6224401.946884755</v>
      </c>
      <c r="K4">
        <f>INDEX('FP costs data'!$A$2:$M$148,MATCH('FP costs'!$A4,'FP costs data'!$A$2:$A$148,0),MATCH('FP costs'!K$1,'FP costs data'!$A$1:$M$1,0))</f>
        <v>7767082.1911948062</v>
      </c>
      <c r="L4">
        <f>INDEX('FP costs data'!$A$2:$M$148,MATCH('FP costs'!$A4,'FP costs data'!$A$2:$A$148,0),MATCH('FP costs'!L$1,'FP costs data'!$A$1:$M$1,0))</f>
        <v>9470317.1245010011</v>
      </c>
      <c r="M4">
        <f>INDEX('FP costs data'!$A$2:$M$148,MATCH('FP costs'!$A4,'FP costs data'!$A$2:$A$148,0),MATCH('FP costs'!M$1,'FP costs data'!$A$1:$M$1,0))</f>
        <v>11329811.960000001</v>
      </c>
    </row>
    <row r="5" spans="1:13" x14ac:dyDescent="0.3">
      <c r="A5" s="31" t="s">
        <v>8</v>
      </c>
      <c r="B5">
        <f>INDEX('FP costs data'!$A$2:$M$148,MATCH('FP costs'!$A5,'FP costs data'!$A$2:$A$148,0),MATCH('FP costs'!B$1,'FP costs data'!$A$1:$M$1,0))</f>
        <v>0</v>
      </c>
      <c r="C5">
        <f>INDEX('FP costs data'!$A$2:$M$148,MATCH('FP costs'!$A5,'FP costs data'!$A$2:$A$148,0),MATCH('FP costs'!C$1,'FP costs data'!$A$1:$M$1,0))</f>
        <v>0</v>
      </c>
      <c r="D5">
        <f>INDEX('FP costs data'!$A$2:$M$148,MATCH('FP costs'!$A5,'FP costs data'!$A$2:$A$148,0),MATCH('FP costs'!D$1,'FP costs data'!$A$1:$M$1,0))</f>
        <v>0</v>
      </c>
      <c r="E5">
        <f>INDEX('FP costs data'!$A$2:$M$148,MATCH('FP costs'!$A5,'FP costs data'!$A$2:$A$148,0),MATCH('FP costs'!E$1,'FP costs data'!$A$1:$M$1,0))</f>
        <v>1639172.8649227861</v>
      </c>
      <c r="F5">
        <f>INDEX('FP costs data'!$A$2:$M$148,MATCH('FP costs'!$A5,'FP costs data'!$A$2:$A$148,0),MATCH('FP costs'!F$1,'FP costs data'!$A$1:$M$1,0))</f>
        <v>3615654.4751685783</v>
      </c>
      <c r="G5">
        <f>INDEX('FP costs data'!$A$2:$M$148,MATCH('FP costs'!$A5,'FP costs data'!$A$2:$A$148,0),MATCH('FP costs'!G$1,'FP costs data'!$A$1:$M$1,0))</f>
        <v>5986401.8029014487</v>
      </c>
      <c r="H5">
        <f>INDEX('FP costs data'!$A$2:$M$148,MATCH('FP costs'!$A5,'FP costs data'!$A$2:$A$148,0),MATCH('FP costs'!H$1,'FP costs data'!$A$1:$M$1,0))</f>
        <v>8815255.1370055787</v>
      </c>
      <c r="I5">
        <f>INDEX('FP costs data'!$A$2:$M$148,MATCH('FP costs'!$A5,'FP costs data'!$A$2:$A$148,0),MATCH('FP costs'!I$1,'FP costs data'!$A$1:$M$1,0))</f>
        <v>12168670.681544764</v>
      </c>
      <c r="J5">
        <f>INDEX('FP costs data'!$A$2:$M$148,MATCH('FP costs'!$A5,'FP costs data'!$A$2:$A$148,0),MATCH('FP costs'!J$1,'FP costs data'!$A$1:$M$1,0))</f>
        <v>16138549.768265918</v>
      </c>
      <c r="K5">
        <f>INDEX('FP costs data'!$A$2:$M$148,MATCH('FP costs'!$A5,'FP costs data'!$A$2:$A$148,0),MATCH('FP costs'!K$1,'FP costs data'!$A$1:$M$1,0))</f>
        <v>20824843.050858945</v>
      </c>
      <c r="L5">
        <f>INDEX('FP costs data'!$A$2:$M$148,MATCH('FP costs'!$A5,'FP costs data'!$A$2:$A$148,0),MATCH('FP costs'!L$1,'FP costs data'!$A$1:$M$1,0))</f>
        <v>26345012.490573049</v>
      </c>
      <c r="M5">
        <f>INDEX('FP costs data'!$A$2:$M$148,MATCH('FP costs'!$A5,'FP costs data'!$A$2:$A$148,0),MATCH('FP costs'!M$1,'FP costs data'!$A$1:$M$1,0))</f>
        <v>32835241.903871931</v>
      </c>
    </row>
    <row r="6" spans="1:13" x14ac:dyDescent="0.3">
      <c r="A6" s="31" t="s">
        <v>10</v>
      </c>
      <c r="B6">
        <f>INDEX('FP costs data'!$A$2:$M$148,MATCH('FP costs'!$A6,'FP costs data'!$A$2:$A$148,0),MATCH('FP costs'!B$1,'FP costs data'!$A$1:$M$1,0))</f>
        <v>0</v>
      </c>
      <c r="C6">
        <f>INDEX('FP costs data'!$A$2:$M$148,MATCH('FP costs'!$A6,'FP costs data'!$A$2:$A$148,0),MATCH('FP costs'!C$1,'FP costs data'!$A$1:$M$1,0))</f>
        <v>0</v>
      </c>
      <c r="D6">
        <f>INDEX('FP costs data'!$A$2:$M$148,MATCH('FP costs'!$A6,'FP costs data'!$A$2:$A$148,0),MATCH('FP costs'!D$1,'FP costs data'!$A$1:$M$1,0))</f>
        <v>0</v>
      </c>
      <c r="E6">
        <f>INDEX('FP costs data'!$A$2:$M$148,MATCH('FP costs'!$A6,'FP costs data'!$A$2:$A$148,0),MATCH('FP costs'!E$1,'FP costs data'!$A$1:$M$1,0))</f>
        <v>1635517.4287694991</v>
      </c>
      <c r="F6">
        <f>INDEX('FP costs data'!$A$2:$M$148,MATCH('FP costs'!$A6,'FP costs data'!$A$2:$A$148,0),MATCH('FP costs'!F$1,'FP costs data'!$A$1:$M$1,0))</f>
        <v>3327739.497656852</v>
      </c>
      <c r="G6">
        <f>INDEX('FP costs data'!$A$2:$M$148,MATCH('FP costs'!$A6,'FP costs data'!$A$2:$A$148,0),MATCH('FP costs'!G$1,'FP costs data'!$A$1:$M$1,0))</f>
        <v>5073526.8598252684</v>
      </c>
      <c r="H6">
        <f>INDEX('FP costs data'!$A$2:$M$148,MATCH('FP costs'!$A6,'FP costs data'!$A$2:$A$148,0),MATCH('FP costs'!H$1,'FP costs data'!$A$1:$M$1,0))</f>
        <v>6868712.3818684667</v>
      </c>
      <c r="I6">
        <f>INDEX('FP costs data'!$A$2:$M$148,MATCH('FP costs'!$A6,'FP costs data'!$A$2:$A$148,0),MATCH('FP costs'!I$1,'FP costs data'!$A$1:$M$1,0))</f>
        <v>8712827.3755276054</v>
      </c>
      <c r="J6">
        <f>INDEX('FP costs data'!$A$2:$M$148,MATCH('FP costs'!$A6,'FP costs data'!$A$2:$A$148,0),MATCH('FP costs'!J$1,'FP costs data'!$A$1:$M$1,0))</f>
        <v>10599700.215643778</v>
      </c>
      <c r="K6">
        <f>INDEX('FP costs data'!$A$2:$M$148,MATCH('FP costs'!$A6,'FP costs data'!$A$2:$A$148,0),MATCH('FP costs'!K$1,'FP costs data'!$A$1:$M$1,0))</f>
        <v>12529219.438778892</v>
      </c>
      <c r="L6">
        <f>INDEX('FP costs data'!$A$2:$M$148,MATCH('FP costs'!$A6,'FP costs data'!$A$2:$A$148,0),MATCH('FP costs'!L$1,'FP costs data'!$A$1:$M$1,0))</f>
        <v>14506567.39391011</v>
      </c>
      <c r="M6">
        <f>INDEX('FP costs data'!$A$2:$M$148,MATCH('FP costs'!$A6,'FP costs data'!$A$2:$A$148,0),MATCH('FP costs'!M$1,'FP costs data'!$A$1:$M$1,0))</f>
        <v>16537628.3337017</v>
      </c>
    </row>
    <row r="7" spans="1:13" x14ac:dyDescent="0.3">
      <c r="A7" s="31" t="s">
        <v>12</v>
      </c>
      <c r="B7">
        <f>INDEX('FP costs data'!$A$2:$M$148,MATCH('FP costs'!$A7,'FP costs data'!$A$2:$A$148,0),MATCH('FP costs'!B$1,'FP costs data'!$A$1:$M$1,0))</f>
        <v>0</v>
      </c>
      <c r="C7">
        <f>INDEX('FP costs data'!$A$2:$M$148,MATCH('FP costs'!$A7,'FP costs data'!$A$2:$A$148,0),MATCH('FP costs'!C$1,'FP costs data'!$A$1:$M$1,0))</f>
        <v>0</v>
      </c>
      <c r="D7">
        <f>INDEX('FP costs data'!$A$2:$M$148,MATCH('FP costs'!$A7,'FP costs data'!$A$2:$A$148,0),MATCH('FP costs'!D$1,'FP costs data'!$A$1:$M$1,0))</f>
        <v>0</v>
      </c>
      <c r="E7">
        <f>INDEX('FP costs data'!$A$2:$M$148,MATCH('FP costs'!$A7,'FP costs data'!$A$2:$A$148,0),MATCH('FP costs'!E$1,'FP costs data'!$A$1:$M$1,0))</f>
        <v>140091.98856042884</v>
      </c>
      <c r="F7">
        <f>INDEX('FP costs data'!$A$2:$M$148,MATCH('FP costs'!$A7,'FP costs data'!$A$2:$A$148,0),MATCH('FP costs'!F$1,'FP costs data'!$A$1:$M$1,0))</f>
        <v>299353.91935156146</v>
      </c>
      <c r="G7">
        <f>INDEX('FP costs data'!$A$2:$M$148,MATCH('FP costs'!$A7,'FP costs data'!$A$2:$A$148,0),MATCH('FP costs'!G$1,'FP costs data'!$A$1:$M$1,0))</f>
        <v>480045.99811041402</v>
      </c>
      <c r="H7">
        <f>INDEX('FP costs data'!$A$2:$M$148,MATCH('FP costs'!$A7,'FP costs data'!$A$2:$A$148,0),MATCH('FP costs'!H$1,'FP costs data'!$A$1:$M$1,0))</f>
        <v>684352.26073762611</v>
      </c>
      <c r="I7">
        <f>INDEX('FP costs data'!$A$2:$M$148,MATCH('FP costs'!$A7,'FP costs data'!$A$2:$A$148,0),MATCH('FP costs'!I$1,'FP costs data'!$A$1:$M$1,0))</f>
        <v>914844.27148369467</v>
      </c>
      <c r="J7">
        <f>INDEX('FP costs data'!$A$2:$M$148,MATCH('FP costs'!$A7,'FP costs data'!$A$2:$A$148,0),MATCH('FP costs'!J$1,'FP costs data'!$A$1:$M$1,0))</f>
        <v>1174129.4738125228</v>
      </c>
      <c r="K7">
        <f>INDEX('FP costs data'!$A$2:$M$148,MATCH('FP costs'!$A7,'FP costs data'!$A$2:$A$148,0),MATCH('FP costs'!K$1,'FP costs data'!$A$1:$M$1,0))</f>
        <v>1464229.2056628198</v>
      </c>
      <c r="L7">
        <f>INDEX('FP costs data'!$A$2:$M$148,MATCH('FP costs'!$A7,'FP costs data'!$A$2:$A$148,0),MATCH('FP costs'!L$1,'FP costs data'!$A$1:$M$1,0))</f>
        <v>1786488.0391900202</v>
      </c>
      <c r="M7">
        <f>INDEX('FP costs data'!$A$2:$M$148,MATCH('FP costs'!$A7,'FP costs data'!$A$2:$A$148,0),MATCH('FP costs'!M$1,'FP costs data'!$A$1:$M$1,0))</f>
        <v>2142030.64</v>
      </c>
    </row>
    <row r="8" spans="1:13" x14ac:dyDescent="0.3">
      <c r="A8" s="31" t="s">
        <v>14</v>
      </c>
      <c r="B8">
        <f>INDEX('FP costs data'!$A$2:$M$148,MATCH('FP costs'!$A8,'FP costs data'!$A$2:$A$148,0),MATCH('FP costs'!B$1,'FP costs data'!$A$1:$M$1,0))</f>
        <v>0</v>
      </c>
      <c r="C8">
        <f>INDEX('FP costs data'!$A$2:$M$148,MATCH('FP costs'!$A8,'FP costs data'!$A$2:$A$148,0),MATCH('FP costs'!C$1,'FP costs data'!$A$1:$M$1,0))</f>
        <v>0</v>
      </c>
      <c r="D8">
        <f>INDEX('FP costs data'!$A$2:$M$148,MATCH('FP costs'!$A8,'FP costs data'!$A$2:$A$148,0),MATCH('FP costs'!D$1,'FP costs data'!$A$1:$M$1,0))</f>
        <v>0</v>
      </c>
      <c r="E8">
        <f>INDEX('FP costs data'!$A$2:$M$148,MATCH('FP costs'!$A8,'FP costs data'!$A$2:$A$148,0),MATCH('FP costs'!E$1,'FP costs data'!$A$1:$M$1,0))</f>
        <v>443340.51483568223</v>
      </c>
      <c r="F8">
        <f>INDEX('FP costs data'!$A$2:$M$148,MATCH('FP costs'!$A8,'FP costs data'!$A$2:$A$148,0),MATCH('FP costs'!F$1,'FP costs data'!$A$1:$M$1,0))</f>
        <v>963578.49913867004</v>
      </c>
      <c r="G8">
        <f>INDEX('FP costs data'!$A$2:$M$148,MATCH('FP costs'!$A8,'FP costs data'!$A$2:$A$148,0),MATCH('FP costs'!G$1,'FP costs data'!$A$1:$M$1,0))</f>
        <v>1575050.9056259776</v>
      </c>
      <c r="H8">
        <f>INDEX('FP costs data'!$A$2:$M$148,MATCH('FP costs'!$A8,'FP costs data'!$A$2:$A$148,0),MATCH('FP costs'!H$1,'FP costs data'!$A$1:$M$1,0))</f>
        <v>2296064.9268747768</v>
      </c>
      <c r="I8">
        <f>INDEX('FP costs data'!$A$2:$M$148,MATCH('FP costs'!$A8,'FP costs data'!$A$2:$A$148,0),MATCH('FP costs'!I$1,'FP costs data'!$A$1:$M$1,0))</f>
        <v>3147012.9626081781</v>
      </c>
      <c r="J8">
        <f>INDEX('FP costs data'!$A$2:$M$148,MATCH('FP costs'!$A8,'FP costs data'!$A$2:$A$148,0),MATCH('FP costs'!J$1,'FP costs data'!$A$1:$M$1,0))</f>
        <v>4152867.8253507935</v>
      </c>
      <c r="K8">
        <f>INDEX('FP costs data'!$A$2:$M$148,MATCH('FP costs'!$A8,'FP costs data'!$A$2:$A$148,0),MATCH('FP costs'!K$1,'FP costs data'!$A$1:$M$1,0))</f>
        <v>5338073.1507208124</v>
      </c>
      <c r="L8">
        <f>INDEX('FP costs data'!$A$2:$M$148,MATCH('FP costs'!$A8,'FP costs data'!$A$2:$A$148,0),MATCH('FP costs'!L$1,'FP costs data'!$A$1:$M$1,0))</f>
        <v>6722221.3708206741</v>
      </c>
      <c r="M8">
        <f>INDEX('FP costs data'!$A$2:$M$148,MATCH('FP costs'!$A8,'FP costs data'!$A$2:$A$148,0),MATCH('FP costs'!M$1,'FP costs data'!$A$1:$M$1,0))</f>
        <v>8324462.6400000006</v>
      </c>
    </row>
    <row r="9" spans="1:13" x14ac:dyDescent="0.3">
      <c r="A9" s="31" t="s">
        <v>16</v>
      </c>
      <c r="B9">
        <f>INDEX('FP costs data'!$A$2:$M$148,MATCH('FP costs'!$A9,'FP costs data'!$A$2:$A$148,0),MATCH('FP costs'!B$1,'FP costs data'!$A$1:$M$1,0))</f>
        <v>0</v>
      </c>
      <c r="C9">
        <f>INDEX('FP costs data'!$A$2:$M$148,MATCH('FP costs'!$A9,'FP costs data'!$A$2:$A$148,0),MATCH('FP costs'!C$1,'FP costs data'!$A$1:$M$1,0))</f>
        <v>0</v>
      </c>
      <c r="D9">
        <f>INDEX('FP costs data'!$A$2:$M$148,MATCH('FP costs'!$A9,'FP costs data'!$A$2:$A$148,0),MATCH('FP costs'!D$1,'FP costs data'!$A$1:$M$1,0))</f>
        <v>0</v>
      </c>
      <c r="E9">
        <f>INDEX('FP costs data'!$A$2:$M$148,MATCH('FP costs'!$A9,'FP costs data'!$A$2:$A$148,0),MATCH('FP costs'!E$1,'FP costs data'!$A$1:$M$1,0))</f>
        <v>12345121.952904761</v>
      </c>
      <c r="F9">
        <f>INDEX('FP costs data'!$A$2:$M$148,MATCH('FP costs'!$A9,'FP costs data'!$A$2:$A$148,0),MATCH('FP costs'!F$1,'FP costs data'!$A$1:$M$1,0))</f>
        <v>25316659.493703783</v>
      </c>
      <c r="G9">
        <f>INDEX('FP costs data'!$A$2:$M$148,MATCH('FP costs'!$A9,'FP costs data'!$A$2:$A$148,0),MATCH('FP costs'!G$1,'FP costs data'!$A$1:$M$1,0))</f>
        <v>38899408.744452417</v>
      </c>
      <c r="H9">
        <f>INDEX('FP costs data'!$A$2:$M$148,MATCH('FP costs'!$A9,'FP costs data'!$A$2:$A$148,0),MATCH('FP costs'!H$1,'FP costs data'!$A$1:$M$1,0))</f>
        <v>53063447.934624255</v>
      </c>
      <c r="I9">
        <f>INDEX('FP costs data'!$A$2:$M$148,MATCH('FP costs'!$A9,'FP costs data'!$A$2:$A$148,0),MATCH('FP costs'!I$1,'FP costs data'!$A$1:$M$1,0))</f>
        <v>67813447.416751504</v>
      </c>
      <c r="J9">
        <f>INDEX('FP costs data'!$A$2:$M$148,MATCH('FP costs'!$A9,'FP costs data'!$A$2:$A$148,0),MATCH('FP costs'!J$1,'FP costs data'!$A$1:$M$1,0))</f>
        <v>83096686.035794556</v>
      </c>
      <c r="K9">
        <f>INDEX('FP costs data'!$A$2:$M$148,MATCH('FP costs'!$A9,'FP costs data'!$A$2:$A$148,0),MATCH('FP costs'!K$1,'FP costs data'!$A$1:$M$1,0))</f>
        <v>98889398.32947129</v>
      </c>
      <c r="L9">
        <f>INDEX('FP costs data'!$A$2:$M$148,MATCH('FP costs'!$A9,'FP costs data'!$A$2:$A$148,0),MATCH('FP costs'!L$1,'FP costs data'!$A$1:$M$1,0))</f>
        <v>115185606.1081773</v>
      </c>
      <c r="M9">
        <f>INDEX('FP costs data'!$A$2:$M$148,MATCH('FP costs'!$A9,'FP costs data'!$A$2:$A$148,0),MATCH('FP costs'!M$1,'FP costs data'!$A$1:$M$1,0))</f>
        <v>131984947.22740275</v>
      </c>
    </row>
    <row r="10" spans="1:13" x14ac:dyDescent="0.3">
      <c r="A10" s="31" t="s">
        <v>18</v>
      </c>
      <c r="B10">
        <f>INDEX('FP costs data'!$A$2:$M$148,MATCH('FP costs'!$A10,'FP costs data'!$A$2:$A$148,0),MATCH('FP costs'!B$1,'FP costs data'!$A$1:$M$1,0))</f>
        <v>0</v>
      </c>
      <c r="C10">
        <f>INDEX('FP costs data'!$A$2:$M$148,MATCH('FP costs'!$A10,'FP costs data'!$A$2:$A$148,0),MATCH('FP costs'!C$1,'FP costs data'!$A$1:$M$1,0))</f>
        <v>0</v>
      </c>
      <c r="D10">
        <f>INDEX('FP costs data'!$A$2:$M$148,MATCH('FP costs'!$A10,'FP costs data'!$A$2:$A$148,0),MATCH('FP costs'!D$1,'FP costs data'!$A$1:$M$1,0))</f>
        <v>0</v>
      </c>
      <c r="E10">
        <f>INDEX('FP costs data'!$A$2:$M$148,MATCH('FP costs'!$A10,'FP costs data'!$A$2:$A$148,0),MATCH('FP costs'!E$1,'FP costs data'!$A$1:$M$1,0))</f>
        <v>12787.227593049174</v>
      </c>
      <c r="F10">
        <f>INDEX('FP costs data'!$A$2:$M$148,MATCH('FP costs'!$A10,'FP costs data'!$A$2:$A$148,0),MATCH('FP costs'!F$1,'FP costs data'!$A$1:$M$1,0))</f>
        <v>25799.887109570205</v>
      </c>
      <c r="G10">
        <f>INDEX('FP costs data'!$A$2:$M$148,MATCH('FP costs'!$A10,'FP costs data'!$A$2:$A$148,0),MATCH('FP costs'!G$1,'FP costs data'!$A$1:$M$1,0))</f>
        <v>39051.273849890742</v>
      </c>
      <c r="H10">
        <f>INDEX('FP costs data'!$A$2:$M$148,MATCH('FP costs'!$A10,'FP costs data'!$A$2:$A$148,0),MATCH('FP costs'!H$1,'FP costs data'!$A$1:$M$1,0))</f>
        <v>52584.166010447196</v>
      </c>
      <c r="I10">
        <f>INDEX('FP costs data'!$A$2:$M$148,MATCH('FP costs'!$A10,'FP costs data'!$A$2:$A$148,0),MATCH('FP costs'!I$1,'FP costs data'!$A$1:$M$1,0))</f>
        <v>66552.851373352518</v>
      </c>
      <c r="J10">
        <f>INDEX('FP costs data'!$A$2:$M$148,MATCH('FP costs'!$A10,'FP costs data'!$A$2:$A$148,0),MATCH('FP costs'!J$1,'FP costs data'!$A$1:$M$1,0))</f>
        <v>80909.480843319383</v>
      </c>
      <c r="K10">
        <f>INDEX('FP costs data'!$A$2:$M$148,MATCH('FP costs'!$A10,'FP costs data'!$A$2:$A$148,0),MATCH('FP costs'!K$1,'FP costs data'!$A$1:$M$1,0))</f>
        <v>95654.477103607904</v>
      </c>
      <c r="L10">
        <f>INDEX('FP costs data'!$A$2:$M$148,MATCH('FP costs'!$A10,'FP costs data'!$A$2:$A$148,0),MATCH('FP costs'!L$1,'FP costs data'!$A$1:$M$1,0))</f>
        <v>110723.55601697566</v>
      </c>
      <c r="M10">
        <f>INDEX('FP costs data'!$A$2:$M$148,MATCH('FP costs'!$A10,'FP costs data'!$A$2:$A$148,0),MATCH('FP costs'!M$1,'FP costs data'!$A$1:$M$1,0))</f>
        <v>126041.81248706038</v>
      </c>
    </row>
    <row r="11" spans="1:13" x14ac:dyDescent="0.3">
      <c r="A11" s="31" t="s">
        <v>20</v>
      </c>
      <c r="B11">
        <f>INDEX('FP costs data'!$A$2:$M$148,MATCH('FP costs'!$A11,'FP costs data'!$A$2:$A$148,0),MATCH('FP costs'!B$1,'FP costs data'!$A$1:$M$1,0))</f>
        <v>0</v>
      </c>
      <c r="C11">
        <f>INDEX('FP costs data'!$A$2:$M$148,MATCH('FP costs'!$A11,'FP costs data'!$A$2:$A$148,0),MATCH('FP costs'!C$1,'FP costs data'!$A$1:$M$1,0))</f>
        <v>0</v>
      </c>
      <c r="D11">
        <f>INDEX('FP costs data'!$A$2:$M$148,MATCH('FP costs'!$A11,'FP costs data'!$A$2:$A$148,0),MATCH('FP costs'!D$1,'FP costs data'!$A$1:$M$1,0))</f>
        <v>0</v>
      </c>
      <c r="E11">
        <f>INDEX('FP costs data'!$A$2:$M$148,MATCH('FP costs'!$A11,'FP costs data'!$A$2:$A$148,0),MATCH('FP costs'!E$1,'FP costs data'!$A$1:$M$1,0))</f>
        <v>256867.49348751456</v>
      </c>
      <c r="F11">
        <f>INDEX('FP costs data'!$A$2:$M$148,MATCH('FP costs'!$A11,'FP costs data'!$A$2:$A$148,0),MATCH('FP costs'!F$1,'FP costs data'!$A$1:$M$1,0))</f>
        <v>523980.67114021257</v>
      </c>
      <c r="G11">
        <f>INDEX('FP costs data'!$A$2:$M$148,MATCH('FP costs'!$A11,'FP costs data'!$A$2:$A$148,0),MATCH('FP costs'!G$1,'FP costs data'!$A$1:$M$1,0))</f>
        <v>802235.62398448214</v>
      </c>
      <c r="H11">
        <f>INDEX('FP costs data'!$A$2:$M$148,MATCH('FP costs'!$A11,'FP costs data'!$A$2:$A$148,0),MATCH('FP costs'!H$1,'FP costs data'!$A$1:$M$1,0))</f>
        <v>1092754.699908819</v>
      </c>
      <c r="I11">
        <f>INDEX('FP costs data'!$A$2:$M$148,MATCH('FP costs'!$A11,'FP costs data'!$A$2:$A$148,0),MATCH('FP costs'!I$1,'FP costs data'!$A$1:$M$1,0))</f>
        <v>1395756.6553584523</v>
      </c>
      <c r="J11">
        <f>INDEX('FP costs data'!$A$2:$M$148,MATCH('FP costs'!$A11,'FP costs data'!$A$2:$A$148,0),MATCH('FP costs'!J$1,'FP costs data'!$A$1:$M$1,0))</f>
        <v>1713118.1403059755</v>
      </c>
      <c r="K11">
        <f>INDEX('FP costs data'!$A$2:$M$148,MATCH('FP costs'!$A11,'FP costs data'!$A$2:$A$148,0),MATCH('FP costs'!K$1,'FP costs data'!$A$1:$M$1,0))</f>
        <v>2044768.0072955135</v>
      </c>
      <c r="L11">
        <f>INDEX('FP costs data'!$A$2:$M$148,MATCH('FP costs'!$A11,'FP costs data'!$A$2:$A$148,0),MATCH('FP costs'!L$1,'FP costs data'!$A$1:$M$1,0))</f>
        <v>2388900.1376499813</v>
      </c>
      <c r="M11">
        <f>INDEX('FP costs data'!$A$2:$M$148,MATCH('FP costs'!$A11,'FP costs data'!$A$2:$A$148,0),MATCH('FP costs'!M$1,'FP costs data'!$A$1:$M$1,0))</f>
        <v>2743382.5299999956</v>
      </c>
    </row>
    <row r="12" spans="1:13" x14ac:dyDescent="0.3">
      <c r="A12" s="31" t="s">
        <v>22</v>
      </c>
      <c r="B12">
        <f>INDEX('FP costs data'!$A$2:$M$148,MATCH('FP costs'!$A12,'FP costs data'!$A$2:$A$148,0),MATCH('FP costs'!B$1,'FP costs data'!$A$1:$M$1,0))</f>
        <v>0</v>
      </c>
      <c r="C12">
        <f>INDEX('FP costs data'!$A$2:$M$148,MATCH('FP costs'!$A12,'FP costs data'!$A$2:$A$148,0),MATCH('FP costs'!C$1,'FP costs data'!$A$1:$M$1,0))</f>
        <v>0</v>
      </c>
      <c r="D12">
        <f>INDEX('FP costs data'!$A$2:$M$148,MATCH('FP costs'!$A12,'FP costs data'!$A$2:$A$148,0),MATCH('FP costs'!D$1,'FP costs data'!$A$1:$M$1,0))</f>
        <v>0</v>
      </c>
      <c r="E12">
        <f>INDEX('FP costs data'!$A$2:$M$148,MATCH('FP costs'!$A12,'FP costs data'!$A$2:$A$148,0),MATCH('FP costs'!E$1,'FP costs data'!$A$1:$M$1,0))</f>
        <v>22322.884793818346</v>
      </c>
      <c r="F12">
        <f>INDEX('FP costs data'!$A$2:$M$148,MATCH('FP costs'!$A12,'FP costs data'!$A$2:$A$148,0),MATCH('FP costs'!F$1,'FP costs data'!$A$1:$M$1,0))</f>
        <v>46212.234003167949</v>
      </c>
      <c r="G12">
        <f>INDEX('FP costs data'!$A$2:$M$148,MATCH('FP costs'!$A12,'FP costs data'!$A$2:$A$148,0),MATCH('FP costs'!G$1,'FP costs data'!$A$1:$M$1,0))</f>
        <v>71726.644445419661</v>
      </c>
      <c r="H12">
        <f>INDEX('FP costs data'!$A$2:$M$148,MATCH('FP costs'!$A12,'FP costs data'!$A$2:$A$148,0),MATCH('FP costs'!H$1,'FP costs data'!$A$1:$M$1,0))</f>
        <v>98957.837998657837</v>
      </c>
      <c r="I12">
        <f>INDEX('FP costs data'!$A$2:$M$148,MATCH('FP costs'!$A12,'FP costs data'!$A$2:$A$148,0),MATCH('FP costs'!I$1,'FP costs data'!$A$1:$M$1,0))</f>
        <v>127982.84833033255</v>
      </c>
      <c r="J12">
        <f>INDEX('FP costs data'!$A$2:$M$148,MATCH('FP costs'!$A12,'FP costs data'!$A$2:$A$148,0),MATCH('FP costs'!J$1,'FP costs data'!$A$1:$M$1,0))</f>
        <v>158896.8634101979</v>
      </c>
      <c r="K12">
        <f>INDEX('FP costs data'!$A$2:$M$148,MATCH('FP costs'!$A12,'FP costs data'!$A$2:$A$148,0),MATCH('FP costs'!K$1,'FP costs data'!$A$1:$M$1,0))</f>
        <v>191773.41662370018</v>
      </c>
      <c r="L12">
        <f>INDEX('FP costs data'!$A$2:$M$148,MATCH('FP costs'!$A12,'FP costs data'!$A$2:$A$148,0),MATCH('FP costs'!L$1,'FP costs data'!$A$1:$M$1,0))</f>
        <v>226630.87357030588</v>
      </c>
      <c r="M12">
        <f>INDEX('FP costs data'!$A$2:$M$148,MATCH('FP costs'!$A12,'FP costs data'!$A$2:$A$148,0),MATCH('FP costs'!M$1,'FP costs data'!$A$1:$M$1,0))</f>
        <v>263476.38118187815</v>
      </c>
    </row>
    <row r="13" spans="1:13" x14ac:dyDescent="0.3">
      <c r="A13" s="31" t="s">
        <v>24</v>
      </c>
      <c r="B13">
        <f>INDEX('FP costs data'!$A$2:$M$148,MATCH('FP costs'!$A13,'FP costs data'!$A$2:$A$148,0),MATCH('FP costs'!B$1,'FP costs data'!$A$1:$M$1,0))</f>
        <v>0</v>
      </c>
      <c r="C13">
        <f>INDEX('FP costs data'!$A$2:$M$148,MATCH('FP costs'!$A13,'FP costs data'!$A$2:$A$148,0),MATCH('FP costs'!C$1,'FP costs data'!$A$1:$M$1,0))</f>
        <v>0</v>
      </c>
      <c r="D13">
        <f>INDEX('FP costs data'!$A$2:$M$148,MATCH('FP costs'!$A13,'FP costs data'!$A$2:$A$148,0),MATCH('FP costs'!D$1,'FP costs data'!$A$1:$M$1,0))</f>
        <v>0</v>
      </c>
      <c r="E13">
        <f>INDEX('FP costs data'!$A$2:$M$148,MATCH('FP costs'!$A13,'FP costs data'!$A$2:$A$148,0),MATCH('FP costs'!E$1,'FP costs data'!$A$1:$M$1,0))</f>
        <v>351786.96946506714</v>
      </c>
      <c r="F13">
        <f>INDEX('FP costs data'!$A$2:$M$148,MATCH('FP costs'!$A13,'FP costs data'!$A$2:$A$148,0),MATCH('FP costs'!F$1,'FP costs data'!$A$1:$M$1,0))</f>
        <v>827074.99248213228</v>
      </c>
      <c r="G13">
        <f>INDEX('FP costs data'!$A$2:$M$148,MATCH('FP costs'!$A13,'FP costs data'!$A$2:$A$148,0),MATCH('FP costs'!G$1,'FP costs data'!$A$1:$M$1,0))</f>
        <v>1453647.0222128774</v>
      </c>
      <c r="H13">
        <f>INDEX('FP costs data'!$A$2:$M$148,MATCH('FP costs'!$A13,'FP costs data'!$A$2:$A$148,0),MATCH('FP costs'!H$1,'FP costs data'!$A$1:$M$1,0))</f>
        <v>2264729.2540738089</v>
      </c>
      <c r="I13">
        <f>INDEX('FP costs data'!$A$2:$M$148,MATCH('FP costs'!$A13,'FP costs data'!$A$2:$A$148,0),MATCH('FP costs'!I$1,'FP costs data'!$A$1:$M$1,0))</f>
        <v>3297436.0278572715</v>
      </c>
      <c r="J13">
        <f>INDEX('FP costs data'!$A$2:$M$148,MATCH('FP costs'!$A13,'FP costs data'!$A$2:$A$148,0),MATCH('FP costs'!J$1,'FP costs data'!$A$1:$M$1,0))</f>
        <v>4600604.7833315926</v>
      </c>
      <c r="K13">
        <f>INDEX('FP costs data'!$A$2:$M$148,MATCH('FP costs'!$A13,'FP costs data'!$A$2:$A$148,0),MATCH('FP costs'!K$1,'FP costs data'!$A$1:$M$1,0))</f>
        <v>6230200.395681655</v>
      </c>
      <c r="L13">
        <f>INDEX('FP costs data'!$A$2:$M$148,MATCH('FP costs'!$A13,'FP costs data'!$A$2:$A$148,0),MATCH('FP costs'!L$1,'FP costs data'!$A$1:$M$1,0))</f>
        <v>8252137.1166356271</v>
      </c>
      <c r="M13">
        <f>INDEX('FP costs data'!$A$2:$M$148,MATCH('FP costs'!$A13,'FP costs data'!$A$2:$A$148,0),MATCH('FP costs'!M$1,'FP costs data'!$A$1:$M$1,0))</f>
        <v>10744378.399999999</v>
      </c>
    </row>
    <row r="14" spans="1:13" x14ac:dyDescent="0.3">
      <c r="A14" s="31" t="s">
        <v>26</v>
      </c>
      <c r="B14">
        <f>INDEX('FP costs data'!$A$2:$M$148,MATCH('FP costs'!$A14,'FP costs data'!$A$2:$A$148,0),MATCH('FP costs'!B$1,'FP costs data'!$A$1:$M$1,0))</f>
        <v>0</v>
      </c>
      <c r="C14">
        <f>INDEX('FP costs data'!$A$2:$M$148,MATCH('FP costs'!$A14,'FP costs data'!$A$2:$A$148,0),MATCH('FP costs'!C$1,'FP costs data'!$A$1:$M$1,0))</f>
        <v>0</v>
      </c>
      <c r="D14">
        <f>INDEX('FP costs data'!$A$2:$M$148,MATCH('FP costs'!$A14,'FP costs data'!$A$2:$A$148,0),MATCH('FP costs'!D$1,'FP costs data'!$A$1:$M$1,0))</f>
        <v>0</v>
      </c>
      <c r="E14">
        <f>INDEX('FP costs data'!$A$2:$M$148,MATCH('FP costs'!$A14,'FP costs data'!$A$2:$A$148,0),MATCH('FP costs'!E$1,'FP costs data'!$A$1:$M$1,0))</f>
        <v>19135.754135185503</v>
      </c>
      <c r="F14">
        <f>INDEX('FP costs data'!$A$2:$M$148,MATCH('FP costs'!$A14,'FP costs data'!$A$2:$A$148,0),MATCH('FP costs'!F$1,'FP costs data'!$A$1:$M$1,0))</f>
        <v>39326.683063842356</v>
      </c>
      <c r="G14">
        <f>INDEX('FP costs data'!$A$2:$M$148,MATCH('FP costs'!$A14,'FP costs data'!$A$2:$A$148,0),MATCH('FP costs'!G$1,'FP costs data'!$A$1:$M$1,0))</f>
        <v>60554.219089558697</v>
      </c>
      <c r="H14">
        <f>INDEX('FP costs data'!$A$2:$M$148,MATCH('FP costs'!$A14,'FP costs data'!$A$2:$A$148,0),MATCH('FP costs'!H$1,'FP costs data'!$A$1:$M$1,0))</f>
        <v>82755.604342352366</v>
      </c>
      <c r="I14">
        <f>INDEX('FP costs data'!$A$2:$M$148,MATCH('FP costs'!$A14,'FP costs data'!$A$2:$A$148,0),MATCH('FP costs'!I$1,'FP costs data'!$A$1:$M$1,0))</f>
        <v>105943.85815168871</v>
      </c>
      <c r="J14">
        <f>INDEX('FP costs data'!$A$2:$M$148,MATCH('FP costs'!$A14,'FP costs data'!$A$2:$A$148,0),MATCH('FP costs'!J$1,'FP costs data'!$A$1:$M$1,0))</f>
        <v>130018.72918090201</v>
      </c>
      <c r="K14">
        <f>INDEX('FP costs data'!$A$2:$M$148,MATCH('FP costs'!$A14,'FP costs data'!$A$2:$A$148,0),MATCH('FP costs'!K$1,'FP costs data'!$A$1:$M$1,0))</f>
        <v>154948.74680364633</v>
      </c>
      <c r="L14">
        <f>INDEX('FP costs data'!$A$2:$M$148,MATCH('FP costs'!$A14,'FP costs data'!$A$2:$A$148,0),MATCH('FP costs'!L$1,'FP costs data'!$A$1:$M$1,0))</f>
        <v>180755.65760606411</v>
      </c>
      <c r="M14">
        <f>INDEX('FP costs data'!$A$2:$M$148,MATCH('FP costs'!$A14,'FP costs data'!$A$2:$A$148,0),MATCH('FP costs'!M$1,'FP costs data'!$A$1:$M$1,0))</f>
        <v>207449.75999999989</v>
      </c>
    </row>
    <row r="15" spans="1:13" x14ac:dyDescent="0.3">
      <c r="A15" s="31" t="s">
        <v>28</v>
      </c>
      <c r="B15">
        <f>INDEX('FP costs data'!$A$2:$M$148,MATCH('FP costs'!$A15,'FP costs data'!$A$2:$A$148,0),MATCH('FP costs'!B$1,'FP costs data'!$A$1:$M$1,0))</f>
        <v>0</v>
      </c>
      <c r="C15">
        <f>INDEX('FP costs data'!$A$2:$M$148,MATCH('FP costs'!$A15,'FP costs data'!$A$2:$A$148,0),MATCH('FP costs'!C$1,'FP costs data'!$A$1:$M$1,0))</f>
        <v>0</v>
      </c>
      <c r="D15">
        <f>INDEX('FP costs data'!$A$2:$M$148,MATCH('FP costs'!$A15,'FP costs data'!$A$2:$A$148,0),MATCH('FP costs'!D$1,'FP costs data'!$A$1:$M$1,0))</f>
        <v>0</v>
      </c>
      <c r="E15">
        <f>INDEX('FP costs data'!$A$2:$M$148,MATCH('FP costs'!$A15,'FP costs data'!$A$2:$A$148,0),MATCH('FP costs'!E$1,'FP costs data'!$A$1:$M$1,0))</f>
        <v>493294.84807343222</v>
      </c>
      <c r="F15">
        <f>INDEX('FP costs data'!$A$2:$M$148,MATCH('FP costs'!$A15,'FP costs data'!$A$2:$A$148,0),MATCH('FP costs'!F$1,'FP costs data'!$A$1:$M$1,0))</f>
        <v>1067985.7154321857</v>
      </c>
      <c r="G15">
        <f>INDEX('FP costs data'!$A$2:$M$148,MATCH('FP costs'!$A15,'FP costs data'!$A$2:$A$148,0),MATCH('FP costs'!G$1,'FP costs data'!$A$1:$M$1,0))</f>
        <v>1731400.8713607583</v>
      </c>
      <c r="H15">
        <f>INDEX('FP costs data'!$A$2:$M$148,MATCH('FP costs'!$A15,'FP costs data'!$A$2:$A$148,0),MATCH('FP costs'!H$1,'FP costs data'!$A$1:$M$1,0))</f>
        <v>2490918.8473628648</v>
      </c>
      <c r="I15">
        <f>INDEX('FP costs data'!$A$2:$M$148,MATCH('FP costs'!$A15,'FP costs data'!$A$2:$A$148,0),MATCH('FP costs'!I$1,'FP costs data'!$A$1:$M$1,0))</f>
        <v>3356245.7056014389</v>
      </c>
      <c r="J15">
        <f>INDEX('FP costs data'!$A$2:$M$148,MATCH('FP costs'!$A15,'FP costs data'!$A$2:$A$148,0),MATCH('FP costs'!J$1,'FP costs data'!$A$1:$M$1,0))</f>
        <v>4335202.8952370565</v>
      </c>
      <c r="K15">
        <f>INDEX('FP costs data'!$A$2:$M$148,MATCH('FP costs'!$A15,'FP costs data'!$A$2:$A$148,0),MATCH('FP costs'!K$1,'FP costs data'!$A$1:$M$1,0))</f>
        <v>5437496.2930227183</v>
      </c>
      <c r="L15">
        <f>INDEX('FP costs data'!$A$2:$M$148,MATCH('FP costs'!$A15,'FP costs data'!$A$2:$A$148,0),MATCH('FP costs'!L$1,'FP costs data'!$A$1:$M$1,0))</f>
        <v>6674548.6969826985</v>
      </c>
      <c r="M15">
        <f>INDEX('FP costs data'!$A$2:$M$148,MATCH('FP costs'!$A15,'FP costs data'!$A$2:$A$148,0),MATCH('FP costs'!M$1,'FP costs data'!$A$1:$M$1,0))</f>
        <v>8058715.6000000015</v>
      </c>
    </row>
    <row r="16" spans="1:13" x14ac:dyDescent="0.3">
      <c r="A16" s="31" t="s">
        <v>30</v>
      </c>
      <c r="B16">
        <f>INDEX('FP costs data'!$A$2:$M$148,MATCH('FP costs'!$A16,'FP costs data'!$A$2:$A$148,0),MATCH('FP costs'!B$1,'FP costs data'!$A$1:$M$1,0))</f>
        <v>0</v>
      </c>
      <c r="C16">
        <f>INDEX('FP costs data'!$A$2:$M$148,MATCH('FP costs'!$A16,'FP costs data'!$A$2:$A$148,0),MATCH('FP costs'!C$1,'FP costs data'!$A$1:$M$1,0))</f>
        <v>0</v>
      </c>
      <c r="D16">
        <f>INDEX('FP costs data'!$A$2:$M$148,MATCH('FP costs'!$A16,'FP costs data'!$A$2:$A$148,0),MATCH('FP costs'!D$1,'FP costs data'!$A$1:$M$1,0))</f>
        <v>0</v>
      </c>
      <c r="E16">
        <f>INDEX('FP costs data'!$A$2:$M$148,MATCH('FP costs'!$A16,'FP costs data'!$A$2:$A$148,0),MATCH('FP costs'!E$1,'FP costs data'!$A$1:$M$1,0))</f>
        <v>144845.03620663914</v>
      </c>
      <c r="F16">
        <f>INDEX('FP costs data'!$A$2:$M$148,MATCH('FP costs'!$A16,'FP costs data'!$A$2:$A$148,0),MATCH('FP costs'!F$1,'FP costs data'!$A$1:$M$1,0))</f>
        <v>307745.01152102323</v>
      </c>
      <c r="G16">
        <f>INDEX('FP costs data'!$A$2:$M$148,MATCH('FP costs'!$A16,'FP costs data'!$A$2:$A$148,0),MATCH('FP costs'!G$1,'FP costs data'!$A$1:$M$1,0))</f>
        <v>490590.37299860572</v>
      </c>
      <c r="H16">
        <f>INDEX('FP costs data'!$A$2:$M$148,MATCH('FP costs'!$A16,'FP costs data'!$A$2:$A$148,0),MATCH('FP costs'!H$1,'FP costs data'!$A$1:$M$1,0))</f>
        <v>695512.34590520151</v>
      </c>
      <c r="I16">
        <f>INDEX('FP costs data'!$A$2:$M$148,MATCH('FP costs'!$A16,'FP costs data'!$A$2:$A$148,0),MATCH('FP costs'!I$1,'FP costs data'!$A$1:$M$1,0))</f>
        <v>925166.13644200936</v>
      </c>
      <c r="J16">
        <f>INDEX('FP costs data'!$A$2:$M$148,MATCH('FP costs'!$A16,'FP costs data'!$A$2:$A$148,0),MATCH('FP costs'!J$1,'FP costs data'!$A$1:$M$1,0))</f>
        <v>1182175.6350901262</v>
      </c>
      <c r="K16">
        <f>INDEX('FP costs data'!$A$2:$M$148,MATCH('FP costs'!$A16,'FP costs data'!$A$2:$A$148,0),MATCH('FP costs'!K$1,'FP costs data'!$A$1:$M$1,0))</f>
        <v>1469428.0677778639</v>
      </c>
      <c r="L16">
        <f>INDEX('FP costs data'!$A$2:$M$148,MATCH('FP costs'!$A16,'FP costs data'!$A$2:$A$148,0),MATCH('FP costs'!L$1,'FP costs data'!$A$1:$M$1,0))</f>
        <v>1790084.1084029516</v>
      </c>
      <c r="M16">
        <f>INDEX('FP costs data'!$A$2:$M$148,MATCH('FP costs'!$A16,'FP costs data'!$A$2:$A$148,0),MATCH('FP costs'!M$1,'FP costs data'!$A$1:$M$1,0))</f>
        <v>2147630.67</v>
      </c>
    </row>
    <row r="17" spans="1:13" x14ac:dyDescent="0.3">
      <c r="A17" s="31" t="s">
        <v>32</v>
      </c>
      <c r="B17">
        <f>INDEX('FP costs data'!$A$2:$M$148,MATCH('FP costs'!$A17,'FP costs data'!$A$2:$A$148,0),MATCH('FP costs'!B$1,'FP costs data'!$A$1:$M$1,0))</f>
        <v>0</v>
      </c>
      <c r="C17">
        <f>INDEX('FP costs data'!$A$2:$M$148,MATCH('FP costs'!$A17,'FP costs data'!$A$2:$A$148,0),MATCH('FP costs'!C$1,'FP costs data'!$A$1:$M$1,0))</f>
        <v>0</v>
      </c>
      <c r="D17">
        <f>INDEX('FP costs data'!$A$2:$M$148,MATCH('FP costs'!$A17,'FP costs data'!$A$2:$A$148,0),MATCH('FP costs'!D$1,'FP costs data'!$A$1:$M$1,0))</f>
        <v>0</v>
      </c>
      <c r="E17">
        <f>INDEX('FP costs data'!$A$2:$M$148,MATCH('FP costs'!$A17,'FP costs data'!$A$2:$A$148,0),MATCH('FP costs'!E$1,'FP costs data'!$A$1:$M$1,0))</f>
        <v>87508.871347208973</v>
      </c>
      <c r="F17">
        <f>INDEX('FP costs data'!$A$2:$M$148,MATCH('FP costs'!$A17,'FP costs data'!$A$2:$A$148,0),MATCH('FP costs'!F$1,'FP costs data'!$A$1:$M$1,0))</f>
        <v>179680.0876719025</v>
      </c>
      <c r="G17">
        <f>INDEX('FP costs data'!$A$2:$M$148,MATCH('FP costs'!$A17,'FP costs data'!$A$2:$A$148,0),MATCH('FP costs'!G$1,'FP costs data'!$A$1:$M$1,0))</f>
        <v>276621.14439302031</v>
      </c>
      <c r="H17">
        <f>INDEX('FP costs data'!$A$2:$M$148,MATCH('FP costs'!$A17,'FP costs data'!$A$2:$A$148,0),MATCH('FP costs'!H$1,'FP costs data'!$A$1:$M$1,0))</f>
        <v>378498.25899900217</v>
      </c>
      <c r="I17">
        <f>INDEX('FP costs data'!$A$2:$M$148,MATCH('FP costs'!$A17,'FP costs data'!$A$2:$A$148,0),MATCH('FP costs'!I$1,'FP costs data'!$A$1:$M$1,0))</f>
        <v>485350.22969138483</v>
      </c>
      <c r="J17">
        <f>INDEX('FP costs data'!$A$2:$M$148,MATCH('FP costs'!$A17,'FP costs data'!$A$2:$A$148,0),MATCH('FP costs'!J$1,'FP costs data'!$A$1:$M$1,0))</f>
        <v>597404.90287348442</v>
      </c>
      <c r="K17">
        <f>INDEX('FP costs data'!$A$2:$M$148,MATCH('FP costs'!$A17,'FP costs data'!$A$2:$A$148,0),MATCH('FP costs'!K$1,'FP costs data'!$A$1:$M$1,0))</f>
        <v>714544.11052471865</v>
      </c>
      <c r="L17">
        <f>INDEX('FP costs data'!$A$2:$M$148,MATCH('FP costs'!$A17,'FP costs data'!$A$2:$A$148,0),MATCH('FP costs'!L$1,'FP costs data'!$A$1:$M$1,0))</f>
        <v>836248.68781447504</v>
      </c>
      <c r="M17">
        <f>INDEX('FP costs data'!$A$2:$M$148,MATCH('FP costs'!$A17,'FP costs data'!$A$2:$A$148,0),MATCH('FP costs'!M$1,'FP costs data'!$A$1:$M$1,0))</f>
        <v>961954.13804381993</v>
      </c>
    </row>
    <row r="18" spans="1:13" x14ac:dyDescent="0.3">
      <c r="A18" s="31" t="s">
        <v>34</v>
      </c>
      <c r="B18">
        <f>INDEX('FP costs data'!$A$2:$M$148,MATCH('FP costs'!$A18,'FP costs data'!$A$2:$A$148,0),MATCH('FP costs'!B$1,'FP costs data'!$A$1:$M$1,0))</f>
        <v>0</v>
      </c>
      <c r="C18">
        <f>INDEX('FP costs data'!$A$2:$M$148,MATCH('FP costs'!$A18,'FP costs data'!$A$2:$A$148,0),MATCH('FP costs'!C$1,'FP costs data'!$A$1:$M$1,0))</f>
        <v>0</v>
      </c>
      <c r="D18">
        <f>INDEX('FP costs data'!$A$2:$M$148,MATCH('FP costs'!$A18,'FP costs data'!$A$2:$A$148,0),MATCH('FP costs'!D$1,'FP costs data'!$A$1:$M$1,0))</f>
        <v>0</v>
      </c>
      <c r="E18">
        <f>INDEX('FP costs data'!$A$2:$M$148,MATCH('FP costs'!$A18,'FP costs data'!$A$2:$A$148,0),MATCH('FP costs'!E$1,'FP costs data'!$A$1:$M$1,0))</f>
        <v>6402161.675393343</v>
      </c>
      <c r="F18">
        <f>INDEX('FP costs data'!$A$2:$M$148,MATCH('FP costs'!$A18,'FP costs data'!$A$2:$A$148,0),MATCH('FP costs'!F$1,'FP costs data'!$A$1:$M$1,0))</f>
        <v>12889465.335397959</v>
      </c>
      <c r="G18">
        <f>INDEX('FP costs data'!$A$2:$M$148,MATCH('FP costs'!$A18,'FP costs data'!$A$2:$A$148,0),MATCH('FP costs'!G$1,'FP costs data'!$A$1:$M$1,0))</f>
        <v>19448872.124250352</v>
      </c>
      <c r="H18">
        <f>INDEX('FP costs data'!$A$2:$M$148,MATCH('FP costs'!$A18,'FP costs data'!$A$2:$A$148,0),MATCH('FP costs'!H$1,'FP costs data'!$A$1:$M$1,0))</f>
        <v>26067748.783747137</v>
      </c>
      <c r="I18">
        <f>INDEX('FP costs data'!$A$2:$M$148,MATCH('FP costs'!$A18,'FP costs data'!$A$2:$A$148,0),MATCH('FP costs'!I$1,'FP costs data'!$A$1:$M$1,0))</f>
        <v>32748611.010657907</v>
      </c>
      <c r="J18">
        <f>INDEX('FP costs data'!$A$2:$M$148,MATCH('FP costs'!$A18,'FP costs data'!$A$2:$A$148,0),MATCH('FP costs'!J$1,'FP costs data'!$A$1:$M$1,0))</f>
        <v>39471614.409974992</v>
      </c>
      <c r="K18">
        <f>INDEX('FP costs data'!$A$2:$M$148,MATCH('FP costs'!$A18,'FP costs data'!$A$2:$A$148,0),MATCH('FP costs'!K$1,'FP costs data'!$A$1:$M$1,0))</f>
        <v>46219868.025207281</v>
      </c>
      <c r="L18">
        <f>INDEX('FP costs data'!$A$2:$M$148,MATCH('FP costs'!$A18,'FP costs data'!$A$2:$A$148,0),MATCH('FP costs'!L$1,'FP costs data'!$A$1:$M$1,0))</f>
        <v>52969100.106647193</v>
      </c>
      <c r="M18">
        <f>INDEX('FP costs data'!$A$2:$M$148,MATCH('FP costs'!$A18,'FP costs data'!$A$2:$A$148,0),MATCH('FP costs'!M$1,'FP costs data'!$A$1:$M$1,0))</f>
        <v>59695404.092925906</v>
      </c>
    </row>
    <row r="19" spans="1:13" x14ac:dyDescent="0.3">
      <c r="A19" s="31" t="s">
        <v>36</v>
      </c>
      <c r="B19">
        <f>INDEX('FP costs data'!$A$2:$M$148,MATCH('FP costs'!$A19,'FP costs data'!$A$2:$A$148,0),MATCH('FP costs'!B$1,'FP costs data'!$A$1:$M$1,0))</f>
        <v>0</v>
      </c>
      <c r="C19">
        <f>INDEX('FP costs data'!$A$2:$M$148,MATCH('FP costs'!$A19,'FP costs data'!$A$2:$A$148,0),MATCH('FP costs'!C$1,'FP costs data'!$A$1:$M$1,0))</f>
        <v>0</v>
      </c>
      <c r="D19">
        <f>INDEX('FP costs data'!$A$2:$M$148,MATCH('FP costs'!$A19,'FP costs data'!$A$2:$A$148,0),MATCH('FP costs'!D$1,'FP costs data'!$A$1:$M$1,0))</f>
        <v>0</v>
      </c>
      <c r="E19">
        <f>INDEX('FP costs data'!$A$2:$M$148,MATCH('FP costs'!$A19,'FP costs data'!$A$2:$A$148,0),MATCH('FP costs'!E$1,'FP costs data'!$A$1:$M$1,0))</f>
        <v>1288971.6139598154</v>
      </c>
      <c r="F19">
        <f>INDEX('FP costs data'!$A$2:$M$148,MATCH('FP costs'!$A19,'FP costs data'!$A$2:$A$148,0),MATCH('FP costs'!F$1,'FP costs data'!$A$1:$M$1,0))</f>
        <v>2757730.2607232593</v>
      </c>
      <c r="G19">
        <f>INDEX('FP costs data'!$A$2:$M$148,MATCH('FP costs'!$A19,'FP costs data'!$A$2:$A$148,0),MATCH('FP costs'!G$1,'FP costs data'!$A$1:$M$1,0))</f>
        <v>4425815.1463238411</v>
      </c>
      <c r="H19">
        <f>INDEX('FP costs data'!$A$2:$M$148,MATCH('FP costs'!$A19,'FP costs data'!$A$2:$A$148,0),MATCH('FP costs'!H$1,'FP costs data'!$A$1:$M$1,0))</f>
        <v>6313208.3379128128</v>
      </c>
      <c r="I19">
        <f>INDEX('FP costs data'!$A$2:$M$148,MATCH('FP costs'!$A19,'FP costs data'!$A$2:$A$148,0),MATCH('FP costs'!I$1,'FP costs data'!$A$1:$M$1,0))</f>
        <v>8437865.1472136676</v>
      </c>
      <c r="J19">
        <f>INDEX('FP costs data'!$A$2:$M$148,MATCH('FP costs'!$A19,'FP costs data'!$A$2:$A$148,0),MATCH('FP costs'!J$1,'FP costs data'!$A$1:$M$1,0))</f>
        <v>10827241.837748248</v>
      </c>
      <c r="K19">
        <f>INDEX('FP costs data'!$A$2:$M$148,MATCH('FP costs'!$A19,'FP costs data'!$A$2:$A$148,0),MATCH('FP costs'!K$1,'FP costs data'!$A$1:$M$1,0))</f>
        <v>13507872.34753748</v>
      </c>
      <c r="L19">
        <f>INDEX('FP costs data'!$A$2:$M$148,MATCH('FP costs'!$A19,'FP costs data'!$A$2:$A$148,0),MATCH('FP costs'!L$1,'FP costs data'!$A$1:$M$1,0))</f>
        <v>16509101.292701326</v>
      </c>
      <c r="M19">
        <f>INDEX('FP costs data'!$A$2:$M$148,MATCH('FP costs'!$A19,'FP costs data'!$A$2:$A$148,0),MATCH('FP costs'!M$1,'FP costs data'!$A$1:$M$1,0))</f>
        <v>19862701.125837818</v>
      </c>
    </row>
    <row r="20" spans="1:13" x14ac:dyDescent="0.3">
      <c r="A20" s="31" t="s">
        <v>38</v>
      </c>
      <c r="B20">
        <f>INDEX('FP costs data'!$A$2:$M$148,MATCH('FP costs'!$A20,'FP costs data'!$A$2:$A$148,0),MATCH('FP costs'!B$1,'FP costs data'!$A$1:$M$1,0))</f>
        <v>0</v>
      </c>
      <c r="C20">
        <f>INDEX('FP costs data'!$A$2:$M$148,MATCH('FP costs'!$A20,'FP costs data'!$A$2:$A$148,0),MATCH('FP costs'!C$1,'FP costs data'!$A$1:$M$1,0))</f>
        <v>0</v>
      </c>
      <c r="D20">
        <f>INDEX('FP costs data'!$A$2:$M$148,MATCH('FP costs'!$A20,'FP costs data'!$A$2:$A$148,0),MATCH('FP costs'!D$1,'FP costs data'!$A$1:$M$1,0))</f>
        <v>0</v>
      </c>
      <c r="E20">
        <f>INDEX('FP costs data'!$A$2:$M$148,MATCH('FP costs'!$A20,'FP costs data'!$A$2:$A$148,0),MATCH('FP costs'!E$1,'FP costs data'!$A$1:$M$1,0))</f>
        <v>409561.21392435208</v>
      </c>
      <c r="F20">
        <f>INDEX('FP costs data'!$A$2:$M$148,MATCH('FP costs'!$A20,'FP costs data'!$A$2:$A$148,0),MATCH('FP costs'!F$1,'FP costs data'!$A$1:$M$1,0))</f>
        <v>912220.40161665063</v>
      </c>
      <c r="G20">
        <f>INDEX('FP costs data'!$A$2:$M$148,MATCH('FP costs'!$A20,'FP costs data'!$A$2:$A$148,0),MATCH('FP costs'!G$1,'FP costs data'!$A$1:$M$1,0))</f>
        <v>1524265.7579100672</v>
      </c>
      <c r="H20">
        <f>INDEX('FP costs data'!$A$2:$M$148,MATCH('FP costs'!$A20,'FP costs data'!$A$2:$A$148,0),MATCH('FP costs'!H$1,'FP costs data'!$A$1:$M$1,0))</f>
        <v>2263614.1840892825</v>
      </c>
      <c r="I20">
        <f>INDEX('FP costs data'!$A$2:$M$148,MATCH('FP costs'!$A20,'FP costs data'!$A$2:$A$148,0),MATCH('FP costs'!I$1,'FP costs data'!$A$1:$M$1,0))</f>
        <v>3149823.2787064519</v>
      </c>
      <c r="J20">
        <f>INDEX('FP costs data'!$A$2:$M$148,MATCH('FP costs'!$A20,'FP costs data'!$A$2:$A$148,0),MATCH('FP costs'!J$1,'FP costs data'!$A$1:$M$1,0))</f>
        <v>4207401.242359071</v>
      </c>
      <c r="K20">
        <f>INDEX('FP costs data'!$A$2:$M$148,MATCH('FP costs'!$A20,'FP costs data'!$A$2:$A$148,0),MATCH('FP costs'!K$1,'FP costs data'!$A$1:$M$1,0))</f>
        <v>5463204.5166711854</v>
      </c>
      <c r="L20">
        <f>INDEX('FP costs data'!$A$2:$M$148,MATCH('FP costs'!$A20,'FP costs data'!$A$2:$A$148,0),MATCH('FP costs'!L$1,'FP costs data'!$A$1:$M$1,0))</f>
        <v>6947727.3168638796</v>
      </c>
      <c r="M20">
        <f>INDEX('FP costs data'!$A$2:$M$148,MATCH('FP costs'!$A20,'FP costs data'!$A$2:$A$148,0),MATCH('FP costs'!M$1,'FP costs data'!$A$1:$M$1,0))</f>
        <v>8695082.1999999974</v>
      </c>
    </row>
    <row r="21" spans="1:13" x14ac:dyDescent="0.3">
      <c r="A21" s="31" t="s">
        <v>40</v>
      </c>
      <c r="B21">
        <f>INDEX('FP costs data'!$A$2:$M$148,MATCH('FP costs'!$A21,'FP costs data'!$A$2:$A$148,0),MATCH('FP costs'!B$1,'FP costs data'!$A$1:$M$1,0))</f>
        <v>0</v>
      </c>
      <c r="C21">
        <f>INDEX('FP costs data'!$A$2:$M$148,MATCH('FP costs'!$A21,'FP costs data'!$A$2:$A$148,0),MATCH('FP costs'!C$1,'FP costs data'!$A$1:$M$1,0))</f>
        <v>0</v>
      </c>
      <c r="D21">
        <f>INDEX('FP costs data'!$A$2:$M$148,MATCH('FP costs'!$A21,'FP costs data'!$A$2:$A$148,0),MATCH('FP costs'!D$1,'FP costs data'!$A$1:$M$1,0))</f>
        <v>0</v>
      </c>
      <c r="E21">
        <f>INDEX('FP costs data'!$A$2:$M$148,MATCH('FP costs'!$A21,'FP costs data'!$A$2:$A$148,0),MATCH('FP costs'!E$1,'FP costs data'!$A$1:$M$1,0))</f>
        <v>512419.63076758571</v>
      </c>
      <c r="F21">
        <f>INDEX('FP costs data'!$A$2:$M$148,MATCH('FP costs'!$A21,'FP costs data'!$A$2:$A$148,0),MATCH('FP costs'!F$1,'FP costs data'!$A$1:$M$1,0))</f>
        <v>1135478.2437167987</v>
      </c>
      <c r="G21">
        <f>INDEX('FP costs data'!$A$2:$M$148,MATCH('FP costs'!$A21,'FP costs data'!$A$2:$A$148,0),MATCH('FP costs'!G$1,'FP costs data'!$A$1:$M$1,0))</f>
        <v>1884215.8551122844</v>
      </c>
      <c r="H21">
        <f>INDEX('FP costs data'!$A$2:$M$148,MATCH('FP costs'!$A21,'FP costs data'!$A$2:$A$148,0),MATCH('FP costs'!H$1,'FP costs data'!$A$1:$M$1,0))</f>
        <v>2777661.9051865153</v>
      </c>
      <c r="I21">
        <f>INDEX('FP costs data'!$A$2:$M$148,MATCH('FP costs'!$A21,'FP costs data'!$A$2:$A$148,0),MATCH('FP costs'!I$1,'FP costs data'!$A$1:$M$1,0))</f>
        <v>3839915.9449189454</v>
      </c>
      <c r="J21">
        <f>INDEX('FP costs data'!$A$2:$M$148,MATCH('FP costs'!$A21,'FP costs data'!$A$2:$A$148,0),MATCH('FP costs'!J$1,'FP costs data'!$A$1:$M$1,0))</f>
        <v>5095865.3180979751</v>
      </c>
      <c r="K21">
        <f>INDEX('FP costs data'!$A$2:$M$148,MATCH('FP costs'!$A21,'FP costs data'!$A$2:$A$148,0),MATCH('FP costs'!K$1,'FP costs data'!$A$1:$M$1,0))</f>
        <v>6558173.2912861425</v>
      </c>
      <c r="L21">
        <f>INDEX('FP costs data'!$A$2:$M$148,MATCH('FP costs'!$A21,'FP costs data'!$A$2:$A$148,0),MATCH('FP costs'!L$1,'FP costs data'!$A$1:$M$1,0))</f>
        <v>8216260.1182095483</v>
      </c>
      <c r="M21">
        <f>INDEX('FP costs data'!$A$2:$M$148,MATCH('FP costs'!$A21,'FP costs data'!$A$2:$A$148,0),MATCH('FP costs'!M$1,'FP costs data'!$A$1:$M$1,0))</f>
        <v>10049978.789999999</v>
      </c>
    </row>
    <row r="22" spans="1:13" x14ac:dyDescent="0.3">
      <c r="A22" s="31" t="s">
        <v>42</v>
      </c>
      <c r="B22">
        <f>INDEX('FP costs data'!$A$2:$M$148,MATCH('FP costs'!$A22,'FP costs data'!$A$2:$A$148,0),MATCH('FP costs'!B$1,'FP costs data'!$A$1:$M$1,0))</f>
        <v>0</v>
      </c>
      <c r="C22">
        <f>INDEX('FP costs data'!$A$2:$M$148,MATCH('FP costs'!$A22,'FP costs data'!$A$2:$A$148,0),MATCH('FP costs'!C$1,'FP costs data'!$A$1:$M$1,0))</f>
        <v>0</v>
      </c>
      <c r="D22">
        <f>INDEX('FP costs data'!$A$2:$M$148,MATCH('FP costs'!$A22,'FP costs data'!$A$2:$A$148,0),MATCH('FP costs'!D$1,'FP costs data'!$A$1:$M$1,0))</f>
        <v>0</v>
      </c>
      <c r="E22">
        <f>INDEX('FP costs data'!$A$2:$M$148,MATCH('FP costs'!$A22,'FP costs data'!$A$2:$A$148,0),MATCH('FP costs'!E$1,'FP costs data'!$A$1:$M$1,0))</f>
        <v>908958.94644867443</v>
      </c>
      <c r="F22">
        <f>INDEX('FP costs data'!$A$2:$M$148,MATCH('FP costs'!$A22,'FP costs data'!$A$2:$A$148,0),MATCH('FP costs'!F$1,'FP costs data'!$A$1:$M$1,0))</f>
        <v>2068589.3313380461</v>
      </c>
      <c r="G22">
        <f>INDEX('FP costs data'!$A$2:$M$148,MATCH('FP costs'!$A22,'FP costs data'!$A$2:$A$148,0),MATCH('FP costs'!G$1,'FP costs data'!$A$1:$M$1,0))</f>
        <v>3520541.4518643804</v>
      </c>
      <c r="H22">
        <f>INDEX('FP costs data'!$A$2:$M$148,MATCH('FP costs'!$A22,'FP costs data'!$A$2:$A$148,0),MATCH('FP costs'!H$1,'FP costs data'!$A$1:$M$1,0))</f>
        <v>5311791.2397940531</v>
      </c>
      <c r="I22">
        <f>INDEX('FP costs data'!$A$2:$M$148,MATCH('FP costs'!$A22,'FP costs data'!$A$2:$A$148,0),MATCH('FP costs'!I$1,'FP costs data'!$A$1:$M$1,0))</f>
        <v>7488106.4423056077</v>
      </c>
      <c r="J22">
        <f>INDEX('FP costs data'!$A$2:$M$148,MATCH('FP costs'!$A22,'FP costs data'!$A$2:$A$148,0),MATCH('FP costs'!J$1,'FP costs data'!$A$1:$M$1,0))</f>
        <v>10113939.901745044</v>
      </c>
      <c r="K22">
        <f>INDEX('FP costs data'!$A$2:$M$148,MATCH('FP costs'!$A22,'FP costs data'!$A$2:$A$148,0),MATCH('FP costs'!K$1,'FP costs data'!$A$1:$M$1,0))</f>
        <v>13254879.246291295</v>
      </c>
      <c r="L22">
        <f>INDEX('FP costs data'!$A$2:$M$148,MATCH('FP costs'!$A22,'FP costs data'!$A$2:$A$148,0),MATCH('FP costs'!L$1,'FP costs data'!$A$1:$M$1,0))</f>
        <v>16981836.304811198</v>
      </c>
      <c r="M22">
        <f>INDEX('FP costs data'!$A$2:$M$148,MATCH('FP costs'!$A22,'FP costs data'!$A$2:$A$148,0),MATCH('FP costs'!M$1,'FP costs data'!$A$1:$M$1,0))</f>
        <v>21373575.68</v>
      </c>
    </row>
    <row r="23" spans="1:13" x14ac:dyDescent="0.3">
      <c r="A23" s="31" t="s">
        <v>44</v>
      </c>
      <c r="B23">
        <f>INDEX('FP costs data'!$A$2:$M$148,MATCH('FP costs'!$A23,'FP costs data'!$A$2:$A$148,0),MATCH('FP costs'!B$1,'FP costs data'!$A$1:$M$1,0))</f>
        <v>0</v>
      </c>
      <c r="C23">
        <f>INDEX('FP costs data'!$A$2:$M$148,MATCH('FP costs'!$A23,'FP costs data'!$A$2:$A$148,0),MATCH('FP costs'!C$1,'FP costs data'!$A$1:$M$1,0))</f>
        <v>0</v>
      </c>
      <c r="D23">
        <f>INDEX('FP costs data'!$A$2:$M$148,MATCH('FP costs'!$A23,'FP costs data'!$A$2:$A$148,0),MATCH('FP costs'!D$1,'FP costs data'!$A$1:$M$1,0))</f>
        <v>0</v>
      </c>
      <c r="E23">
        <f>INDEX('FP costs data'!$A$2:$M$148,MATCH('FP costs'!$A23,'FP costs data'!$A$2:$A$148,0),MATCH('FP costs'!E$1,'FP costs data'!$A$1:$M$1,0))</f>
        <v>24959.557160060504</v>
      </c>
      <c r="F23">
        <f>INDEX('FP costs data'!$A$2:$M$148,MATCH('FP costs'!$A23,'FP costs data'!$A$2:$A$148,0),MATCH('FP costs'!F$1,'FP costs data'!$A$1:$M$1,0))</f>
        <v>51394.737526771496</v>
      </c>
      <c r="G23">
        <f>INDEX('FP costs data'!$A$2:$M$148,MATCH('FP costs'!$A23,'FP costs data'!$A$2:$A$148,0),MATCH('FP costs'!G$1,'FP costs data'!$A$1:$M$1,0))</f>
        <v>79321.867241369328</v>
      </c>
      <c r="H23">
        <f>INDEX('FP costs data'!$A$2:$M$148,MATCH('FP costs'!$A23,'FP costs data'!$A$2:$A$148,0),MATCH('FP costs'!H$1,'FP costs data'!$A$1:$M$1,0))</f>
        <v>108723.59089289559</v>
      </c>
      <c r="I23">
        <f>INDEX('FP costs data'!$A$2:$M$148,MATCH('FP costs'!$A23,'FP costs data'!$A$2:$A$148,0),MATCH('FP costs'!I$1,'FP costs data'!$A$1:$M$1,0))</f>
        <v>139650.26565241092</v>
      </c>
      <c r="J23">
        <f>INDEX('FP costs data'!$A$2:$M$148,MATCH('FP costs'!$A23,'FP costs data'!$A$2:$A$148,0),MATCH('FP costs'!J$1,'FP costs data'!$A$1:$M$1,0))</f>
        <v>172034.95381103852</v>
      </c>
      <c r="K23">
        <f>INDEX('FP costs data'!$A$2:$M$148,MATCH('FP costs'!$A23,'FP costs data'!$A$2:$A$148,0),MATCH('FP costs'!K$1,'FP costs data'!$A$1:$M$1,0))</f>
        <v>205856.85019509483</v>
      </c>
      <c r="L23">
        <f>INDEX('FP costs data'!$A$2:$M$148,MATCH('FP costs'!$A23,'FP costs data'!$A$2:$A$148,0),MATCH('FP costs'!L$1,'FP costs data'!$A$1:$M$1,0))</f>
        <v>241115.59482369386</v>
      </c>
      <c r="M23">
        <f>INDEX('FP costs data'!$A$2:$M$148,MATCH('FP costs'!$A23,'FP costs data'!$A$2:$A$148,0),MATCH('FP costs'!M$1,'FP costs data'!$A$1:$M$1,0))</f>
        <v>277796.90704075492</v>
      </c>
    </row>
    <row r="24" spans="1:13" x14ac:dyDescent="0.3">
      <c r="A24" s="31" t="s">
        <v>46</v>
      </c>
      <c r="B24">
        <f>INDEX('FP costs data'!$A$2:$M$148,MATCH('FP costs'!$A24,'FP costs data'!$A$2:$A$148,0),MATCH('FP costs'!B$1,'FP costs data'!$A$1:$M$1,0))</f>
        <v>0</v>
      </c>
      <c r="C24">
        <f>INDEX('FP costs data'!$A$2:$M$148,MATCH('FP costs'!$A24,'FP costs data'!$A$2:$A$148,0),MATCH('FP costs'!C$1,'FP costs data'!$A$1:$M$1,0))</f>
        <v>0</v>
      </c>
      <c r="D24">
        <f>INDEX('FP costs data'!$A$2:$M$148,MATCH('FP costs'!$A24,'FP costs data'!$A$2:$A$148,0),MATCH('FP costs'!D$1,'FP costs data'!$A$1:$M$1,0))</f>
        <v>0</v>
      </c>
      <c r="E24">
        <f>INDEX('FP costs data'!$A$2:$M$148,MATCH('FP costs'!$A24,'FP costs data'!$A$2:$A$148,0),MATCH('FP costs'!E$1,'FP costs data'!$A$1:$M$1,0))</f>
        <v>142451.56989789475</v>
      </c>
      <c r="F24">
        <f>INDEX('FP costs data'!$A$2:$M$148,MATCH('FP costs'!$A24,'FP costs data'!$A$2:$A$148,0),MATCH('FP costs'!F$1,'FP costs data'!$A$1:$M$1,0))</f>
        <v>332109.6646720306</v>
      </c>
      <c r="G24">
        <f>INDEX('FP costs data'!$A$2:$M$148,MATCH('FP costs'!$A24,'FP costs data'!$A$2:$A$148,0),MATCH('FP costs'!G$1,'FP costs data'!$A$1:$M$1,0))</f>
        <v>578630.32723516761</v>
      </c>
      <c r="H24">
        <f>INDEX('FP costs data'!$A$2:$M$148,MATCH('FP costs'!$A24,'FP costs data'!$A$2:$A$148,0),MATCH('FP costs'!H$1,'FP costs data'!$A$1:$M$1,0))</f>
        <v>893296.99541440723</v>
      </c>
      <c r="I24">
        <f>INDEX('FP costs data'!$A$2:$M$148,MATCH('FP costs'!$A24,'FP costs data'!$A$2:$A$148,0),MATCH('FP costs'!I$1,'FP costs data'!$A$1:$M$1,0))</f>
        <v>1285847.7940849103</v>
      </c>
      <c r="J24">
        <f>INDEX('FP costs data'!$A$2:$M$148,MATCH('FP costs'!$A24,'FP costs data'!$A$2:$A$148,0),MATCH('FP costs'!J$1,'FP costs data'!$A$1:$M$1,0))</f>
        <v>1773287.6155054669</v>
      </c>
      <c r="K24">
        <f>INDEX('FP costs data'!$A$2:$M$148,MATCH('FP costs'!$A24,'FP costs data'!$A$2:$A$148,0),MATCH('FP costs'!K$1,'FP costs data'!$A$1:$M$1,0))</f>
        <v>2372403.1291072625</v>
      </c>
      <c r="L24">
        <f>INDEX('FP costs data'!$A$2:$M$148,MATCH('FP costs'!$A24,'FP costs data'!$A$2:$A$148,0),MATCH('FP costs'!L$1,'FP costs data'!$A$1:$M$1,0))</f>
        <v>3101517.293726021</v>
      </c>
      <c r="M24">
        <f>INDEX('FP costs data'!$A$2:$M$148,MATCH('FP costs'!$A24,'FP costs data'!$A$2:$A$148,0),MATCH('FP costs'!M$1,'FP costs data'!$A$1:$M$1,0))</f>
        <v>3981809.1599999997</v>
      </c>
    </row>
    <row r="25" spans="1:13" x14ac:dyDescent="0.3">
      <c r="A25" s="31" t="s">
        <v>48</v>
      </c>
      <c r="B25">
        <f>INDEX('FP costs data'!$A$2:$M$148,MATCH('FP costs'!$A25,'FP costs data'!$A$2:$A$148,0),MATCH('FP costs'!B$1,'FP costs data'!$A$1:$M$1,0))</f>
        <v>0</v>
      </c>
      <c r="C25">
        <f>INDEX('FP costs data'!$A$2:$M$148,MATCH('FP costs'!$A25,'FP costs data'!$A$2:$A$148,0),MATCH('FP costs'!C$1,'FP costs data'!$A$1:$M$1,0))</f>
        <v>0</v>
      </c>
      <c r="D25">
        <f>INDEX('FP costs data'!$A$2:$M$148,MATCH('FP costs'!$A25,'FP costs data'!$A$2:$A$148,0),MATCH('FP costs'!D$1,'FP costs data'!$A$1:$M$1,0))</f>
        <v>0</v>
      </c>
      <c r="E25">
        <f>INDEX('FP costs data'!$A$2:$M$148,MATCH('FP costs'!$A25,'FP costs data'!$A$2:$A$148,0),MATCH('FP costs'!E$1,'FP costs data'!$A$1:$M$1,0))</f>
        <v>490176.12193129817</v>
      </c>
      <c r="F25">
        <f>INDEX('FP costs data'!$A$2:$M$148,MATCH('FP costs'!$A25,'FP costs data'!$A$2:$A$148,0),MATCH('FP costs'!F$1,'FP costs data'!$A$1:$M$1,0))</f>
        <v>1103381.7747452375</v>
      </c>
      <c r="G25">
        <f>INDEX('FP costs data'!$A$2:$M$148,MATCH('FP costs'!$A25,'FP costs data'!$A$2:$A$148,0),MATCH('FP costs'!G$1,'FP costs data'!$A$1:$M$1,0))</f>
        <v>1866466.3957242016</v>
      </c>
      <c r="H25">
        <f>INDEX('FP costs data'!$A$2:$M$148,MATCH('FP costs'!$A25,'FP costs data'!$A$2:$A$148,0),MATCH('FP costs'!H$1,'FP costs data'!$A$1:$M$1,0))</f>
        <v>2811783.8808855121</v>
      </c>
      <c r="I25">
        <f>INDEX('FP costs data'!$A$2:$M$148,MATCH('FP costs'!$A25,'FP costs data'!$A$2:$A$148,0),MATCH('FP costs'!I$1,'FP costs data'!$A$1:$M$1,0))</f>
        <v>3973145.0777736921</v>
      </c>
      <c r="J25">
        <f>INDEX('FP costs data'!$A$2:$M$148,MATCH('FP costs'!$A25,'FP costs data'!$A$2:$A$148,0),MATCH('FP costs'!J$1,'FP costs data'!$A$1:$M$1,0))</f>
        <v>5400627.2280452689</v>
      </c>
      <c r="K25">
        <f>INDEX('FP costs data'!$A$2:$M$148,MATCH('FP costs'!$A25,'FP costs data'!$A$2:$A$148,0),MATCH('FP costs'!K$1,'FP costs data'!$A$1:$M$1,0))</f>
        <v>7150679.9075400308</v>
      </c>
      <c r="L25">
        <f>INDEX('FP costs data'!$A$2:$M$148,MATCH('FP costs'!$A25,'FP costs data'!$A$2:$A$148,0),MATCH('FP costs'!L$1,'FP costs data'!$A$1:$M$1,0))</f>
        <v>9291235.2517723087</v>
      </c>
      <c r="M25">
        <f>INDEX('FP costs data'!$A$2:$M$148,MATCH('FP costs'!$A25,'FP costs data'!$A$2:$A$148,0),MATCH('FP costs'!M$1,'FP costs data'!$A$1:$M$1,0))</f>
        <v>11904047.870539842</v>
      </c>
    </row>
    <row r="26" spans="1:13" x14ac:dyDescent="0.3">
      <c r="A26" s="31" t="s">
        <v>50</v>
      </c>
      <c r="B26">
        <f>INDEX('FP costs data'!$A$2:$M$148,MATCH('FP costs'!$A26,'FP costs data'!$A$2:$A$148,0),MATCH('FP costs'!B$1,'FP costs data'!$A$1:$M$1,0))</f>
        <v>0</v>
      </c>
      <c r="C26">
        <f>INDEX('FP costs data'!$A$2:$M$148,MATCH('FP costs'!$A26,'FP costs data'!$A$2:$A$148,0),MATCH('FP costs'!C$1,'FP costs data'!$A$1:$M$1,0))</f>
        <v>0</v>
      </c>
      <c r="D26">
        <f>INDEX('FP costs data'!$A$2:$M$148,MATCH('FP costs'!$A26,'FP costs data'!$A$2:$A$148,0),MATCH('FP costs'!D$1,'FP costs data'!$A$1:$M$1,0))</f>
        <v>0</v>
      </c>
      <c r="E26">
        <f>INDEX('FP costs data'!$A$2:$M$148,MATCH('FP costs'!$A26,'FP costs data'!$A$2:$A$148,0),MATCH('FP costs'!E$1,'FP costs data'!$A$1:$M$1,0))</f>
        <v>1678166.6532518715</v>
      </c>
      <c r="F26">
        <f>INDEX('FP costs data'!$A$2:$M$148,MATCH('FP costs'!$A26,'FP costs data'!$A$2:$A$148,0),MATCH('FP costs'!F$1,'FP costs data'!$A$1:$M$1,0))</f>
        <v>3393880.7263295203</v>
      </c>
      <c r="G26">
        <f>INDEX('FP costs data'!$A$2:$M$148,MATCH('FP costs'!$A26,'FP costs data'!$A$2:$A$148,0),MATCH('FP costs'!G$1,'FP costs data'!$A$1:$M$1,0))</f>
        <v>5143643.6287133545</v>
      </c>
      <c r="H26">
        <f>INDEX('FP costs data'!$A$2:$M$148,MATCH('FP costs'!$A26,'FP costs data'!$A$2:$A$148,0),MATCH('FP costs'!H$1,'FP costs data'!$A$1:$M$1,0))</f>
        <v>6921388.1243025213</v>
      </c>
      <c r="I26">
        <f>INDEX('FP costs data'!$A$2:$M$148,MATCH('FP costs'!$A26,'FP costs data'!$A$2:$A$148,0),MATCH('FP costs'!I$1,'FP costs data'!$A$1:$M$1,0))</f>
        <v>8729048.2436558902</v>
      </c>
      <c r="J26">
        <f>INDEX('FP costs data'!$A$2:$M$148,MATCH('FP costs'!$A26,'FP costs data'!$A$2:$A$148,0),MATCH('FP costs'!J$1,'FP costs data'!$A$1:$M$1,0))</f>
        <v>10556910.433559552</v>
      </c>
      <c r="K26">
        <f>INDEX('FP costs data'!$A$2:$M$148,MATCH('FP costs'!$A26,'FP costs data'!$A$2:$A$148,0),MATCH('FP costs'!K$1,'FP costs data'!$A$1:$M$1,0))</f>
        <v>12400156.167082548</v>
      </c>
      <c r="L26">
        <f>INDEX('FP costs data'!$A$2:$M$148,MATCH('FP costs'!$A26,'FP costs data'!$A$2:$A$148,0),MATCH('FP costs'!L$1,'FP costs data'!$A$1:$M$1,0))</f>
        <v>14255526.682049602</v>
      </c>
      <c r="M26">
        <f>INDEX('FP costs data'!$A$2:$M$148,MATCH('FP costs'!$A26,'FP costs data'!$A$2:$A$148,0),MATCH('FP costs'!M$1,'FP costs data'!$A$1:$M$1,0))</f>
        <v>16119712.939012662</v>
      </c>
    </row>
    <row r="27" spans="1:13" x14ac:dyDescent="0.3">
      <c r="A27" s="31" t="s">
        <v>52</v>
      </c>
      <c r="B27">
        <f>INDEX('FP costs data'!$A$2:$M$148,MATCH('FP costs'!$A27,'FP costs data'!$A$2:$A$148,0),MATCH('FP costs'!B$1,'FP costs data'!$A$1:$M$1,0))</f>
        <v>0</v>
      </c>
      <c r="C27">
        <f>INDEX('FP costs data'!$A$2:$M$148,MATCH('FP costs'!$A27,'FP costs data'!$A$2:$A$148,0),MATCH('FP costs'!C$1,'FP costs data'!$A$1:$M$1,0))</f>
        <v>0</v>
      </c>
      <c r="D27">
        <f>INDEX('FP costs data'!$A$2:$M$148,MATCH('FP costs'!$A27,'FP costs data'!$A$2:$A$148,0),MATCH('FP costs'!D$1,'FP costs data'!$A$1:$M$1,0))</f>
        <v>0</v>
      </c>
      <c r="E27">
        <f>INDEX('FP costs data'!$A$2:$M$148,MATCH('FP costs'!$A27,'FP costs data'!$A$2:$A$148,0),MATCH('FP costs'!E$1,'FP costs data'!$A$1:$M$1,0))</f>
        <v>23654.288035802922</v>
      </c>
      <c r="F27">
        <f>INDEX('FP costs data'!$A$2:$M$148,MATCH('FP costs'!$A27,'FP costs data'!$A$2:$A$148,0),MATCH('FP costs'!F$1,'FP costs data'!$A$1:$M$1,0))</f>
        <v>54878.753929041501</v>
      </c>
      <c r="G27">
        <f>INDEX('FP costs data'!$A$2:$M$148,MATCH('FP costs'!$A27,'FP costs data'!$A$2:$A$148,0),MATCH('FP costs'!G$1,'FP costs data'!$A$1:$M$1,0))</f>
        <v>95157.938454378018</v>
      </c>
      <c r="H27">
        <f>INDEX('FP costs data'!$A$2:$M$148,MATCH('FP costs'!$A27,'FP costs data'!$A$2:$A$148,0),MATCH('FP costs'!H$1,'FP costs data'!$A$1:$M$1,0))</f>
        <v>146230.39043113688</v>
      </c>
      <c r="I27">
        <f>INDEX('FP costs data'!$A$2:$M$148,MATCH('FP costs'!$A27,'FP costs data'!$A$2:$A$148,0),MATCH('FP costs'!I$1,'FP costs data'!$A$1:$M$1,0))</f>
        <v>210043.16328623123</v>
      </c>
      <c r="J27">
        <f>INDEX('FP costs data'!$A$2:$M$148,MATCH('FP costs'!$A27,'FP costs data'!$A$2:$A$148,0),MATCH('FP costs'!J$1,'FP costs data'!$A$1:$M$1,0))</f>
        <v>289019.78367309918</v>
      </c>
      <c r="K27">
        <f>INDEX('FP costs data'!$A$2:$M$148,MATCH('FP costs'!$A27,'FP costs data'!$A$2:$A$148,0),MATCH('FP costs'!K$1,'FP costs data'!$A$1:$M$1,0))</f>
        <v>385842.51885592676</v>
      </c>
      <c r="L27">
        <f>INDEX('FP costs data'!$A$2:$M$148,MATCH('FP costs'!$A27,'FP costs data'!$A$2:$A$148,0),MATCH('FP costs'!L$1,'FP costs data'!$A$1:$M$1,0))</f>
        <v>503510.68424065917</v>
      </c>
      <c r="M27">
        <f>INDEX('FP costs data'!$A$2:$M$148,MATCH('FP costs'!$A27,'FP costs data'!$A$2:$A$148,0),MATCH('FP costs'!M$1,'FP costs data'!$A$1:$M$1,0))</f>
        <v>645408.39999999991</v>
      </c>
    </row>
    <row r="28" spans="1:13" x14ac:dyDescent="0.3">
      <c r="A28" s="31" t="s">
        <v>54</v>
      </c>
      <c r="B28">
        <f>INDEX('FP costs data'!$A$2:$M$148,MATCH('FP costs'!$A28,'FP costs data'!$A$2:$A$148,0),MATCH('FP costs'!B$1,'FP costs data'!$A$1:$M$1,0))</f>
        <v>0</v>
      </c>
      <c r="C28">
        <f>INDEX('FP costs data'!$A$2:$M$148,MATCH('FP costs'!$A28,'FP costs data'!$A$2:$A$148,0),MATCH('FP costs'!C$1,'FP costs data'!$A$1:$M$1,0))</f>
        <v>0</v>
      </c>
      <c r="D28">
        <f>INDEX('FP costs data'!$A$2:$M$148,MATCH('FP costs'!$A28,'FP costs data'!$A$2:$A$148,0),MATCH('FP costs'!D$1,'FP costs data'!$A$1:$M$1,0))</f>
        <v>0</v>
      </c>
      <c r="E28">
        <f>INDEX('FP costs data'!$A$2:$M$148,MATCH('FP costs'!$A28,'FP costs data'!$A$2:$A$148,0),MATCH('FP costs'!E$1,'FP costs data'!$A$1:$M$1,0))</f>
        <v>209659.91956260102</v>
      </c>
      <c r="F28">
        <f>INDEX('FP costs data'!$A$2:$M$148,MATCH('FP costs'!$A28,'FP costs data'!$A$2:$A$148,0),MATCH('FP costs'!F$1,'FP costs data'!$A$1:$M$1,0))</f>
        <v>482664.86535133049</v>
      </c>
      <c r="G28">
        <f>INDEX('FP costs data'!$A$2:$M$148,MATCH('FP costs'!$A28,'FP costs data'!$A$2:$A$148,0),MATCH('FP costs'!G$1,'FP costs data'!$A$1:$M$1,0))</f>
        <v>830284.57497620117</v>
      </c>
      <c r="H28">
        <f>INDEX('FP costs data'!$A$2:$M$148,MATCH('FP costs'!$A28,'FP costs data'!$A$2:$A$148,0),MATCH('FP costs'!H$1,'FP costs data'!$A$1:$M$1,0))</f>
        <v>1265501.3345841668</v>
      </c>
      <c r="I28">
        <f>INDEX('FP costs data'!$A$2:$M$148,MATCH('FP costs'!$A28,'FP costs data'!$A$2:$A$148,0),MATCH('FP costs'!I$1,'FP costs data'!$A$1:$M$1,0))</f>
        <v>1801706.6441433085</v>
      </c>
      <c r="J28">
        <f>INDEX('FP costs data'!$A$2:$M$148,MATCH('FP costs'!$A28,'FP costs data'!$A$2:$A$148,0),MATCH('FP costs'!J$1,'FP costs data'!$A$1:$M$1,0))</f>
        <v>2456819.2234710613</v>
      </c>
      <c r="K28">
        <f>INDEX('FP costs data'!$A$2:$M$148,MATCH('FP costs'!$A28,'FP costs data'!$A$2:$A$148,0),MATCH('FP costs'!K$1,'FP costs data'!$A$1:$M$1,0))</f>
        <v>3249538.0501077524</v>
      </c>
      <c r="L28">
        <f>INDEX('FP costs data'!$A$2:$M$148,MATCH('FP costs'!$A28,'FP costs data'!$A$2:$A$148,0),MATCH('FP costs'!L$1,'FP costs data'!$A$1:$M$1,0))</f>
        <v>4199939.0425869664</v>
      </c>
      <c r="M28">
        <f>INDEX('FP costs data'!$A$2:$M$148,MATCH('FP costs'!$A28,'FP costs data'!$A$2:$A$148,0),MATCH('FP costs'!M$1,'FP costs data'!$A$1:$M$1,0))</f>
        <v>5330610.87</v>
      </c>
    </row>
    <row r="29" spans="1:13" x14ac:dyDescent="0.3">
      <c r="A29" s="31" t="s">
        <v>56</v>
      </c>
      <c r="B29">
        <f>INDEX('FP costs data'!$A$2:$M$148,MATCH('FP costs'!$A29,'FP costs data'!$A$2:$A$148,0),MATCH('FP costs'!B$1,'FP costs data'!$A$1:$M$1,0))</f>
        <v>0</v>
      </c>
      <c r="C29">
        <f>INDEX('FP costs data'!$A$2:$M$148,MATCH('FP costs'!$A29,'FP costs data'!$A$2:$A$148,0),MATCH('FP costs'!C$1,'FP costs data'!$A$1:$M$1,0))</f>
        <v>0</v>
      </c>
      <c r="D29">
        <f>INDEX('FP costs data'!$A$2:$M$148,MATCH('FP costs'!$A29,'FP costs data'!$A$2:$A$148,0),MATCH('FP costs'!D$1,'FP costs data'!$A$1:$M$1,0))</f>
        <v>0</v>
      </c>
      <c r="E29">
        <f>INDEX('FP costs data'!$A$2:$M$148,MATCH('FP costs'!$A29,'FP costs data'!$A$2:$A$148,0),MATCH('FP costs'!E$1,'FP costs data'!$A$1:$M$1,0))</f>
        <v>153785.31819999404</v>
      </c>
      <c r="F29">
        <f>INDEX('FP costs data'!$A$2:$M$148,MATCH('FP costs'!$A29,'FP costs data'!$A$2:$A$148,0),MATCH('FP costs'!F$1,'FP costs data'!$A$1:$M$1,0))</f>
        <v>311523.75256982259</v>
      </c>
      <c r="G29">
        <f>INDEX('FP costs data'!$A$2:$M$148,MATCH('FP costs'!$A29,'FP costs data'!$A$2:$A$148,0),MATCH('FP costs'!G$1,'FP costs data'!$A$1:$M$1,0))</f>
        <v>472956.16563703865</v>
      </c>
      <c r="H29">
        <f>INDEX('FP costs data'!$A$2:$M$148,MATCH('FP costs'!$A29,'FP costs data'!$A$2:$A$148,0),MATCH('FP costs'!H$1,'FP costs data'!$A$1:$M$1,0))</f>
        <v>637487.25862633064</v>
      </c>
      <c r="I29">
        <f>INDEX('FP costs data'!$A$2:$M$148,MATCH('FP costs'!$A29,'FP costs data'!$A$2:$A$148,0),MATCH('FP costs'!I$1,'FP costs data'!$A$1:$M$1,0))</f>
        <v>805286.07140962034</v>
      </c>
      <c r="J29">
        <f>INDEX('FP costs data'!$A$2:$M$148,MATCH('FP costs'!$A29,'FP costs data'!$A$2:$A$148,0),MATCH('FP costs'!J$1,'FP costs data'!$A$1:$M$1,0))</f>
        <v>975507.87698395364</v>
      </c>
      <c r="K29">
        <f>INDEX('FP costs data'!$A$2:$M$148,MATCH('FP costs'!$A29,'FP costs data'!$A$2:$A$148,0),MATCH('FP costs'!K$1,'FP costs data'!$A$1:$M$1,0))</f>
        <v>1147674.0185143147</v>
      </c>
      <c r="L29">
        <f>INDEX('FP costs data'!$A$2:$M$148,MATCH('FP costs'!$A29,'FP costs data'!$A$2:$A$148,0),MATCH('FP costs'!L$1,'FP costs data'!$A$1:$M$1,0))</f>
        <v>1321427.7666903995</v>
      </c>
      <c r="M29">
        <f>INDEX('FP costs data'!$A$2:$M$148,MATCH('FP costs'!$A29,'FP costs data'!$A$2:$A$148,0),MATCH('FP costs'!M$1,'FP costs data'!$A$1:$M$1,0))</f>
        <v>1496391.1434883028</v>
      </c>
    </row>
    <row r="30" spans="1:13" x14ac:dyDescent="0.3">
      <c r="A30" s="31" t="s">
        <v>58</v>
      </c>
      <c r="B30">
        <f>INDEX('FP costs data'!$A$2:$M$148,MATCH('FP costs'!$A30,'FP costs data'!$A$2:$A$148,0),MATCH('FP costs'!B$1,'FP costs data'!$A$1:$M$1,0))</f>
        <v>0</v>
      </c>
      <c r="C30">
        <f>INDEX('FP costs data'!$A$2:$M$148,MATCH('FP costs'!$A30,'FP costs data'!$A$2:$A$148,0),MATCH('FP costs'!C$1,'FP costs data'!$A$1:$M$1,0))</f>
        <v>0</v>
      </c>
      <c r="D30">
        <f>INDEX('FP costs data'!$A$2:$M$148,MATCH('FP costs'!$A30,'FP costs data'!$A$2:$A$148,0),MATCH('FP costs'!D$1,'FP costs data'!$A$1:$M$1,0))</f>
        <v>0</v>
      </c>
      <c r="E30">
        <f>INDEX('FP costs data'!$A$2:$M$148,MATCH('FP costs'!$A30,'FP costs data'!$A$2:$A$148,0),MATCH('FP costs'!E$1,'FP costs data'!$A$1:$M$1,0))</f>
        <v>4266074.689720653</v>
      </c>
      <c r="F30">
        <f>INDEX('FP costs data'!$A$2:$M$148,MATCH('FP costs'!$A30,'FP costs data'!$A$2:$A$148,0),MATCH('FP costs'!F$1,'FP costs data'!$A$1:$M$1,0))</f>
        <v>8709327.9961525798</v>
      </c>
      <c r="G30">
        <f>INDEX('FP costs data'!$A$2:$M$148,MATCH('FP costs'!$A30,'FP costs data'!$A$2:$A$148,0),MATCH('FP costs'!G$1,'FP costs data'!$A$1:$M$1,0))</f>
        <v>13306182.084741116</v>
      </c>
      <c r="H30">
        <f>INDEX('FP costs data'!$A$2:$M$148,MATCH('FP costs'!$A30,'FP costs data'!$A$2:$A$148,0),MATCH('FP costs'!H$1,'FP costs data'!$A$1:$M$1,0))</f>
        <v>18025521.756865576</v>
      </c>
      <c r="I30">
        <f>INDEX('FP costs data'!$A$2:$M$148,MATCH('FP costs'!$A30,'FP costs data'!$A$2:$A$148,0),MATCH('FP costs'!I$1,'FP costs data'!$A$1:$M$1,0))</f>
        <v>22812913.230951451</v>
      </c>
      <c r="J30">
        <f>INDEX('FP costs data'!$A$2:$M$148,MATCH('FP costs'!$A30,'FP costs data'!$A$2:$A$148,0),MATCH('FP costs'!J$1,'FP costs data'!$A$1:$M$1,0))</f>
        <v>27626528.690173335</v>
      </c>
      <c r="K30">
        <f>INDEX('FP costs data'!$A$2:$M$148,MATCH('FP costs'!$A30,'FP costs data'!$A$2:$A$148,0),MATCH('FP costs'!K$1,'FP costs data'!$A$1:$M$1,0))</f>
        <v>32403824.974619396</v>
      </c>
      <c r="L30">
        <f>INDEX('FP costs data'!$A$2:$M$148,MATCH('FP costs'!$A30,'FP costs data'!$A$2:$A$148,0),MATCH('FP costs'!L$1,'FP costs data'!$A$1:$M$1,0))</f>
        <v>37065942.643415995</v>
      </c>
      <c r="M30">
        <f>INDEX('FP costs data'!$A$2:$M$148,MATCH('FP costs'!$A30,'FP costs data'!$A$2:$A$148,0),MATCH('FP costs'!M$1,'FP costs data'!$A$1:$M$1,0))</f>
        <v>41514076.780000009</v>
      </c>
    </row>
    <row r="31" spans="1:13" x14ac:dyDescent="0.3">
      <c r="A31" s="31" t="s">
        <v>60</v>
      </c>
      <c r="B31">
        <f>INDEX('FP costs data'!$A$2:$M$148,MATCH('FP costs'!$A31,'FP costs data'!$A$2:$A$148,0),MATCH('FP costs'!B$1,'FP costs data'!$A$1:$M$1,0))</f>
        <v>0</v>
      </c>
      <c r="C31">
        <f>INDEX('FP costs data'!$A$2:$M$148,MATCH('FP costs'!$A31,'FP costs data'!$A$2:$A$148,0),MATCH('FP costs'!C$1,'FP costs data'!$A$1:$M$1,0))</f>
        <v>0</v>
      </c>
      <c r="D31">
        <f>INDEX('FP costs data'!$A$2:$M$148,MATCH('FP costs'!$A31,'FP costs data'!$A$2:$A$148,0),MATCH('FP costs'!D$1,'FP costs data'!$A$1:$M$1,0))</f>
        <v>0</v>
      </c>
      <c r="E31">
        <f>INDEX('FP costs data'!$A$2:$M$148,MATCH('FP costs'!$A31,'FP costs data'!$A$2:$A$148,0),MATCH('FP costs'!E$1,'FP costs data'!$A$1:$M$1,0))</f>
        <v>270769.87113157287</v>
      </c>
      <c r="F31">
        <f>INDEX('FP costs data'!$A$2:$M$148,MATCH('FP costs'!$A31,'FP costs data'!$A$2:$A$148,0),MATCH('FP costs'!F$1,'FP costs data'!$A$1:$M$1,0))</f>
        <v>533424.86040712148</v>
      </c>
      <c r="G31">
        <f>INDEX('FP costs data'!$A$2:$M$148,MATCH('FP costs'!$A31,'FP costs data'!$A$2:$A$148,0),MATCH('FP costs'!G$1,'FP costs data'!$A$1:$M$1,0))</f>
        <v>790180.10867828131</v>
      </c>
      <c r="H31">
        <f>INDEX('FP costs data'!$A$2:$M$148,MATCH('FP costs'!$A31,'FP costs data'!$A$2:$A$148,0),MATCH('FP costs'!H$1,'FP costs data'!$A$1:$M$1,0))</f>
        <v>1044642.8849341236</v>
      </c>
      <c r="I31">
        <f>INDEX('FP costs data'!$A$2:$M$148,MATCH('FP costs'!$A31,'FP costs data'!$A$2:$A$148,0),MATCH('FP costs'!I$1,'FP costs data'!$A$1:$M$1,0))</f>
        <v>1301330.0978079364</v>
      </c>
      <c r="J31">
        <f>INDEX('FP costs data'!$A$2:$M$148,MATCH('FP costs'!$A31,'FP costs data'!$A$2:$A$148,0),MATCH('FP costs'!J$1,'FP costs data'!$A$1:$M$1,0))</f>
        <v>1563158.6323449723</v>
      </c>
      <c r="K31">
        <f>INDEX('FP costs data'!$A$2:$M$148,MATCH('FP costs'!$A31,'FP costs data'!$A$2:$A$148,0),MATCH('FP costs'!K$1,'FP costs data'!$A$1:$M$1,0))</f>
        <v>1830934.8200688884</v>
      </c>
      <c r="L31">
        <f>INDEX('FP costs data'!$A$2:$M$148,MATCH('FP costs'!$A31,'FP costs data'!$A$2:$A$148,0),MATCH('FP costs'!L$1,'FP costs data'!$A$1:$M$1,0))</f>
        <v>2101783.7220348008</v>
      </c>
      <c r="M31">
        <f>INDEX('FP costs data'!$A$2:$M$148,MATCH('FP costs'!$A31,'FP costs data'!$A$2:$A$148,0),MATCH('FP costs'!M$1,'FP costs data'!$A$1:$M$1,0))</f>
        <v>2372099.7694898397</v>
      </c>
    </row>
    <row r="32" spans="1:13" x14ac:dyDescent="0.3">
      <c r="A32" s="31" t="s">
        <v>62</v>
      </c>
      <c r="B32">
        <f>INDEX('FP costs data'!$A$2:$M$148,MATCH('FP costs'!$A32,'FP costs data'!$A$2:$A$148,0),MATCH('FP costs'!B$1,'FP costs data'!$A$1:$M$1,0))</f>
        <v>0</v>
      </c>
      <c r="C32">
        <f>INDEX('FP costs data'!$A$2:$M$148,MATCH('FP costs'!$A32,'FP costs data'!$A$2:$A$148,0),MATCH('FP costs'!C$1,'FP costs data'!$A$1:$M$1,0))</f>
        <v>0</v>
      </c>
      <c r="D32">
        <f>INDEX('FP costs data'!$A$2:$M$148,MATCH('FP costs'!$A32,'FP costs data'!$A$2:$A$148,0),MATCH('FP costs'!D$1,'FP costs data'!$A$1:$M$1,0))</f>
        <v>0</v>
      </c>
      <c r="E32">
        <f>INDEX('FP costs data'!$A$2:$M$148,MATCH('FP costs'!$A32,'FP costs data'!$A$2:$A$148,0),MATCH('FP costs'!E$1,'FP costs data'!$A$1:$M$1,0))</f>
        <v>9716720.3314358965</v>
      </c>
      <c r="F32">
        <f>INDEX('FP costs data'!$A$2:$M$148,MATCH('FP costs'!$A32,'FP costs data'!$A$2:$A$148,0),MATCH('FP costs'!F$1,'FP costs data'!$A$1:$M$1,0))</f>
        <v>21243235.289743423</v>
      </c>
      <c r="G32">
        <f>INDEX('FP costs data'!$A$2:$M$148,MATCH('FP costs'!$A32,'FP costs data'!$A$2:$A$148,0),MATCH('FP costs'!G$1,'FP costs data'!$A$1:$M$1,0))</f>
        <v>34885663.615077324</v>
      </c>
      <c r="H32">
        <f>INDEX('FP costs data'!$A$2:$M$148,MATCH('FP costs'!$A32,'FP costs data'!$A$2:$A$148,0),MATCH('FP costs'!H$1,'FP costs data'!$A$1:$M$1,0))</f>
        <v>50995775.798795566</v>
      </c>
      <c r="I32">
        <f>INDEX('FP costs data'!$A$2:$M$148,MATCH('FP costs'!$A32,'FP costs data'!$A$2:$A$148,0),MATCH('FP costs'!I$1,'FP costs data'!$A$1:$M$1,0))</f>
        <v>69905990.005393267</v>
      </c>
      <c r="J32">
        <f>INDEX('FP costs data'!$A$2:$M$148,MATCH('FP costs'!$A32,'FP costs data'!$A$2:$A$148,0),MATCH('FP costs'!J$1,'FP costs data'!$A$1:$M$1,0))</f>
        <v>92118985.629583091</v>
      </c>
      <c r="K32">
        <f>INDEX('FP costs data'!$A$2:$M$148,MATCH('FP costs'!$A32,'FP costs data'!$A$2:$A$148,0),MATCH('FP costs'!K$1,'FP costs data'!$A$1:$M$1,0))</f>
        <v>118145378.17981285</v>
      </c>
      <c r="L32">
        <f>INDEX('FP costs data'!$A$2:$M$148,MATCH('FP costs'!$A32,'FP costs data'!$A$2:$A$148,0),MATCH('FP costs'!L$1,'FP costs data'!$A$1:$M$1,0))</f>
        <v>148547886.80562449</v>
      </c>
      <c r="M32">
        <f>INDEX('FP costs data'!$A$2:$M$148,MATCH('FP costs'!$A32,'FP costs data'!$A$2:$A$148,0),MATCH('FP costs'!M$1,'FP costs data'!$A$1:$M$1,0))</f>
        <v>183958315.92000002</v>
      </c>
    </row>
    <row r="33" spans="1:13" x14ac:dyDescent="0.3">
      <c r="A33" s="31" t="s">
        <v>64</v>
      </c>
      <c r="B33">
        <f>INDEX('FP costs data'!$A$2:$M$148,MATCH('FP costs'!$A33,'FP costs data'!$A$2:$A$148,0),MATCH('FP costs'!B$1,'FP costs data'!$A$1:$M$1,0))</f>
        <v>0</v>
      </c>
      <c r="C33">
        <f>INDEX('FP costs data'!$A$2:$M$148,MATCH('FP costs'!$A33,'FP costs data'!$A$2:$A$148,0),MATCH('FP costs'!C$1,'FP costs data'!$A$1:$M$1,0))</f>
        <v>0</v>
      </c>
      <c r="D33">
        <f>INDEX('FP costs data'!$A$2:$M$148,MATCH('FP costs'!$A33,'FP costs data'!$A$2:$A$148,0),MATCH('FP costs'!D$1,'FP costs data'!$A$1:$M$1,0))</f>
        <v>0</v>
      </c>
      <c r="E33">
        <f>INDEX('FP costs data'!$A$2:$M$148,MATCH('FP costs'!$A33,'FP costs data'!$A$2:$A$148,0),MATCH('FP costs'!E$1,'FP costs data'!$A$1:$M$1,0))</f>
        <v>34343.695663540158</v>
      </c>
      <c r="F33">
        <f>INDEX('FP costs data'!$A$2:$M$148,MATCH('FP costs'!$A33,'FP costs data'!$A$2:$A$148,0),MATCH('FP costs'!F$1,'FP costs data'!$A$1:$M$1,0))</f>
        <v>72735.273162878293</v>
      </c>
      <c r="G33">
        <f>INDEX('FP costs data'!$A$2:$M$148,MATCH('FP costs'!$A33,'FP costs data'!$A$2:$A$148,0),MATCH('FP costs'!G$1,'FP costs data'!$A$1:$M$1,0))</f>
        <v>115508.28594033537</v>
      </c>
      <c r="H33">
        <f>INDEX('FP costs data'!$A$2:$M$148,MATCH('FP costs'!$A33,'FP costs data'!$A$2:$A$148,0),MATCH('FP costs'!H$1,'FP costs data'!$A$1:$M$1,0))</f>
        <v>163032.50869967911</v>
      </c>
      <c r="I33">
        <f>INDEX('FP costs data'!$A$2:$M$148,MATCH('FP costs'!$A33,'FP costs data'!$A$2:$A$148,0),MATCH('FP costs'!I$1,'FP costs data'!$A$1:$M$1,0))</f>
        <v>215614.01287465508</v>
      </c>
      <c r="J33">
        <f>INDEX('FP costs data'!$A$2:$M$148,MATCH('FP costs'!$A33,'FP costs data'!$A$2:$A$148,0),MATCH('FP costs'!J$1,'FP costs data'!$A$1:$M$1,0))</f>
        <v>273722.36861648253</v>
      </c>
      <c r="K33">
        <f>INDEX('FP costs data'!$A$2:$M$148,MATCH('FP costs'!$A33,'FP costs data'!$A$2:$A$148,0),MATCH('FP costs'!K$1,'FP costs data'!$A$1:$M$1,0))</f>
        <v>337872.25598803593</v>
      </c>
      <c r="L33">
        <f>INDEX('FP costs data'!$A$2:$M$148,MATCH('FP costs'!$A33,'FP costs data'!$A$2:$A$148,0),MATCH('FP costs'!L$1,'FP costs data'!$A$1:$M$1,0))</f>
        <v>408709.06224155339</v>
      </c>
      <c r="M33">
        <f>INDEX('FP costs data'!$A$2:$M$148,MATCH('FP costs'!$A33,'FP costs data'!$A$2:$A$148,0),MATCH('FP costs'!M$1,'FP costs data'!$A$1:$M$1,0))</f>
        <v>486941.65231683955</v>
      </c>
    </row>
    <row r="34" spans="1:13" x14ac:dyDescent="0.3">
      <c r="A34" s="31" t="s">
        <v>66</v>
      </c>
      <c r="B34">
        <f>INDEX('FP costs data'!$A$2:$M$148,MATCH('FP costs'!$A34,'FP costs data'!$A$2:$A$148,0),MATCH('FP costs'!B$1,'FP costs data'!$A$1:$M$1,0))</f>
        <v>0</v>
      </c>
      <c r="C34">
        <f>INDEX('FP costs data'!$A$2:$M$148,MATCH('FP costs'!$A34,'FP costs data'!$A$2:$A$148,0),MATCH('FP costs'!C$1,'FP costs data'!$A$1:$M$1,0))</f>
        <v>0</v>
      </c>
      <c r="D34">
        <f>INDEX('FP costs data'!$A$2:$M$148,MATCH('FP costs'!$A34,'FP costs data'!$A$2:$A$148,0),MATCH('FP costs'!D$1,'FP costs data'!$A$1:$M$1,0))</f>
        <v>0</v>
      </c>
      <c r="E34">
        <f>INDEX('FP costs data'!$A$2:$M$148,MATCH('FP costs'!$A34,'FP costs data'!$A$2:$A$148,0),MATCH('FP costs'!E$1,'FP costs data'!$A$1:$M$1,0))</f>
        <v>404076.83197973296</v>
      </c>
      <c r="F34">
        <f>INDEX('FP costs data'!$A$2:$M$148,MATCH('FP costs'!$A34,'FP costs data'!$A$2:$A$148,0),MATCH('FP costs'!F$1,'FP costs data'!$A$1:$M$1,0))</f>
        <v>822658.39701718464</v>
      </c>
      <c r="G34">
        <f>INDEX('FP costs data'!$A$2:$M$148,MATCH('FP costs'!$A34,'FP costs data'!$A$2:$A$148,0),MATCH('FP costs'!G$1,'FP costs data'!$A$1:$M$1,0))</f>
        <v>1255632.8698486909</v>
      </c>
      <c r="H34">
        <f>INDEX('FP costs data'!$A$2:$M$148,MATCH('FP costs'!$A34,'FP costs data'!$A$2:$A$148,0),MATCH('FP costs'!H$1,'FP costs data'!$A$1:$M$1,0))</f>
        <v>1702937.4136187099</v>
      </c>
      <c r="I34">
        <f>INDEX('FP costs data'!$A$2:$M$148,MATCH('FP costs'!$A34,'FP costs data'!$A$2:$A$148,0),MATCH('FP costs'!I$1,'FP costs data'!$A$1:$M$1,0))</f>
        <v>2166169.0947910808</v>
      </c>
      <c r="J34">
        <f>INDEX('FP costs data'!$A$2:$M$148,MATCH('FP costs'!$A34,'FP costs data'!$A$2:$A$148,0),MATCH('FP costs'!J$1,'FP costs data'!$A$1:$M$1,0))</f>
        <v>2644058.3198870905</v>
      </c>
      <c r="K34">
        <f>INDEX('FP costs data'!$A$2:$M$148,MATCH('FP costs'!$A34,'FP costs data'!$A$2:$A$148,0),MATCH('FP costs'!K$1,'FP costs data'!$A$1:$M$1,0))</f>
        <v>3136041.7309720665</v>
      </c>
      <c r="L34">
        <f>INDEX('FP costs data'!$A$2:$M$148,MATCH('FP costs'!$A34,'FP costs data'!$A$2:$A$148,0),MATCH('FP costs'!L$1,'FP costs data'!$A$1:$M$1,0))</f>
        <v>3641088.3040880561</v>
      </c>
      <c r="M34">
        <f>INDEX('FP costs data'!$A$2:$M$148,MATCH('FP costs'!$A34,'FP costs data'!$A$2:$A$148,0),MATCH('FP costs'!M$1,'FP costs data'!$A$1:$M$1,0))</f>
        <v>4158078.2958895303</v>
      </c>
    </row>
    <row r="35" spans="1:13" x14ac:dyDescent="0.3">
      <c r="A35" s="31" t="s">
        <v>68</v>
      </c>
      <c r="B35">
        <f>INDEX('FP costs data'!$A$2:$M$148,MATCH('FP costs'!$A35,'FP costs data'!$A$2:$A$148,0),MATCH('FP costs'!B$1,'FP costs data'!$A$1:$M$1,0))</f>
        <v>0</v>
      </c>
      <c r="C35">
        <f>INDEX('FP costs data'!$A$2:$M$148,MATCH('FP costs'!$A35,'FP costs data'!$A$2:$A$148,0),MATCH('FP costs'!C$1,'FP costs data'!$A$1:$M$1,0))</f>
        <v>0</v>
      </c>
      <c r="D35">
        <f>INDEX('FP costs data'!$A$2:$M$148,MATCH('FP costs'!$A35,'FP costs data'!$A$2:$A$148,0),MATCH('FP costs'!D$1,'FP costs data'!$A$1:$M$1,0))</f>
        <v>0</v>
      </c>
      <c r="E35">
        <f>INDEX('FP costs data'!$A$2:$M$148,MATCH('FP costs'!$A35,'FP costs data'!$A$2:$A$148,0),MATCH('FP costs'!E$1,'FP costs data'!$A$1:$M$1,0))</f>
        <v>725412.10819605738</v>
      </c>
      <c r="F35">
        <f>INDEX('FP costs data'!$A$2:$M$148,MATCH('FP costs'!$A35,'FP costs data'!$A$2:$A$148,0),MATCH('FP costs'!F$1,'FP costs data'!$A$1:$M$1,0))</f>
        <v>1483205.010956578</v>
      </c>
      <c r="G35">
        <f>INDEX('FP costs data'!$A$2:$M$148,MATCH('FP costs'!$A35,'FP costs data'!$A$2:$A$148,0),MATCH('FP costs'!G$1,'FP costs data'!$A$1:$M$1,0))</f>
        <v>2273777.3892041333</v>
      </c>
      <c r="H35">
        <f>INDEX('FP costs data'!$A$2:$M$148,MATCH('FP costs'!$A35,'FP costs data'!$A$2:$A$148,0),MATCH('FP costs'!H$1,'FP costs data'!$A$1:$M$1,0))</f>
        <v>3097363.2958375439</v>
      </c>
      <c r="I35">
        <f>INDEX('FP costs data'!$A$2:$M$148,MATCH('FP costs'!$A35,'FP costs data'!$A$2:$A$148,0),MATCH('FP costs'!I$1,'FP costs data'!$A$1:$M$1,0))</f>
        <v>3956081.355685927</v>
      </c>
      <c r="J35">
        <f>INDEX('FP costs data'!$A$2:$M$148,MATCH('FP costs'!$A35,'FP costs data'!$A$2:$A$148,0),MATCH('FP costs'!J$1,'FP costs data'!$A$1:$M$1,0))</f>
        <v>4849238.3209947608</v>
      </c>
      <c r="K35">
        <f>INDEX('FP costs data'!$A$2:$M$148,MATCH('FP costs'!$A35,'FP costs data'!$A$2:$A$148,0),MATCH('FP costs'!K$1,'FP costs data'!$A$1:$M$1,0))</f>
        <v>5776827.843489904</v>
      </c>
      <c r="L35">
        <f>INDEX('FP costs data'!$A$2:$M$148,MATCH('FP costs'!$A35,'FP costs data'!$A$2:$A$148,0),MATCH('FP costs'!L$1,'FP costs data'!$A$1:$M$1,0))</f>
        <v>6738451.6903251596</v>
      </c>
      <c r="M35">
        <f>INDEX('FP costs data'!$A$2:$M$148,MATCH('FP costs'!$A35,'FP costs data'!$A$2:$A$148,0),MATCH('FP costs'!M$1,'FP costs data'!$A$1:$M$1,0))</f>
        <v>7733437.9218139164</v>
      </c>
    </row>
    <row r="36" spans="1:13" x14ac:dyDescent="0.3">
      <c r="A36" s="31" t="s">
        <v>70</v>
      </c>
      <c r="B36">
        <f>INDEX('FP costs data'!$A$2:$M$148,MATCH('FP costs'!$A36,'FP costs data'!$A$2:$A$148,0),MATCH('FP costs'!B$1,'FP costs data'!$A$1:$M$1,0))</f>
        <v>0</v>
      </c>
      <c r="C36">
        <f>INDEX('FP costs data'!$A$2:$M$148,MATCH('FP costs'!$A36,'FP costs data'!$A$2:$A$148,0),MATCH('FP costs'!C$1,'FP costs data'!$A$1:$M$1,0))</f>
        <v>0</v>
      </c>
      <c r="D36">
        <f>INDEX('FP costs data'!$A$2:$M$148,MATCH('FP costs'!$A36,'FP costs data'!$A$2:$A$148,0),MATCH('FP costs'!D$1,'FP costs data'!$A$1:$M$1,0))</f>
        <v>0</v>
      </c>
      <c r="E36">
        <f>INDEX('FP costs data'!$A$2:$M$148,MATCH('FP costs'!$A36,'FP costs data'!$A$2:$A$148,0),MATCH('FP costs'!E$1,'FP costs data'!$A$1:$M$1,0))</f>
        <v>2022403.4091414958</v>
      </c>
      <c r="F36">
        <f>INDEX('FP costs data'!$A$2:$M$148,MATCH('FP costs'!$A36,'FP costs data'!$A$2:$A$148,0),MATCH('FP costs'!F$1,'FP costs data'!$A$1:$M$1,0))</f>
        <v>4341995.7834259868</v>
      </c>
      <c r="G36">
        <f>INDEX('FP costs data'!$A$2:$M$148,MATCH('FP costs'!$A36,'FP costs data'!$A$2:$A$148,0),MATCH('FP costs'!G$1,'FP costs data'!$A$1:$M$1,0))</f>
        <v>6987915.2297232151</v>
      </c>
      <c r="H36">
        <f>INDEX('FP costs data'!$A$2:$M$148,MATCH('FP costs'!$A36,'FP costs data'!$A$2:$A$148,0),MATCH('FP costs'!H$1,'FP costs data'!$A$1:$M$1,0))</f>
        <v>10003277.579527795</v>
      </c>
      <c r="I36">
        <f>INDEX('FP costs data'!$A$2:$M$148,MATCH('FP costs'!$A36,'FP costs data'!$A$2:$A$148,0),MATCH('FP costs'!I$1,'FP costs data'!$A$1:$M$1,0))</f>
        <v>13411782.72501418</v>
      </c>
      <c r="J36">
        <f>INDEX('FP costs data'!$A$2:$M$148,MATCH('FP costs'!$A36,'FP costs data'!$A$2:$A$148,0),MATCH('FP costs'!J$1,'FP costs data'!$A$1:$M$1,0))</f>
        <v>17271075.508245081</v>
      </c>
      <c r="K36">
        <f>INDEX('FP costs data'!$A$2:$M$148,MATCH('FP costs'!$A36,'FP costs data'!$A$2:$A$148,0),MATCH('FP costs'!K$1,'FP costs data'!$A$1:$M$1,0))</f>
        <v>21613363.160370037</v>
      </c>
      <c r="L36">
        <f>INDEX('FP costs data'!$A$2:$M$148,MATCH('FP costs'!$A36,'FP costs data'!$A$2:$A$148,0),MATCH('FP costs'!L$1,'FP costs data'!$A$1:$M$1,0))</f>
        <v>26435944.939167127</v>
      </c>
      <c r="M36">
        <f>INDEX('FP costs data'!$A$2:$M$148,MATCH('FP costs'!$A36,'FP costs data'!$A$2:$A$148,0),MATCH('FP costs'!M$1,'FP costs data'!$A$1:$M$1,0))</f>
        <v>31727396.399999991</v>
      </c>
    </row>
    <row r="37" spans="1:13" x14ac:dyDescent="0.3">
      <c r="A37" s="31" t="s">
        <v>72</v>
      </c>
      <c r="B37">
        <f>INDEX('FP costs data'!$A$2:$M$148,MATCH('FP costs'!$A37,'FP costs data'!$A$2:$A$148,0),MATCH('FP costs'!B$1,'FP costs data'!$A$1:$M$1,0))</f>
        <v>0</v>
      </c>
      <c r="C37">
        <f>INDEX('FP costs data'!$A$2:$M$148,MATCH('FP costs'!$A37,'FP costs data'!$A$2:$A$148,0),MATCH('FP costs'!C$1,'FP costs data'!$A$1:$M$1,0))</f>
        <v>0</v>
      </c>
      <c r="D37">
        <f>INDEX('FP costs data'!$A$2:$M$148,MATCH('FP costs'!$A37,'FP costs data'!$A$2:$A$148,0),MATCH('FP costs'!D$1,'FP costs data'!$A$1:$M$1,0))</f>
        <v>0</v>
      </c>
      <c r="E37">
        <f>INDEX('FP costs data'!$A$2:$M$148,MATCH('FP costs'!$A37,'FP costs data'!$A$2:$A$148,0),MATCH('FP costs'!E$1,'FP costs data'!$A$1:$M$1,0))</f>
        <v>260444.73008267395</v>
      </c>
      <c r="F37">
        <f>INDEX('FP costs data'!$A$2:$M$148,MATCH('FP costs'!$A37,'FP costs data'!$A$2:$A$148,0),MATCH('FP costs'!F$1,'FP costs data'!$A$1:$M$1,0))</f>
        <v>528252.34641024843</v>
      </c>
      <c r="G37">
        <f>INDEX('FP costs data'!$A$2:$M$148,MATCH('FP costs'!$A37,'FP costs data'!$A$2:$A$148,0),MATCH('FP costs'!G$1,'FP costs data'!$A$1:$M$1,0))</f>
        <v>803068.53668991476</v>
      </c>
      <c r="H37">
        <f>INDEX('FP costs data'!$A$2:$M$148,MATCH('FP costs'!$A37,'FP costs data'!$A$2:$A$148,0),MATCH('FP costs'!H$1,'FP costs data'!$A$1:$M$1,0))</f>
        <v>1084481.8646596316</v>
      </c>
      <c r="I37">
        <f>INDEX('FP costs data'!$A$2:$M$148,MATCH('FP costs'!$A37,'FP costs data'!$A$2:$A$148,0),MATCH('FP costs'!I$1,'FP costs data'!$A$1:$M$1,0))</f>
        <v>1373957.2304855566</v>
      </c>
      <c r="J37">
        <f>INDEX('FP costs data'!$A$2:$M$148,MATCH('FP costs'!$A37,'FP costs data'!$A$2:$A$148,0),MATCH('FP costs'!J$1,'FP costs data'!$A$1:$M$1,0))</f>
        <v>1669917.9924416952</v>
      </c>
      <c r="K37">
        <f>INDEX('FP costs data'!$A$2:$M$148,MATCH('FP costs'!$A37,'FP costs data'!$A$2:$A$148,0),MATCH('FP costs'!K$1,'FP costs data'!$A$1:$M$1,0))</f>
        <v>1972273.9141355045</v>
      </c>
      <c r="L37">
        <f>INDEX('FP costs data'!$A$2:$M$148,MATCH('FP costs'!$A37,'FP costs data'!$A$2:$A$148,0),MATCH('FP costs'!L$1,'FP costs data'!$A$1:$M$1,0))</f>
        <v>2281422.6343954448</v>
      </c>
      <c r="M37">
        <f>INDEX('FP costs data'!$A$2:$M$148,MATCH('FP costs'!$A37,'FP costs data'!$A$2:$A$148,0),MATCH('FP costs'!M$1,'FP costs data'!$A$1:$M$1,0))</f>
        <v>2597746.1247537024</v>
      </c>
    </row>
    <row r="38" spans="1:13" x14ac:dyDescent="0.3">
      <c r="A38" s="31" t="s">
        <v>74</v>
      </c>
      <c r="B38">
        <f>INDEX('FP costs data'!$A$2:$M$148,MATCH('FP costs'!$A38,'FP costs data'!$A$2:$A$148,0),MATCH('FP costs'!B$1,'FP costs data'!$A$1:$M$1,0))</f>
        <v>0</v>
      </c>
      <c r="C38">
        <f>INDEX('FP costs data'!$A$2:$M$148,MATCH('FP costs'!$A38,'FP costs data'!$A$2:$A$148,0),MATCH('FP costs'!C$1,'FP costs data'!$A$1:$M$1,0))</f>
        <v>0</v>
      </c>
      <c r="D38">
        <f>INDEX('FP costs data'!$A$2:$M$148,MATCH('FP costs'!$A38,'FP costs data'!$A$2:$A$148,0),MATCH('FP costs'!D$1,'FP costs data'!$A$1:$M$1,0))</f>
        <v>0</v>
      </c>
      <c r="E38">
        <f>INDEX('FP costs data'!$A$2:$M$148,MATCH('FP costs'!$A38,'FP costs data'!$A$2:$A$148,0),MATCH('FP costs'!E$1,'FP costs data'!$A$1:$M$1,0))</f>
        <v>69254.860534907901</v>
      </c>
      <c r="F38">
        <f>INDEX('FP costs data'!$A$2:$M$148,MATCH('FP costs'!$A38,'FP costs data'!$A$2:$A$148,0),MATCH('FP costs'!F$1,'FP costs data'!$A$1:$M$1,0))</f>
        <v>152157.89695348055</v>
      </c>
      <c r="G38">
        <f>INDEX('FP costs data'!$A$2:$M$148,MATCH('FP costs'!$A38,'FP costs data'!$A$2:$A$148,0),MATCH('FP costs'!G$1,'FP costs data'!$A$1:$M$1,0))</f>
        <v>251207.52671437443</v>
      </c>
      <c r="H38">
        <f>INDEX('FP costs data'!$A$2:$M$148,MATCH('FP costs'!$A38,'FP costs data'!$A$2:$A$148,0),MATCH('FP costs'!H$1,'FP costs data'!$A$1:$M$1,0))</f>
        <v>369258.0802180476</v>
      </c>
      <c r="I38">
        <f>INDEX('FP costs data'!$A$2:$M$148,MATCH('FP costs'!$A38,'FP costs data'!$A$2:$A$148,0),MATCH('FP costs'!I$1,'FP costs data'!$A$1:$M$1,0))</f>
        <v>507456.33496411622</v>
      </c>
      <c r="J38">
        <f>INDEX('FP costs data'!$A$2:$M$148,MATCH('FP costs'!$A38,'FP costs data'!$A$2:$A$148,0),MATCH('FP costs'!J$1,'FP costs data'!$A$1:$M$1,0))</f>
        <v>670589.48143593769</v>
      </c>
      <c r="K38">
        <f>INDEX('FP costs data'!$A$2:$M$148,MATCH('FP costs'!$A38,'FP costs data'!$A$2:$A$148,0),MATCH('FP costs'!K$1,'FP costs data'!$A$1:$M$1,0))</f>
        <v>862644.89167839161</v>
      </c>
      <c r="L38">
        <f>INDEX('FP costs data'!$A$2:$M$148,MATCH('FP costs'!$A38,'FP costs data'!$A$2:$A$148,0),MATCH('FP costs'!L$1,'FP costs data'!$A$1:$M$1,0))</f>
        <v>1088092.590769378</v>
      </c>
      <c r="M38">
        <f>INDEX('FP costs data'!$A$2:$M$148,MATCH('FP costs'!$A38,'FP costs data'!$A$2:$A$148,0),MATCH('FP costs'!M$1,'FP costs data'!$A$1:$M$1,0))</f>
        <v>1352093.7427105594</v>
      </c>
    </row>
    <row r="39" spans="1:13" x14ac:dyDescent="0.3">
      <c r="A39" s="31" t="s">
        <v>76</v>
      </c>
      <c r="B39">
        <f>INDEX('FP costs data'!$A$2:$M$148,MATCH('FP costs'!$A39,'FP costs data'!$A$2:$A$148,0),MATCH('FP costs'!B$1,'FP costs data'!$A$1:$M$1,0))</f>
        <v>0</v>
      </c>
      <c r="C39">
        <f>INDEX('FP costs data'!$A$2:$M$148,MATCH('FP costs'!$A39,'FP costs data'!$A$2:$A$148,0),MATCH('FP costs'!C$1,'FP costs data'!$A$1:$M$1,0))</f>
        <v>0</v>
      </c>
      <c r="D39">
        <f>INDEX('FP costs data'!$A$2:$M$148,MATCH('FP costs'!$A39,'FP costs data'!$A$2:$A$148,0),MATCH('FP costs'!D$1,'FP costs data'!$A$1:$M$1,0))</f>
        <v>0</v>
      </c>
      <c r="E39">
        <f>INDEX('FP costs data'!$A$2:$M$148,MATCH('FP costs'!$A39,'FP costs data'!$A$2:$A$148,0),MATCH('FP costs'!E$1,'FP costs data'!$A$1:$M$1,0))</f>
        <v>298286.91547503602</v>
      </c>
      <c r="F39">
        <f>INDEX('FP costs data'!$A$2:$M$148,MATCH('FP costs'!$A39,'FP costs data'!$A$2:$A$148,0),MATCH('FP costs'!F$1,'FP costs data'!$A$1:$M$1,0))</f>
        <v>659777.25419770507</v>
      </c>
      <c r="G39">
        <f>INDEX('FP costs data'!$A$2:$M$148,MATCH('FP costs'!$A39,'FP costs data'!$A$2:$A$148,0),MATCH('FP costs'!G$1,'FP costs data'!$A$1:$M$1,0))</f>
        <v>1094916.2039381783</v>
      </c>
      <c r="H39">
        <f>INDEX('FP costs data'!$A$2:$M$148,MATCH('FP costs'!$A39,'FP costs data'!$A$2:$A$148,0),MATCH('FP costs'!H$1,'FP costs data'!$A$1:$M$1,0))</f>
        <v>1615006.107113353</v>
      </c>
      <c r="I39">
        <f>INDEX('FP costs data'!$A$2:$M$148,MATCH('FP costs'!$A39,'FP costs data'!$A$2:$A$148,0),MATCH('FP costs'!I$1,'FP costs data'!$A$1:$M$1,0))</f>
        <v>2233103.0742478929</v>
      </c>
      <c r="J39">
        <f>INDEX('FP costs data'!$A$2:$M$148,MATCH('FP costs'!$A39,'FP costs data'!$A$2:$A$148,0),MATCH('FP costs'!J$1,'FP costs data'!$A$1:$M$1,0))</f>
        <v>2964231.9991630688</v>
      </c>
      <c r="K39">
        <f>INDEX('FP costs data'!$A$2:$M$148,MATCH('FP costs'!$A39,'FP costs data'!$A$2:$A$148,0),MATCH('FP costs'!K$1,'FP costs data'!$A$1:$M$1,0))</f>
        <v>3825485.609645179</v>
      </c>
      <c r="L39">
        <f>INDEX('FP costs data'!$A$2:$M$148,MATCH('FP costs'!$A39,'FP costs data'!$A$2:$A$148,0),MATCH('FP costs'!L$1,'FP costs data'!$A$1:$M$1,0))</f>
        <v>4836857.812308941</v>
      </c>
      <c r="M39">
        <f>INDEX('FP costs data'!$A$2:$M$148,MATCH('FP costs'!$A39,'FP costs data'!$A$2:$A$148,0),MATCH('FP costs'!M$1,'FP costs data'!$A$1:$M$1,0))</f>
        <v>6021360.7403611457</v>
      </c>
    </row>
    <row r="40" spans="1:13" x14ac:dyDescent="0.3">
      <c r="A40" s="31" t="s">
        <v>78</v>
      </c>
      <c r="B40">
        <f>INDEX('FP costs data'!$A$2:$M$148,MATCH('FP costs'!$A40,'FP costs data'!$A$2:$A$148,0),MATCH('FP costs'!B$1,'FP costs data'!$A$1:$M$1,0))</f>
        <v>0</v>
      </c>
      <c r="C40">
        <f>INDEX('FP costs data'!$A$2:$M$148,MATCH('FP costs'!$A40,'FP costs data'!$A$2:$A$148,0),MATCH('FP costs'!C$1,'FP costs data'!$A$1:$M$1,0))</f>
        <v>0</v>
      </c>
      <c r="D40">
        <f>INDEX('FP costs data'!$A$2:$M$148,MATCH('FP costs'!$A40,'FP costs data'!$A$2:$A$148,0),MATCH('FP costs'!D$1,'FP costs data'!$A$1:$M$1,0))</f>
        <v>0</v>
      </c>
      <c r="E40">
        <f>INDEX('FP costs data'!$A$2:$M$148,MATCH('FP costs'!$A40,'FP costs data'!$A$2:$A$148,0),MATCH('FP costs'!E$1,'FP costs data'!$A$1:$M$1,0))</f>
        <v>2727027.2179280743</v>
      </c>
      <c r="F40">
        <f>INDEX('FP costs data'!$A$2:$M$148,MATCH('FP costs'!$A40,'FP costs data'!$A$2:$A$148,0),MATCH('FP costs'!F$1,'FP costs data'!$A$1:$M$1,0))</f>
        <v>6149711.7693909034</v>
      </c>
      <c r="G40">
        <f>INDEX('FP costs data'!$A$2:$M$148,MATCH('FP costs'!$A40,'FP costs data'!$A$2:$A$148,0),MATCH('FP costs'!G$1,'FP costs data'!$A$1:$M$1,0))</f>
        <v>10355619.630062178</v>
      </c>
      <c r="H40">
        <f>INDEX('FP costs data'!$A$2:$M$148,MATCH('FP costs'!$A40,'FP costs data'!$A$2:$A$148,0),MATCH('FP costs'!H$1,'FP costs data'!$A$1:$M$1,0))</f>
        <v>15443079.333703764</v>
      </c>
      <c r="I40">
        <f>INDEX('FP costs data'!$A$2:$M$148,MATCH('FP costs'!$A40,'FP costs data'!$A$2:$A$148,0),MATCH('FP costs'!I$1,'FP costs data'!$A$1:$M$1,0))</f>
        <v>21513580.147436872</v>
      </c>
      <c r="J40">
        <f>INDEX('FP costs data'!$A$2:$M$148,MATCH('FP costs'!$A40,'FP costs data'!$A$2:$A$148,0),MATCH('FP costs'!J$1,'FP costs data'!$A$1:$M$1,0))</f>
        <v>28685628.151196986</v>
      </c>
      <c r="K40">
        <f>INDEX('FP costs data'!$A$2:$M$148,MATCH('FP costs'!$A40,'FP costs data'!$A$2:$A$148,0),MATCH('FP costs'!K$1,'FP costs data'!$A$1:$M$1,0))</f>
        <v>37079230.044981316</v>
      </c>
      <c r="L40">
        <f>INDEX('FP costs data'!$A$2:$M$148,MATCH('FP costs'!$A40,'FP costs data'!$A$2:$A$148,0),MATCH('FP costs'!L$1,'FP costs data'!$A$1:$M$1,0))</f>
        <v>46813694.88163951</v>
      </c>
      <c r="M40">
        <f>INDEX('FP costs data'!$A$2:$M$148,MATCH('FP costs'!$A40,'FP costs data'!$A$2:$A$148,0),MATCH('FP costs'!M$1,'FP costs data'!$A$1:$M$1,0))</f>
        <v>58014304.920000017</v>
      </c>
    </row>
    <row r="41" spans="1:13" x14ac:dyDescent="0.3">
      <c r="A41" s="31" t="s">
        <v>80</v>
      </c>
      <c r="B41">
        <f>INDEX('FP costs data'!$A$2:$M$148,MATCH('FP costs'!$A41,'FP costs data'!$A$2:$A$148,0),MATCH('FP costs'!B$1,'FP costs data'!$A$1:$M$1,0))</f>
        <v>0</v>
      </c>
      <c r="C41">
        <f>INDEX('FP costs data'!$A$2:$M$148,MATCH('FP costs'!$A41,'FP costs data'!$A$2:$A$148,0),MATCH('FP costs'!C$1,'FP costs data'!$A$1:$M$1,0))</f>
        <v>0</v>
      </c>
      <c r="D41">
        <f>INDEX('FP costs data'!$A$2:$M$148,MATCH('FP costs'!$A41,'FP costs data'!$A$2:$A$148,0),MATCH('FP costs'!D$1,'FP costs data'!$A$1:$M$1,0))</f>
        <v>0</v>
      </c>
      <c r="E41">
        <f>INDEX('FP costs data'!$A$2:$M$148,MATCH('FP costs'!$A41,'FP costs data'!$A$2:$A$148,0),MATCH('FP costs'!E$1,'FP costs data'!$A$1:$M$1,0))</f>
        <v>148290.04333655024</v>
      </c>
      <c r="F41">
        <f>INDEX('FP costs data'!$A$2:$M$148,MATCH('FP costs'!$A41,'FP costs data'!$A$2:$A$148,0),MATCH('FP costs'!F$1,'FP costs data'!$A$1:$M$1,0))</f>
        <v>314756.59643845446</v>
      </c>
      <c r="G41">
        <f>INDEX('FP costs data'!$A$2:$M$148,MATCH('FP costs'!$A41,'FP costs data'!$A$2:$A$148,0),MATCH('FP costs'!G$1,'FP costs data'!$A$1:$M$1,0))</f>
        <v>501571.3187516937</v>
      </c>
      <c r="H41">
        <f>INDEX('FP costs data'!$A$2:$M$148,MATCH('FP costs'!$A41,'FP costs data'!$A$2:$A$148,0),MATCH('FP costs'!H$1,'FP costs data'!$A$1:$M$1,0))</f>
        <v>711181.30812231661</v>
      </c>
      <c r="I41">
        <f>INDEX('FP costs data'!$A$2:$M$148,MATCH('FP costs'!$A41,'FP costs data'!$A$2:$A$148,0),MATCH('FP costs'!I$1,'FP costs data'!$A$1:$M$1,0))</f>
        <v>945899.6404409525</v>
      </c>
      <c r="J41">
        <f>INDEX('FP costs data'!$A$2:$M$148,MATCH('FP costs'!$A41,'FP costs data'!$A$2:$A$148,0),MATCH('FP costs'!J$1,'FP costs data'!$A$1:$M$1,0))</f>
        <v>1208729.964750828</v>
      </c>
      <c r="K41">
        <f>INDEX('FP costs data'!$A$2:$M$148,MATCH('FP costs'!$A41,'FP costs data'!$A$2:$A$148,0),MATCH('FP costs'!K$1,'FP costs data'!$A$1:$M$1,0))</f>
        <v>1502477.7167472802</v>
      </c>
      <c r="L41">
        <f>INDEX('FP costs data'!$A$2:$M$148,MATCH('FP costs'!$A41,'FP costs data'!$A$2:$A$148,0),MATCH('FP costs'!L$1,'FP costs data'!$A$1:$M$1,0))</f>
        <v>1829607.6484734239</v>
      </c>
      <c r="M41">
        <f>INDEX('FP costs data'!$A$2:$M$148,MATCH('FP costs'!$A41,'FP costs data'!$A$2:$A$148,0),MATCH('FP costs'!M$1,'FP costs data'!$A$1:$M$1,0))</f>
        <v>2192590.6713802442</v>
      </c>
    </row>
    <row r="42" spans="1:13" x14ac:dyDescent="0.3">
      <c r="A42" s="31" t="s">
        <v>82</v>
      </c>
      <c r="B42">
        <f>INDEX('FP costs data'!$A$2:$M$148,MATCH('FP costs'!$A42,'FP costs data'!$A$2:$A$148,0),MATCH('FP costs'!B$1,'FP costs data'!$A$1:$M$1,0))</f>
        <v>0</v>
      </c>
      <c r="C42">
        <f>INDEX('FP costs data'!$A$2:$M$148,MATCH('FP costs'!$A42,'FP costs data'!$A$2:$A$148,0),MATCH('FP costs'!C$1,'FP costs data'!$A$1:$M$1,0))</f>
        <v>0</v>
      </c>
      <c r="D42">
        <f>INDEX('FP costs data'!$A$2:$M$148,MATCH('FP costs'!$A42,'FP costs data'!$A$2:$A$148,0),MATCH('FP costs'!D$1,'FP costs data'!$A$1:$M$1,0))</f>
        <v>0</v>
      </c>
      <c r="E42">
        <f>INDEX('FP costs data'!$A$2:$M$148,MATCH('FP costs'!$A42,'FP costs data'!$A$2:$A$148,0),MATCH('FP costs'!E$1,'FP costs data'!$A$1:$M$1,0))</f>
        <v>41740.130956537207</v>
      </c>
      <c r="F42">
        <f>INDEX('FP costs data'!$A$2:$M$148,MATCH('FP costs'!$A42,'FP costs data'!$A$2:$A$148,0),MATCH('FP costs'!F$1,'FP costs data'!$A$1:$M$1,0))</f>
        <v>98839.392617984791</v>
      </c>
      <c r="G42">
        <f>INDEX('FP costs data'!$A$2:$M$148,MATCH('FP costs'!$A42,'FP costs data'!$A$2:$A$148,0),MATCH('FP costs'!G$1,'FP costs data'!$A$1:$M$1,0))</f>
        <v>174981.92268941016</v>
      </c>
      <c r="H42">
        <f>INDEX('FP costs data'!$A$2:$M$148,MATCH('FP costs'!$A42,'FP costs data'!$A$2:$A$148,0),MATCH('FP costs'!H$1,'FP costs data'!$A$1:$M$1,0))</f>
        <v>274565.03192882758</v>
      </c>
      <c r="I42">
        <f>INDEX('FP costs data'!$A$2:$M$148,MATCH('FP costs'!$A42,'FP costs data'!$A$2:$A$148,0),MATCH('FP costs'!I$1,'FP costs data'!$A$1:$M$1,0))</f>
        <v>402309.21883812704</v>
      </c>
      <c r="J42">
        <f>INDEX('FP costs data'!$A$2:$M$148,MATCH('FP costs'!$A42,'FP costs data'!$A$2:$A$148,0),MATCH('FP costs'!J$1,'FP costs data'!$A$1:$M$1,0))</f>
        <v>564870.44081300288</v>
      </c>
      <c r="K42">
        <f>INDEX('FP costs data'!$A$2:$M$148,MATCH('FP costs'!$A42,'FP costs data'!$A$2:$A$148,0),MATCH('FP costs'!K$1,'FP costs data'!$A$1:$M$1,0))</f>
        <v>769907.10621960345</v>
      </c>
      <c r="L42">
        <f>INDEX('FP costs data'!$A$2:$M$148,MATCH('FP costs'!$A42,'FP costs data'!$A$2:$A$148,0),MATCH('FP costs'!L$1,'FP costs data'!$A$1:$M$1,0))</f>
        <v>1026643.5753240869</v>
      </c>
      <c r="M42">
        <f>INDEX('FP costs data'!$A$2:$M$148,MATCH('FP costs'!$A42,'FP costs data'!$A$2:$A$148,0),MATCH('FP costs'!M$1,'FP costs data'!$A$1:$M$1,0))</f>
        <v>1346121.1699999997</v>
      </c>
    </row>
    <row r="43" spans="1:13" x14ac:dyDescent="0.3">
      <c r="A43" s="31" t="s">
        <v>84</v>
      </c>
      <c r="B43">
        <f>INDEX('FP costs data'!$A$2:$M$148,MATCH('FP costs'!$A43,'FP costs data'!$A$2:$A$148,0),MATCH('FP costs'!B$1,'FP costs data'!$A$1:$M$1,0))</f>
        <v>0</v>
      </c>
      <c r="C43">
        <f>INDEX('FP costs data'!$A$2:$M$148,MATCH('FP costs'!$A43,'FP costs data'!$A$2:$A$148,0),MATCH('FP costs'!C$1,'FP costs data'!$A$1:$M$1,0))</f>
        <v>0</v>
      </c>
      <c r="D43">
        <f>INDEX('FP costs data'!$A$2:$M$148,MATCH('FP costs'!$A43,'FP costs data'!$A$2:$A$148,0),MATCH('FP costs'!D$1,'FP costs data'!$A$1:$M$1,0))</f>
        <v>0</v>
      </c>
      <c r="E43">
        <f>INDEX('FP costs data'!$A$2:$M$148,MATCH('FP costs'!$A43,'FP costs data'!$A$2:$A$148,0),MATCH('FP costs'!E$1,'FP costs data'!$A$1:$M$1,0))</f>
        <v>133021.66417193273</v>
      </c>
      <c r="F43">
        <f>INDEX('FP costs data'!$A$2:$M$148,MATCH('FP costs'!$A43,'FP costs data'!$A$2:$A$148,0),MATCH('FP costs'!F$1,'FP costs data'!$A$1:$M$1,0))</f>
        <v>278010.57294054842</v>
      </c>
      <c r="G43">
        <f>INDEX('FP costs data'!$A$2:$M$148,MATCH('FP costs'!$A43,'FP costs data'!$A$2:$A$148,0),MATCH('FP costs'!G$1,'FP costs data'!$A$1:$M$1,0))</f>
        <v>436250.54480919265</v>
      </c>
      <c r="H43">
        <f>INDEX('FP costs data'!$A$2:$M$148,MATCH('FP costs'!$A43,'FP costs data'!$A$2:$A$148,0),MATCH('FP costs'!H$1,'FP costs data'!$A$1:$M$1,0))</f>
        <v>609339.3987342224</v>
      </c>
      <c r="I43">
        <f>INDEX('FP costs data'!$A$2:$M$148,MATCH('FP costs'!$A43,'FP costs data'!$A$2:$A$148,0),MATCH('FP costs'!I$1,'FP costs data'!$A$1:$M$1,0))</f>
        <v>798058.67608812428</v>
      </c>
      <c r="J43">
        <f>INDEX('FP costs data'!$A$2:$M$148,MATCH('FP costs'!$A43,'FP costs data'!$A$2:$A$148,0),MATCH('FP costs'!J$1,'FP costs data'!$A$1:$M$1,0))</f>
        <v>1004540.1291234635</v>
      </c>
      <c r="K43">
        <f>INDEX('FP costs data'!$A$2:$M$148,MATCH('FP costs'!$A43,'FP costs data'!$A$2:$A$148,0),MATCH('FP costs'!K$1,'FP costs data'!$A$1:$M$1,0))</f>
        <v>1230177.7337768581</v>
      </c>
      <c r="L43">
        <f>INDEX('FP costs data'!$A$2:$M$148,MATCH('FP costs'!$A43,'FP costs data'!$A$2:$A$148,0),MATCH('FP costs'!L$1,'FP costs data'!$A$1:$M$1,0))</f>
        <v>1475797.8099499603</v>
      </c>
      <c r="M43">
        <f>INDEX('FP costs data'!$A$2:$M$148,MATCH('FP costs'!$A43,'FP costs data'!$A$2:$A$148,0),MATCH('FP costs'!M$1,'FP costs data'!$A$1:$M$1,0))</f>
        <v>1742137.6500000004</v>
      </c>
    </row>
    <row r="44" spans="1:13" x14ac:dyDescent="0.3">
      <c r="A44" s="31" t="s">
        <v>86</v>
      </c>
      <c r="B44">
        <f>INDEX('FP costs data'!$A$2:$M$148,MATCH('FP costs'!$A44,'FP costs data'!$A$2:$A$148,0),MATCH('FP costs'!B$1,'FP costs data'!$A$1:$M$1,0))</f>
        <v>0</v>
      </c>
      <c r="C44">
        <f>INDEX('FP costs data'!$A$2:$M$148,MATCH('FP costs'!$A44,'FP costs data'!$A$2:$A$148,0),MATCH('FP costs'!C$1,'FP costs data'!$A$1:$M$1,0))</f>
        <v>0</v>
      </c>
      <c r="D44">
        <f>INDEX('FP costs data'!$A$2:$M$148,MATCH('FP costs'!$A44,'FP costs data'!$A$2:$A$148,0),MATCH('FP costs'!D$1,'FP costs data'!$A$1:$M$1,0))</f>
        <v>0</v>
      </c>
      <c r="E44">
        <f>INDEX('FP costs data'!$A$2:$M$148,MATCH('FP costs'!$A44,'FP costs data'!$A$2:$A$148,0),MATCH('FP costs'!E$1,'FP costs data'!$A$1:$M$1,0))</f>
        <v>974555.2226765044</v>
      </c>
      <c r="F44">
        <f>INDEX('FP costs data'!$A$2:$M$148,MATCH('FP costs'!$A44,'FP costs data'!$A$2:$A$148,0),MATCH('FP costs'!F$1,'FP costs data'!$A$1:$M$1,0))</f>
        <v>2221100.5750348624</v>
      </c>
      <c r="G44">
        <f>INDEX('FP costs data'!$A$2:$M$148,MATCH('FP costs'!$A44,'FP costs data'!$A$2:$A$148,0),MATCH('FP costs'!G$1,'FP costs data'!$A$1:$M$1,0))</f>
        <v>3782319.0656492021</v>
      </c>
      <c r="H44">
        <f>INDEX('FP costs data'!$A$2:$M$148,MATCH('FP costs'!$A44,'FP costs data'!$A$2:$A$148,0),MATCH('FP costs'!H$1,'FP costs data'!$A$1:$M$1,0))</f>
        <v>5707083.0775313657</v>
      </c>
      <c r="I44">
        <f>INDEX('FP costs data'!$A$2:$M$148,MATCH('FP costs'!$A44,'FP costs data'!$A$2:$A$148,0),MATCH('FP costs'!I$1,'FP costs data'!$A$1:$M$1,0))</f>
        <v>8046350.2920194082</v>
      </c>
      <c r="J44">
        <f>INDEX('FP costs data'!$A$2:$M$148,MATCH('FP costs'!$A44,'FP costs data'!$A$2:$A$148,0),MATCH('FP costs'!J$1,'FP costs data'!$A$1:$M$1,0))</f>
        <v>10864973.824146871</v>
      </c>
      <c r="K44">
        <f>INDEX('FP costs data'!$A$2:$M$148,MATCH('FP costs'!$A44,'FP costs data'!$A$2:$A$148,0),MATCH('FP costs'!K$1,'FP costs data'!$A$1:$M$1,0))</f>
        <v>14230484.430817727</v>
      </c>
      <c r="L44">
        <f>INDEX('FP costs data'!$A$2:$M$148,MATCH('FP costs'!$A44,'FP costs data'!$A$2:$A$148,0),MATCH('FP costs'!L$1,'FP costs data'!$A$1:$M$1,0))</f>
        <v>18212902.047020983</v>
      </c>
      <c r="M44">
        <f>INDEX('FP costs data'!$A$2:$M$148,MATCH('FP costs'!$A44,'FP costs data'!$A$2:$A$148,0),MATCH('FP costs'!M$1,'FP costs data'!$A$1:$M$1,0))</f>
        <v>22888506.589999996</v>
      </c>
    </row>
    <row r="45" spans="1:13" x14ac:dyDescent="0.3">
      <c r="A45" s="31" t="s">
        <v>88</v>
      </c>
      <c r="B45">
        <f>INDEX('FP costs data'!$A$2:$M$148,MATCH('FP costs'!$A45,'FP costs data'!$A$2:$A$148,0),MATCH('FP costs'!B$1,'FP costs data'!$A$1:$M$1,0))</f>
        <v>0</v>
      </c>
      <c r="C45">
        <f>INDEX('FP costs data'!$A$2:$M$148,MATCH('FP costs'!$A45,'FP costs data'!$A$2:$A$148,0),MATCH('FP costs'!C$1,'FP costs data'!$A$1:$M$1,0))</f>
        <v>0</v>
      </c>
      <c r="D45">
        <f>INDEX('FP costs data'!$A$2:$M$148,MATCH('FP costs'!$A45,'FP costs data'!$A$2:$A$148,0),MATCH('FP costs'!D$1,'FP costs data'!$A$1:$M$1,0))</f>
        <v>0</v>
      </c>
      <c r="E45">
        <f>INDEX('FP costs data'!$A$2:$M$148,MATCH('FP costs'!$A45,'FP costs data'!$A$2:$A$148,0),MATCH('FP costs'!E$1,'FP costs data'!$A$1:$M$1,0))</f>
        <v>951602.22550877929</v>
      </c>
      <c r="F45">
        <f>INDEX('FP costs data'!$A$2:$M$148,MATCH('FP costs'!$A45,'FP costs data'!$A$2:$A$148,0),MATCH('FP costs'!F$1,'FP costs data'!$A$1:$M$1,0))</f>
        <v>1979831.7336941585</v>
      </c>
      <c r="G45">
        <f>INDEX('FP costs data'!$A$2:$M$148,MATCH('FP costs'!$A45,'FP costs data'!$A$2:$A$148,0),MATCH('FP costs'!G$1,'FP costs data'!$A$1:$M$1,0))</f>
        <v>3086707.4528374001</v>
      </c>
      <c r="H45">
        <f>INDEX('FP costs data'!$A$2:$M$148,MATCH('FP costs'!$A45,'FP costs data'!$A$2:$A$148,0),MATCH('FP costs'!H$1,'FP costs data'!$A$1:$M$1,0))</f>
        <v>4274969.0827740803</v>
      </c>
      <c r="I45">
        <f>INDEX('FP costs data'!$A$2:$M$148,MATCH('FP costs'!$A45,'FP costs data'!$A$2:$A$148,0),MATCH('FP costs'!I$1,'FP costs data'!$A$1:$M$1,0))</f>
        <v>5548783.593897</v>
      </c>
      <c r="J45">
        <f>INDEX('FP costs data'!$A$2:$M$148,MATCH('FP costs'!$A45,'FP costs data'!$A$2:$A$148,0),MATCH('FP costs'!J$1,'FP costs data'!$A$1:$M$1,0))</f>
        <v>6909410.5224439278</v>
      </c>
      <c r="K45">
        <f>INDEX('FP costs data'!$A$2:$M$148,MATCH('FP costs'!$A45,'FP costs data'!$A$2:$A$148,0),MATCH('FP costs'!K$1,'FP costs data'!$A$1:$M$1,0))</f>
        <v>8359627.1457473896</v>
      </c>
      <c r="L45">
        <f>INDEX('FP costs data'!$A$2:$M$148,MATCH('FP costs'!$A45,'FP costs data'!$A$2:$A$148,0),MATCH('FP costs'!L$1,'FP costs data'!$A$1:$M$1,0))</f>
        <v>9902239.2819020785</v>
      </c>
      <c r="M45">
        <f>INDEX('FP costs data'!$A$2:$M$148,MATCH('FP costs'!$A45,'FP costs data'!$A$2:$A$148,0),MATCH('FP costs'!M$1,'FP costs data'!$A$1:$M$1,0))</f>
        <v>11540042.485433433</v>
      </c>
    </row>
    <row r="46" spans="1:13" x14ac:dyDescent="0.3">
      <c r="A46" s="31" t="s">
        <v>90</v>
      </c>
      <c r="B46">
        <f>INDEX('FP costs data'!$A$2:$M$148,MATCH('FP costs'!$A46,'FP costs data'!$A$2:$A$148,0),MATCH('FP costs'!B$1,'FP costs data'!$A$1:$M$1,0))</f>
        <v>0</v>
      </c>
      <c r="C46">
        <f>INDEX('FP costs data'!$A$2:$M$148,MATCH('FP costs'!$A46,'FP costs data'!$A$2:$A$148,0),MATCH('FP costs'!C$1,'FP costs data'!$A$1:$M$1,0))</f>
        <v>0</v>
      </c>
      <c r="D46">
        <f>INDEX('FP costs data'!$A$2:$M$148,MATCH('FP costs'!$A46,'FP costs data'!$A$2:$A$148,0),MATCH('FP costs'!D$1,'FP costs data'!$A$1:$M$1,0))</f>
        <v>0</v>
      </c>
      <c r="E46">
        <f>INDEX('FP costs data'!$A$2:$M$148,MATCH('FP costs'!$A46,'FP costs data'!$A$2:$A$148,0),MATCH('FP costs'!E$1,'FP costs data'!$A$1:$M$1,0))</f>
        <v>404308.08759920346</v>
      </c>
      <c r="F46">
        <f>INDEX('FP costs data'!$A$2:$M$148,MATCH('FP costs'!$A46,'FP costs data'!$A$2:$A$148,0),MATCH('FP costs'!F$1,'FP costs data'!$A$1:$M$1,0))</f>
        <v>908937.27912960062</v>
      </c>
      <c r="G46">
        <f>INDEX('FP costs data'!$A$2:$M$148,MATCH('FP costs'!$A46,'FP costs data'!$A$2:$A$148,0),MATCH('FP costs'!G$1,'FP costs data'!$A$1:$M$1,0))</f>
        <v>1533896.4256746466</v>
      </c>
      <c r="H46">
        <f>INDEX('FP costs data'!$A$2:$M$148,MATCH('FP costs'!$A46,'FP costs data'!$A$2:$A$148,0),MATCH('FP costs'!H$1,'FP costs data'!$A$1:$M$1,0))</f>
        <v>2302701.5535417716</v>
      </c>
      <c r="I46">
        <f>INDEX('FP costs data'!$A$2:$M$148,MATCH('FP costs'!$A46,'FP costs data'!$A$2:$A$148,0),MATCH('FP costs'!I$1,'FP costs data'!$A$1:$M$1,0))</f>
        <v>3242058.9397011697</v>
      </c>
      <c r="J46">
        <f>INDEX('FP costs data'!$A$2:$M$148,MATCH('FP costs'!$A46,'FP costs data'!$A$2:$A$148,0),MATCH('FP costs'!J$1,'FP costs data'!$A$1:$M$1,0))</f>
        <v>4385666.536857672</v>
      </c>
      <c r="K46">
        <f>INDEX('FP costs data'!$A$2:$M$148,MATCH('FP costs'!$A46,'FP costs data'!$A$2:$A$148,0),MATCH('FP costs'!K$1,'FP costs data'!$A$1:$M$1,0))</f>
        <v>5772408.9841515347</v>
      </c>
      <c r="L46">
        <f>INDEX('FP costs data'!$A$2:$M$148,MATCH('FP costs'!$A46,'FP costs data'!$A$2:$A$148,0),MATCH('FP costs'!L$1,'FP costs data'!$A$1:$M$1,0))</f>
        <v>7448264.4718688549</v>
      </c>
      <c r="M46">
        <f>INDEX('FP costs data'!$A$2:$M$148,MATCH('FP costs'!$A46,'FP costs data'!$A$2:$A$148,0),MATCH('FP costs'!M$1,'FP costs data'!$A$1:$M$1,0))</f>
        <v>9467391.0099999998</v>
      </c>
    </row>
    <row r="47" spans="1:13" x14ac:dyDescent="0.3">
      <c r="A47" s="31" t="s">
        <v>92</v>
      </c>
      <c r="B47">
        <f>INDEX('FP costs data'!$A$2:$M$148,MATCH('FP costs'!$A47,'FP costs data'!$A$2:$A$148,0),MATCH('FP costs'!B$1,'FP costs data'!$A$1:$M$1,0))</f>
        <v>0</v>
      </c>
      <c r="C47">
        <f>INDEX('FP costs data'!$A$2:$M$148,MATCH('FP costs'!$A47,'FP costs data'!$A$2:$A$148,0),MATCH('FP costs'!C$1,'FP costs data'!$A$1:$M$1,0))</f>
        <v>0</v>
      </c>
      <c r="D47">
        <f>INDEX('FP costs data'!$A$2:$M$148,MATCH('FP costs'!$A47,'FP costs data'!$A$2:$A$148,0),MATCH('FP costs'!D$1,'FP costs data'!$A$1:$M$1,0))</f>
        <v>0</v>
      </c>
      <c r="E47">
        <f>INDEX('FP costs data'!$A$2:$M$148,MATCH('FP costs'!$A47,'FP costs data'!$A$2:$A$148,0),MATCH('FP costs'!E$1,'FP costs data'!$A$1:$M$1,0))</f>
        <v>54350.302170083974</v>
      </c>
      <c r="F47">
        <f>INDEX('FP costs data'!$A$2:$M$148,MATCH('FP costs'!$A47,'FP costs data'!$A$2:$A$148,0),MATCH('FP costs'!F$1,'FP costs data'!$A$1:$M$1,0))</f>
        <v>123282.92534241348</v>
      </c>
      <c r="G47">
        <f>INDEX('FP costs data'!$A$2:$M$148,MATCH('FP costs'!$A47,'FP costs data'!$A$2:$A$148,0),MATCH('FP costs'!G$1,'FP costs data'!$A$1:$M$1,0))</f>
        <v>208893.58288884733</v>
      </c>
      <c r="H47">
        <f>INDEX('FP costs data'!$A$2:$M$148,MATCH('FP costs'!$A47,'FP costs data'!$A$2:$A$148,0),MATCH('FP costs'!H$1,'FP costs data'!$A$1:$M$1,0))</f>
        <v>313533.64717613324</v>
      </c>
      <c r="I47">
        <f>INDEX('FP costs data'!$A$2:$M$148,MATCH('FP costs'!$A47,'FP costs data'!$A$2:$A$148,0),MATCH('FP costs'!I$1,'FP costs data'!$A$1:$M$1,0))</f>
        <v>439431.17524770298</v>
      </c>
      <c r="J47">
        <f>INDEX('FP costs data'!$A$2:$M$148,MATCH('FP costs'!$A47,'FP costs data'!$A$2:$A$148,0),MATCH('FP costs'!J$1,'FP costs data'!$A$1:$M$1,0))</f>
        <v>589717.43538218667</v>
      </c>
      <c r="K47">
        <f>INDEX('FP costs data'!$A$2:$M$148,MATCH('FP costs'!$A47,'FP costs data'!$A$2:$A$148,0),MATCH('FP costs'!K$1,'FP costs data'!$A$1:$M$1,0))</f>
        <v>767441.37286073784</v>
      </c>
      <c r="L47">
        <f>INDEX('FP costs data'!$A$2:$M$148,MATCH('FP costs'!$A47,'FP costs data'!$A$2:$A$148,0),MATCH('FP costs'!L$1,'FP costs data'!$A$1:$M$1,0))</f>
        <v>975669.82937224931</v>
      </c>
      <c r="M47">
        <f>INDEX('FP costs data'!$A$2:$M$148,MATCH('FP costs'!$A47,'FP costs data'!$A$2:$A$148,0),MATCH('FP costs'!M$1,'FP costs data'!$A$1:$M$1,0))</f>
        <v>1217689.1999999993</v>
      </c>
    </row>
    <row r="48" spans="1:13" x14ac:dyDescent="0.3">
      <c r="A48" s="31" t="s">
        <v>94</v>
      </c>
      <c r="B48">
        <f>INDEX('FP costs data'!$A$2:$M$148,MATCH('FP costs'!$A48,'FP costs data'!$A$2:$A$148,0),MATCH('FP costs'!B$1,'FP costs data'!$A$1:$M$1,0))</f>
        <v>0</v>
      </c>
      <c r="C48">
        <f>INDEX('FP costs data'!$A$2:$M$148,MATCH('FP costs'!$A48,'FP costs data'!$A$2:$A$148,0),MATCH('FP costs'!C$1,'FP costs data'!$A$1:$M$1,0))</f>
        <v>0</v>
      </c>
      <c r="D48">
        <f>INDEX('FP costs data'!$A$2:$M$148,MATCH('FP costs'!$A48,'FP costs data'!$A$2:$A$148,0),MATCH('FP costs'!D$1,'FP costs data'!$A$1:$M$1,0))</f>
        <v>0</v>
      </c>
      <c r="E48">
        <f>INDEX('FP costs data'!$A$2:$M$148,MATCH('FP costs'!$A48,'FP costs data'!$A$2:$A$148,0),MATCH('FP costs'!E$1,'FP costs data'!$A$1:$M$1,0))</f>
        <v>45033.29847406724</v>
      </c>
      <c r="F48">
        <f>INDEX('FP costs data'!$A$2:$M$148,MATCH('FP costs'!$A48,'FP costs data'!$A$2:$A$148,0),MATCH('FP costs'!F$1,'FP costs data'!$A$1:$M$1,0))</f>
        <v>92437.447921085986</v>
      </c>
      <c r="G48">
        <f>INDEX('FP costs data'!$A$2:$M$148,MATCH('FP costs'!$A48,'FP costs data'!$A$2:$A$148,0),MATCH('FP costs'!G$1,'FP costs data'!$A$1:$M$1,0))</f>
        <v>142275.29997100914</v>
      </c>
      <c r="H48">
        <f>INDEX('FP costs data'!$A$2:$M$148,MATCH('FP costs'!$A48,'FP costs data'!$A$2:$A$148,0),MATCH('FP costs'!H$1,'FP costs data'!$A$1:$M$1,0))</f>
        <v>194695.45474337589</v>
      </c>
      <c r="I48">
        <f>INDEX('FP costs data'!$A$2:$M$148,MATCH('FP costs'!$A48,'FP costs data'!$A$2:$A$148,0),MATCH('FP costs'!I$1,'FP costs data'!$A$1:$M$1,0))</f>
        <v>250165.30925450951</v>
      </c>
      <c r="J48">
        <f>INDEX('FP costs data'!$A$2:$M$148,MATCH('FP costs'!$A48,'FP costs data'!$A$2:$A$148,0),MATCH('FP costs'!J$1,'FP costs data'!$A$1:$M$1,0))</f>
        <v>308599.30503789429</v>
      </c>
      <c r="K48">
        <f>INDEX('FP costs data'!$A$2:$M$148,MATCH('FP costs'!$A48,'FP costs data'!$A$2:$A$148,0),MATCH('FP costs'!K$1,'FP costs data'!$A$1:$M$1,0))</f>
        <v>370227.58914911782</v>
      </c>
      <c r="L48">
        <f>INDEX('FP costs data'!$A$2:$M$148,MATCH('FP costs'!$A48,'FP costs data'!$A$2:$A$148,0),MATCH('FP costs'!L$1,'FP costs data'!$A$1:$M$1,0))</f>
        <v>435279.90183853847</v>
      </c>
      <c r="M48">
        <f>INDEX('FP costs data'!$A$2:$M$148,MATCH('FP costs'!$A48,'FP costs data'!$A$2:$A$148,0),MATCH('FP costs'!M$1,'FP costs data'!$A$1:$M$1,0))</f>
        <v>504062.49041758047</v>
      </c>
    </row>
    <row r="49" spans="1:13" x14ac:dyDescent="0.3">
      <c r="A49" s="31" t="s">
        <v>96</v>
      </c>
      <c r="B49">
        <f>INDEX('FP costs data'!$A$2:$M$148,MATCH('FP costs'!$A49,'FP costs data'!$A$2:$A$148,0),MATCH('FP costs'!B$1,'FP costs data'!$A$1:$M$1,0))</f>
        <v>0</v>
      </c>
      <c r="C49">
        <f>INDEX('FP costs data'!$A$2:$M$148,MATCH('FP costs'!$A49,'FP costs data'!$A$2:$A$148,0),MATCH('FP costs'!C$1,'FP costs data'!$A$1:$M$1,0))</f>
        <v>0</v>
      </c>
      <c r="D49">
        <f>INDEX('FP costs data'!$A$2:$M$148,MATCH('FP costs'!$A49,'FP costs data'!$A$2:$A$148,0),MATCH('FP costs'!D$1,'FP costs data'!$A$1:$M$1,0))</f>
        <v>0</v>
      </c>
      <c r="E49">
        <f>INDEX('FP costs data'!$A$2:$M$148,MATCH('FP costs'!$A49,'FP costs data'!$A$2:$A$148,0),MATCH('FP costs'!E$1,'FP costs data'!$A$1:$M$1,0))</f>
        <v>2364119.3191788085</v>
      </c>
      <c r="F49">
        <f>INDEX('FP costs data'!$A$2:$M$148,MATCH('FP costs'!$A49,'FP costs data'!$A$2:$A$148,0),MATCH('FP costs'!F$1,'FP costs data'!$A$1:$M$1,0))</f>
        <v>4768559.2667981982</v>
      </c>
      <c r="G49">
        <f>INDEX('FP costs data'!$A$2:$M$148,MATCH('FP costs'!$A49,'FP costs data'!$A$2:$A$148,0),MATCH('FP costs'!G$1,'FP costs data'!$A$1:$M$1,0))</f>
        <v>7194323.542548757</v>
      </c>
      <c r="H49">
        <f>INDEX('FP costs data'!$A$2:$M$148,MATCH('FP costs'!$A49,'FP costs data'!$A$2:$A$148,0),MATCH('FP costs'!H$1,'FP costs data'!$A$1:$M$1,0))</f>
        <v>9616670.8983355761</v>
      </c>
      <c r="I49">
        <f>INDEX('FP costs data'!$A$2:$M$148,MATCH('FP costs'!$A49,'FP costs data'!$A$2:$A$148,0),MATCH('FP costs'!I$1,'FP costs data'!$A$1:$M$1,0))</f>
        <v>12010852.030807611</v>
      </c>
      <c r="J49">
        <f>INDEX('FP costs data'!$A$2:$M$148,MATCH('FP costs'!$A49,'FP costs data'!$A$2:$A$148,0),MATCH('FP costs'!J$1,'FP costs data'!$A$1:$M$1,0))</f>
        <v>14345089.485728867</v>
      </c>
      <c r="K49">
        <f>INDEX('FP costs data'!$A$2:$M$148,MATCH('FP costs'!$A49,'FP costs data'!$A$2:$A$148,0),MATCH('FP costs'!K$1,'FP costs data'!$A$1:$M$1,0))</f>
        <v>16582895.850201301</v>
      </c>
      <c r="L49">
        <f>INDEX('FP costs data'!$A$2:$M$148,MATCH('FP costs'!$A49,'FP costs data'!$A$2:$A$148,0),MATCH('FP costs'!L$1,'FP costs data'!$A$1:$M$1,0))</f>
        <v>18683097.81933932</v>
      </c>
      <c r="M49">
        <f>INDEX('FP costs data'!$A$2:$M$148,MATCH('FP costs'!$A49,'FP costs data'!$A$2:$A$148,0),MATCH('FP costs'!M$1,'FP costs data'!$A$1:$M$1,0))</f>
        <v>20600029.579999994</v>
      </c>
    </row>
    <row r="50" spans="1:13" x14ac:dyDescent="0.3">
      <c r="A50" s="31" t="s">
        <v>98</v>
      </c>
      <c r="B50">
        <f>INDEX('FP costs data'!$A$2:$M$148,MATCH('FP costs'!$A50,'FP costs data'!$A$2:$A$148,0),MATCH('FP costs'!B$1,'FP costs data'!$A$1:$M$1,0))</f>
        <v>0</v>
      </c>
      <c r="C50">
        <f>INDEX('FP costs data'!$A$2:$M$148,MATCH('FP costs'!$A50,'FP costs data'!$A$2:$A$148,0),MATCH('FP costs'!C$1,'FP costs data'!$A$1:$M$1,0))</f>
        <v>0</v>
      </c>
      <c r="D50">
        <f>INDEX('FP costs data'!$A$2:$M$148,MATCH('FP costs'!$A50,'FP costs data'!$A$2:$A$148,0),MATCH('FP costs'!D$1,'FP costs data'!$A$1:$M$1,0))</f>
        <v>0</v>
      </c>
      <c r="E50">
        <f>INDEX('FP costs data'!$A$2:$M$148,MATCH('FP costs'!$A50,'FP costs data'!$A$2:$A$148,0),MATCH('FP costs'!E$1,'FP costs data'!$A$1:$M$1,0))</f>
        <v>227153.36771078408</v>
      </c>
      <c r="F50">
        <f>INDEX('FP costs data'!$A$2:$M$148,MATCH('FP costs'!$A50,'FP costs data'!$A$2:$A$148,0),MATCH('FP costs'!F$1,'FP costs data'!$A$1:$M$1,0))</f>
        <v>501364.95063943788</v>
      </c>
      <c r="G50">
        <f>INDEX('FP costs data'!$A$2:$M$148,MATCH('FP costs'!$A50,'FP costs data'!$A$2:$A$148,0),MATCH('FP costs'!G$1,'FP costs data'!$A$1:$M$1,0))</f>
        <v>825179.29583016597</v>
      </c>
      <c r="H50">
        <f>INDEX('FP costs data'!$A$2:$M$148,MATCH('FP costs'!$A50,'FP costs data'!$A$2:$A$148,0),MATCH('FP costs'!H$1,'FP costs data'!$A$1:$M$1,0))</f>
        <v>1200734.8382513989</v>
      </c>
      <c r="I50">
        <f>INDEX('FP costs data'!$A$2:$M$148,MATCH('FP costs'!$A50,'FP costs data'!$A$2:$A$148,0),MATCH('FP costs'!I$1,'FP costs data'!$A$1:$M$1,0))</f>
        <v>1631042.1565483455</v>
      </c>
      <c r="J50">
        <f>INDEX('FP costs data'!$A$2:$M$148,MATCH('FP costs'!$A50,'FP costs data'!$A$2:$A$148,0),MATCH('FP costs'!J$1,'FP costs data'!$A$1:$M$1,0))</f>
        <v>2117465.3222805951</v>
      </c>
      <c r="K50">
        <f>INDEX('FP costs data'!$A$2:$M$148,MATCH('FP costs'!$A50,'FP costs data'!$A$2:$A$148,0),MATCH('FP costs'!K$1,'FP costs data'!$A$1:$M$1,0))</f>
        <v>2662246.7521202471</v>
      </c>
      <c r="L50">
        <f>INDEX('FP costs data'!$A$2:$M$148,MATCH('FP costs'!$A50,'FP costs data'!$A$2:$A$148,0),MATCH('FP costs'!L$1,'FP costs data'!$A$1:$M$1,0))</f>
        <v>3268548.2165846117</v>
      </c>
      <c r="M50">
        <f>INDEX('FP costs data'!$A$2:$M$148,MATCH('FP costs'!$A50,'FP costs data'!$A$2:$A$148,0),MATCH('FP costs'!M$1,'FP costs data'!$A$1:$M$1,0))</f>
        <v>3939650.9699999988</v>
      </c>
    </row>
    <row r="51" spans="1:13" x14ac:dyDescent="0.3">
      <c r="A51" s="31" t="s">
        <v>100</v>
      </c>
      <c r="B51">
        <f>INDEX('FP costs data'!$A$2:$M$148,MATCH('FP costs'!$A51,'FP costs data'!$A$2:$A$148,0),MATCH('FP costs'!B$1,'FP costs data'!$A$1:$M$1,0))</f>
        <v>0</v>
      </c>
      <c r="C51">
        <f>INDEX('FP costs data'!$A$2:$M$148,MATCH('FP costs'!$A51,'FP costs data'!$A$2:$A$148,0),MATCH('FP costs'!C$1,'FP costs data'!$A$1:$M$1,0))</f>
        <v>0</v>
      </c>
      <c r="D51">
        <f>INDEX('FP costs data'!$A$2:$M$148,MATCH('FP costs'!$A51,'FP costs data'!$A$2:$A$148,0),MATCH('FP costs'!D$1,'FP costs data'!$A$1:$M$1,0))</f>
        <v>0</v>
      </c>
      <c r="E51">
        <f>INDEX('FP costs data'!$A$2:$M$148,MATCH('FP costs'!$A51,'FP costs data'!$A$2:$A$148,0),MATCH('FP costs'!E$1,'FP costs data'!$A$1:$M$1,0))</f>
        <v>38400072.048108101</v>
      </c>
      <c r="F51">
        <f>INDEX('FP costs data'!$A$2:$M$148,MATCH('FP costs'!$A51,'FP costs data'!$A$2:$A$148,0),MATCH('FP costs'!F$1,'FP costs data'!$A$1:$M$1,0))</f>
        <v>84920753.724430919</v>
      </c>
      <c r="G51">
        <f>INDEX('FP costs data'!$A$2:$M$148,MATCH('FP costs'!$A51,'FP costs data'!$A$2:$A$148,0),MATCH('FP costs'!G$1,'FP costs data'!$A$1:$M$1,0))</f>
        <v>140106993.85040164</v>
      </c>
      <c r="H51">
        <f>INDEX('FP costs data'!$A$2:$M$148,MATCH('FP costs'!$A51,'FP costs data'!$A$2:$A$148,0),MATCH('FP costs'!H$1,'FP costs data'!$A$1:$M$1,0))</f>
        <v>204441602.17758393</v>
      </c>
      <c r="I51">
        <f>INDEX('FP costs data'!$A$2:$M$148,MATCH('FP costs'!$A51,'FP costs data'!$A$2:$A$148,0),MATCH('FP costs'!I$1,'FP costs data'!$A$1:$M$1,0))</f>
        <v>278618138.54416323</v>
      </c>
      <c r="J51">
        <f>INDEX('FP costs data'!$A$2:$M$148,MATCH('FP costs'!$A51,'FP costs data'!$A$2:$A$148,0),MATCH('FP costs'!J$1,'FP costs data'!$A$1:$M$1,0))</f>
        <v>363025107.03078341</v>
      </c>
      <c r="K51">
        <f>INDEX('FP costs data'!$A$2:$M$148,MATCH('FP costs'!$A51,'FP costs data'!$A$2:$A$148,0),MATCH('FP costs'!K$1,'FP costs data'!$A$1:$M$1,0))</f>
        <v>458193800.86253071</v>
      </c>
      <c r="L51">
        <f>INDEX('FP costs data'!$A$2:$M$148,MATCH('FP costs'!$A51,'FP costs data'!$A$2:$A$148,0),MATCH('FP costs'!L$1,'FP costs data'!$A$1:$M$1,0))</f>
        <v>564783407.55473995</v>
      </c>
      <c r="M51">
        <f>INDEX('FP costs data'!$A$2:$M$148,MATCH('FP costs'!$A51,'FP costs data'!$A$2:$A$148,0),MATCH('FP costs'!M$1,'FP costs data'!$A$1:$M$1,0))</f>
        <v>683474897.69999981</v>
      </c>
    </row>
    <row r="52" spans="1:13" x14ac:dyDescent="0.3">
      <c r="A52" s="31" t="s">
        <v>102</v>
      </c>
      <c r="B52">
        <f>INDEX('FP costs data'!$A$2:$M$148,MATCH('FP costs'!$A52,'FP costs data'!$A$2:$A$148,0),MATCH('FP costs'!B$1,'FP costs data'!$A$1:$M$1,0))</f>
        <v>0</v>
      </c>
      <c r="C52">
        <f>INDEX('FP costs data'!$A$2:$M$148,MATCH('FP costs'!$A52,'FP costs data'!$A$2:$A$148,0),MATCH('FP costs'!C$1,'FP costs data'!$A$1:$M$1,0))</f>
        <v>0</v>
      </c>
      <c r="D52">
        <f>INDEX('FP costs data'!$A$2:$M$148,MATCH('FP costs'!$A52,'FP costs data'!$A$2:$A$148,0),MATCH('FP costs'!D$1,'FP costs data'!$A$1:$M$1,0))</f>
        <v>0</v>
      </c>
      <c r="E52">
        <f>INDEX('FP costs data'!$A$2:$M$148,MATCH('FP costs'!$A52,'FP costs data'!$A$2:$A$148,0),MATCH('FP costs'!E$1,'FP costs data'!$A$1:$M$1,0))</f>
        <v>10059997.600837767</v>
      </c>
      <c r="F52">
        <f>INDEX('FP costs data'!$A$2:$M$148,MATCH('FP costs'!$A52,'FP costs data'!$A$2:$A$148,0),MATCH('FP costs'!F$1,'FP costs data'!$A$1:$M$1,0))</f>
        <v>20471843.115972281</v>
      </c>
      <c r="G52">
        <f>INDEX('FP costs data'!$A$2:$M$148,MATCH('FP costs'!$A52,'FP costs data'!$A$2:$A$148,0),MATCH('FP costs'!G$1,'FP costs data'!$A$1:$M$1,0))</f>
        <v>31245912.206125498</v>
      </c>
      <c r="H52">
        <f>INDEX('FP costs data'!$A$2:$M$148,MATCH('FP costs'!$A52,'FP costs data'!$A$2:$A$148,0),MATCH('FP costs'!H$1,'FP costs data'!$A$1:$M$1,0))</f>
        <v>42405367.578820527</v>
      </c>
      <c r="I52">
        <f>INDEX('FP costs data'!$A$2:$M$148,MATCH('FP costs'!$A52,'FP costs data'!$A$2:$A$148,0),MATCH('FP costs'!I$1,'FP costs data'!$A$1:$M$1,0))</f>
        <v>53961658.16104877</v>
      </c>
      <c r="J52">
        <f>INDEX('FP costs data'!$A$2:$M$148,MATCH('FP costs'!$A52,'FP costs data'!$A$2:$A$148,0),MATCH('FP costs'!J$1,'FP costs data'!$A$1:$M$1,0))</f>
        <v>65942801.834678173</v>
      </c>
      <c r="K52">
        <f>INDEX('FP costs data'!$A$2:$M$148,MATCH('FP costs'!$A52,'FP costs data'!$A$2:$A$148,0),MATCH('FP costs'!K$1,'FP costs data'!$A$1:$M$1,0))</f>
        <v>78345047.986339271</v>
      </c>
      <c r="L52">
        <f>INDEX('FP costs data'!$A$2:$M$148,MATCH('FP costs'!$A52,'FP costs data'!$A$2:$A$148,0),MATCH('FP costs'!L$1,'FP costs data'!$A$1:$M$1,0))</f>
        <v>91124481.066352189</v>
      </c>
      <c r="M52">
        <f>INDEX('FP costs data'!$A$2:$M$148,MATCH('FP costs'!$A52,'FP costs data'!$A$2:$A$148,0),MATCH('FP costs'!M$1,'FP costs data'!$A$1:$M$1,0))</f>
        <v>104234650.95335674</v>
      </c>
    </row>
    <row r="53" spans="1:13" x14ac:dyDescent="0.3">
      <c r="A53" s="31" t="s">
        <v>104</v>
      </c>
      <c r="B53">
        <f>INDEX('FP costs data'!$A$2:$M$148,MATCH('FP costs'!$A53,'FP costs data'!$A$2:$A$148,0),MATCH('FP costs'!B$1,'FP costs data'!$A$1:$M$1,0))</f>
        <v>0</v>
      </c>
      <c r="C53">
        <f>INDEX('FP costs data'!$A$2:$M$148,MATCH('FP costs'!$A53,'FP costs data'!$A$2:$A$148,0),MATCH('FP costs'!C$1,'FP costs data'!$A$1:$M$1,0))</f>
        <v>0</v>
      </c>
      <c r="D53">
        <f>INDEX('FP costs data'!$A$2:$M$148,MATCH('FP costs'!$A53,'FP costs data'!$A$2:$A$148,0),MATCH('FP costs'!D$1,'FP costs data'!$A$1:$M$1,0))</f>
        <v>0</v>
      </c>
      <c r="E53">
        <f>INDEX('FP costs data'!$A$2:$M$148,MATCH('FP costs'!$A53,'FP costs data'!$A$2:$A$148,0),MATCH('FP costs'!E$1,'FP costs data'!$A$1:$M$1,0))</f>
        <v>1221510.8045026511</v>
      </c>
      <c r="F53">
        <f>INDEX('FP costs data'!$A$2:$M$148,MATCH('FP costs'!$A53,'FP costs data'!$A$2:$A$148,0),MATCH('FP costs'!F$1,'FP costs data'!$A$1:$M$1,0))</f>
        <v>2711166.0865907036</v>
      </c>
      <c r="G53">
        <f>INDEX('FP costs data'!$A$2:$M$148,MATCH('FP costs'!$A53,'FP costs data'!$A$2:$A$148,0),MATCH('FP costs'!G$1,'FP costs data'!$A$1:$M$1,0))</f>
        <v>4506053.6970644966</v>
      </c>
      <c r="H53">
        <f>INDEX('FP costs data'!$A$2:$M$148,MATCH('FP costs'!$A53,'FP costs data'!$A$2:$A$148,0),MATCH('FP costs'!H$1,'FP costs data'!$A$1:$M$1,0))</f>
        <v>6648052.4157637767</v>
      </c>
      <c r="I53">
        <f>INDEX('FP costs data'!$A$2:$M$148,MATCH('FP costs'!$A53,'FP costs data'!$A$2:$A$148,0),MATCH('FP costs'!I$1,'FP costs data'!$A$1:$M$1,0))</f>
        <v>9180878.1357952356</v>
      </c>
      <c r="J53">
        <f>INDEX('FP costs data'!$A$2:$M$148,MATCH('FP costs'!$A53,'FP costs data'!$A$2:$A$148,0),MATCH('FP costs'!J$1,'FP costs data'!$A$1:$M$1,0))</f>
        <v>12158791.179973479</v>
      </c>
      <c r="K53">
        <f>INDEX('FP costs data'!$A$2:$M$148,MATCH('FP costs'!$A53,'FP costs data'!$A$2:$A$148,0),MATCH('FP costs'!K$1,'FP costs data'!$A$1:$M$1,0))</f>
        <v>15638441.76011581</v>
      </c>
      <c r="L53">
        <f>INDEX('FP costs data'!$A$2:$M$148,MATCH('FP costs'!$A53,'FP costs data'!$A$2:$A$148,0),MATCH('FP costs'!L$1,'FP costs data'!$A$1:$M$1,0))</f>
        <v>19679384.959694568</v>
      </c>
      <c r="M53">
        <f>INDEX('FP costs data'!$A$2:$M$148,MATCH('FP costs'!$A53,'FP costs data'!$A$2:$A$148,0),MATCH('FP costs'!M$1,'FP costs data'!$A$1:$M$1,0))</f>
        <v>24346551.020000007</v>
      </c>
    </row>
    <row r="54" spans="1:13" x14ac:dyDescent="0.3">
      <c r="A54" s="31" t="s">
        <v>106</v>
      </c>
      <c r="B54">
        <f>INDEX('FP costs data'!$A$2:$M$148,MATCH('FP costs'!$A54,'FP costs data'!$A$2:$A$148,0),MATCH('FP costs'!B$1,'FP costs data'!$A$1:$M$1,0))</f>
        <v>0</v>
      </c>
      <c r="C54">
        <f>INDEX('FP costs data'!$A$2:$M$148,MATCH('FP costs'!$A54,'FP costs data'!$A$2:$A$148,0),MATCH('FP costs'!C$1,'FP costs data'!$A$1:$M$1,0))</f>
        <v>0</v>
      </c>
      <c r="D54">
        <f>INDEX('FP costs data'!$A$2:$M$148,MATCH('FP costs'!$A54,'FP costs data'!$A$2:$A$148,0),MATCH('FP costs'!D$1,'FP costs data'!$A$1:$M$1,0))</f>
        <v>0</v>
      </c>
      <c r="E54">
        <f>INDEX('FP costs data'!$A$2:$M$148,MATCH('FP costs'!$A54,'FP costs data'!$A$2:$A$148,0),MATCH('FP costs'!E$1,'FP costs data'!$A$1:$M$1,0))</f>
        <v>110736.4092458277</v>
      </c>
      <c r="F54">
        <f>INDEX('FP costs data'!$A$2:$M$148,MATCH('FP costs'!$A54,'FP costs data'!$A$2:$A$148,0),MATCH('FP costs'!F$1,'FP costs data'!$A$1:$M$1,0))</f>
        <v>223897.73423844716</v>
      </c>
      <c r="G54">
        <f>INDEX('FP costs data'!$A$2:$M$148,MATCH('FP costs'!$A54,'FP costs data'!$A$2:$A$148,0),MATCH('FP costs'!G$1,'FP costs data'!$A$1:$M$1,0))</f>
        <v>339026.94220706634</v>
      </c>
      <c r="H54">
        <f>INDEX('FP costs data'!$A$2:$M$148,MATCH('FP costs'!$A54,'FP costs data'!$A$2:$A$148,0),MATCH('FP costs'!H$1,'FP costs data'!$A$1:$M$1,0))</f>
        <v>455313.27362930775</v>
      </c>
      <c r="I54">
        <f>INDEX('FP costs data'!$A$2:$M$148,MATCH('FP costs'!$A54,'FP costs data'!$A$2:$A$148,0),MATCH('FP costs'!I$1,'FP costs data'!$A$1:$M$1,0))</f>
        <v>574398.91893269401</v>
      </c>
      <c r="J54">
        <f>INDEX('FP costs data'!$A$2:$M$148,MATCH('FP costs'!$A54,'FP costs data'!$A$2:$A$148,0),MATCH('FP costs'!J$1,'FP costs data'!$A$1:$M$1,0))</f>
        <v>693728.71226322977</v>
      </c>
      <c r="K54">
        <f>INDEX('FP costs data'!$A$2:$M$148,MATCH('FP costs'!$A54,'FP costs data'!$A$2:$A$148,0),MATCH('FP costs'!K$1,'FP costs data'!$A$1:$M$1,0))</f>
        <v>813220.25171846757</v>
      </c>
      <c r="L54">
        <f>INDEX('FP costs data'!$A$2:$M$148,MATCH('FP costs'!$A54,'FP costs data'!$A$2:$A$148,0),MATCH('FP costs'!L$1,'FP costs data'!$A$1:$M$1,0))</f>
        <v>933930.77583648218</v>
      </c>
      <c r="M54">
        <f>INDEX('FP costs data'!$A$2:$M$148,MATCH('FP costs'!$A54,'FP costs data'!$A$2:$A$148,0),MATCH('FP costs'!M$1,'FP costs data'!$A$1:$M$1,0))</f>
        <v>1056853.4766617478</v>
      </c>
    </row>
    <row r="55" spans="1:13" x14ac:dyDescent="0.3">
      <c r="A55" s="31" t="s">
        <v>108</v>
      </c>
      <c r="B55">
        <f>INDEX('FP costs data'!$A$2:$M$148,MATCH('FP costs'!$A55,'FP costs data'!$A$2:$A$148,0),MATCH('FP costs'!B$1,'FP costs data'!$A$1:$M$1,0))</f>
        <v>0</v>
      </c>
      <c r="C55">
        <f>INDEX('FP costs data'!$A$2:$M$148,MATCH('FP costs'!$A55,'FP costs data'!$A$2:$A$148,0),MATCH('FP costs'!C$1,'FP costs data'!$A$1:$M$1,0))</f>
        <v>0</v>
      </c>
      <c r="D55">
        <f>INDEX('FP costs data'!$A$2:$M$148,MATCH('FP costs'!$A55,'FP costs data'!$A$2:$A$148,0),MATCH('FP costs'!D$1,'FP costs data'!$A$1:$M$1,0))</f>
        <v>0</v>
      </c>
      <c r="E55">
        <f>INDEX('FP costs data'!$A$2:$M$148,MATCH('FP costs'!$A55,'FP costs data'!$A$2:$A$148,0),MATCH('FP costs'!E$1,'FP costs data'!$A$1:$M$1,0))</f>
        <v>288820.94297452178</v>
      </c>
      <c r="F55">
        <f>INDEX('FP costs data'!$A$2:$M$148,MATCH('FP costs'!$A55,'FP costs data'!$A$2:$A$148,0),MATCH('FP costs'!F$1,'FP costs data'!$A$1:$M$1,0))</f>
        <v>628814.25860173069</v>
      </c>
      <c r="G55">
        <f>INDEX('FP costs data'!$A$2:$M$148,MATCH('FP costs'!$A55,'FP costs data'!$A$2:$A$148,0),MATCH('FP costs'!G$1,'FP costs data'!$A$1:$M$1,0))</f>
        <v>1024953.2324372465</v>
      </c>
      <c r="H55">
        <f>INDEX('FP costs data'!$A$2:$M$148,MATCH('FP costs'!$A55,'FP costs data'!$A$2:$A$148,0),MATCH('FP costs'!H$1,'FP costs data'!$A$1:$M$1,0))</f>
        <v>1484178.063078383</v>
      </c>
      <c r="I55">
        <f>INDEX('FP costs data'!$A$2:$M$148,MATCH('FP costs'!$A55,'FP costs data'!$A$2:$A$148,0),MATCH('FP costs'!I$1,'FP costs data'!$A$1:$M$1,0))</f>
        <v>2014235.3375907028</v>
      </c>
      <c r="J55">
        <f>INDEX('FP costs data'!$A$2:$M$148,MATCH('FP costs'!$A55,'FP costs data'!$A$2:$A$148,0),MATCH('FP costs'!J$1,'FP costs data'!$A$1:$M$1,0))</f>
        <v>2625152.2208908666</v>
      </c>
      <c r="K55">
        <f>INDEX('FP costs data'!$A$2:$M$148,MATCH('FP costs'!$A55,'FP costs data'!$A$2:$A$148,0),MATCH('FP costs'!K$1,'FP costs data'!$A$1:$M$1,0))</f>
        <v>3325982.05200388</v>
      </c>
      <c r="L55">
        <f>INDEX('FP costs data'!$A$2:$M$148,MATCH('FP costs'!$A55,'FP costs data'!$A$2:$A$148,0),MATCH('FP costs'!L$1,'FP costs data'!$A$1:$M$1,0))</f>
        <v>4123991.3418034287</v>
      </c>
      <c r="M55">
        <f>INDEX('FP costs data'!$A$2:$M$148,MATCH('FP costs'!$A55,'FP costs data'!$A$2:$A$148,0),MATCH('FP costs'!M$1,'FP costs data'!$A$1:$M$1,0))</f>
        <v>5026533.5999999996</v>
      </c>
    </row>
    <row r="56" spans="1:13" x14ac:dyDescent="0.3">
      <c r="A56" s="31" t="s">
        <v>110</v>
      </c>
      <c r="B56">
        <f>INDEX('FP costs data'!$A$2:$M$148,MATCH('FP costs'!$A56,'FP costs data'!$A$2:$A$148,0),MATCH('FP costs'!B$1,'FP costs data'!$A$1:$M$1,0))</f>
        <v>0</v>
      </c>
      <c r="C56">
        <f>INDEX('FP costs data'!$A$2:$M$148,MATCH('FP costs'!$A56,'FP costs data'!$A$2:$A$148,0),MATCH('FP costs'!C$1,'FP costs data'!$A$1:$M$1,0))</f>
        <v>0</v>
      </c>
      <c r="D56">
        <f>INDEX('FP costs data'!$A$2:$M$148,MATCH('FP costs'!$A56,'FP costs data'!$A$2:$A$148,0),MATCH('FP costs'!D$1,'FP costs data'!$A$1:$M$1,0))</f>
        <v>0</v>
      </c>
      <c r="E56">
        <f>INDEX('FP costs data'!$A$2:$M$148,MATCH('FP costs'!$A56,'FP costs data'!$A$2:$A$148,0),MATCH('FP costs'!E$1,'FP costs data'!$A$1:$M$1,0))</f>
        <v>485148.01125743985</v>
      </c>
      <c r="F56">
        <f>INDEX('FP costs data'!$A$2:$M$148,MATCH('FP costs'!$A56,'FP costs data'!$A$2:$A$148,0),MATCH('FP costs'!F$1,'FP costs data'!$A$1:$M$1,0))</f>
        <v>1007336.1301850639</v>
      </c>
      <c r="G56">
        <f>INDEX('FP costs data'!$A$2:$M$148,MATCH('FP costs'!$A56,'FP costs data'!$A$2:$A$148,0),MATCH('FP costs'!G$1,'FP costs data'!$A$1:$M$1,0))</f>
        <v>1571827.4149505273</v>
      </c>
      <c r="H56">
        <f>INDEX('FP costs data'!$A$2:$M$148,MATCH('FP costs'!$A56,'FP costs data'!$A$2:$A$148,0),MATCH('FP costs'!H$1,'FP costs data'!$A$1:$M$1,0))</f>
        <v>2185098.6222469583</v>
      </c>
      <c r="I56">
        <f>INDEX('FP costs data'!$A$2:$M$148,MATCH('FP costs'!$A56,'FP costs data'!$A$2:$A$148,0),MATCH('FP costs'!I$1,'FP costs data'!$A$1:$M$1,0))</f>
        <v>2848890.8304139003</v>
      </c>
      <c r="J56">
        <f>INDEX('FP costs data'!$A$2:$M$148,MATCH('FP costs'!$A56,'FP costs data'!$A$2:$A$148,0),MATCH('FP costs'!J$1,'FP costs data'!$A$1:$M$1,0))</f>
        <v>3573123.1764255054</v>
      </c>
      <c r="K56">
        <f>INDEX('FP costs data'!$A$2:$M$148,MATCH('FP costs'!$A56,'FP costs data'!$A$2:$A$148,0),MATCH('FP costs'!K$1,'FP costs data'!$A$1:$M$1,0))</f>
        <v>4360622.1666560061</v>
      </c>
      <c r="L56">
        <f>INDEX('FP costs data'!$A$2:$M$148,MATCH('FP costs'!$A56,'FP costs data'!$A$2:$A$148,0),MATCH('FP costs'!L$1,'FP costs data'!$A$1:$M$1,0))</f>
        <v>5207808.2945961617</v>
      </c>
      <c r="M56">
        <f>INDEX('FP costs data'!$A$2:$M$148,MATCH('FP costs'!$A56,'FP costs data'!$A$2:$A$148,0),MATCH('FP costs'!M$1,'FP costs data'!$A$1:$M$1,0))</f>
        <v>6109743.5999999978</v>
      </c>
    </row>
    <row r="57" spans="1:13" x14ac:dyDescent="0.3">
      <c r="A57" s="31" t="s">
        <v>112</v>
      </c>
      <c r="B57">
        <f>INDEX('FP costs data'!$A$2:$M$148,MATCH('FP costs'!$A57,'FP costs data'!$A$2:$A$148,0),MATCH('FP costs'!B$1,'FP costs data'!$A$1:$M$1,0))</f>
        <v>0</v>
      </c>
      <c r="C57">
        <f>INDEX('FP costs data'!$A$2:$M$148,MATCH('FP costs'!$A57,'FP costs data'!$A$2:$A$148,0),MATCH('FP costs'!C$1,'FP costs data'!$A$1:$M$1,0))</f>
        <v>0</v>
      </c>
      <c r="D57">
        <f>INDEX('FP costs data'!$A$2:$M$148,MATCH('FP costs'!$A57,'FP costs data'!$A$2:$A$148,0),MATCH('FP costs'!D$1,'FP costs data'!$A$1:$M$1,0))</f>
        <v>0</v>
      </c>
      <c r="E57">
        <f>INDEX('FP costs data'!$A$2:$M$148,MATCH('FP costs'!$A57,'FP costs data'!$A$2:$A$148,0),MATCH('FP costs'!E$1,'FP costs data'!$A$1:$M$1,0))</f>
        <v>1419181.8932566792</v>
      </c>
      <c r="F57">
        <f>INDEX('FP costs data'!$A$2:$M$148,MATCH('FP costs'!$A57,'FP costs data'!$A$2:$A$148,0),MATCH('FP costs'!F$1,'FP costs data'!$A$1:$M$1,0))</f>
        <v>3043525.6874576285</v>
      </c>
      <c r="G57">
        <f>INDEX('FP costs data'!$A$2:$M$148,MATCH('FP costs'!$A57,'FP costs data'!$A$2:$A$148,0),MATCH('FP costs'!G$1,'FP costs data'!$A$1:$M$1,0))</f>
        <v>4886313.1420727968</v>
      </c>
      <c r="H57">
        <f>INDEX('FP costs data'!$A$2:$M$148,MATCH('FP costs'!$A57,'FP costs data'!$A$2:$A$148,0),MATCH('FP costs'!H$1,'FP costs data'!$A$1:$M$1,0))</f>
        <v>6958596.4685352594</v>
      </c>
      <c r="I57">
        <f>INDEX('FP costs data'!$A$2:$M$148,MATCH('FP costs'!$A57,'FP costs data'!$A$2:$A$148,0),MATCH('FP costs'!I$1,'FP costs data'!$A$1:$M$1,0))</f>
        <v>9273106.6374661848</v>
      </c>
      <c r="J57">
        <f>INDEX('FP costs data'!$A$2:$M$148,MATCH('FP costs'!$A57,'FP costs data'!$A$2:$A$148,0),MATCH('FP costs'!J$1,'FP costs data'!$A$1:$M$1,0))</f>
        <v>11841693.788376927</v>
      </c>
      <c r="K57">
        <f>INDEX('FP costs data'!$A$2:$M$148,MATCH('FP costs'!$A57,'FP costs data'!$A$2:$A$148,0),MATCH('FP costs'!K$1,'FP costs data'!$A$1:$M$1,0))</f>
        <v>14678016.837972909</v>
      </c>
      <c r="L57">
        <f>INDEX('FP costs data'!$A$2:$M$148,MATCH('FP costs'!$A57,'FP costs data'!$A$2:$A$148,0),MATCH('FP costs'!L$1,'FP costs data'!$A$1:$M$1,0))</f>
        <v>17799847.19102408</v>
      </c>
      <c r="M57">
        <f>INDEX('FP costs data'!$A$2:$M$148,MATCH('FP costs'!$A57,'FP costs data'!$A$2:$A$148,0),MATCH('FP costs'!M$1,'FP costs data'!$A$1:$M$1,0))</f>
        <v>21225906.000000015</v>
      </c>
    </row>
    <row r="58" spans="1:13" x14ac:dyDescent="0.3">
      <c r="A58" s="31" t="s">
        <v>114</v>
      </c>
      <c r="B58">
        <f>INDEX('FP costs data'!$A$2:$M$148,MATCH('FP costs'!$A58,'FP costs data'!$A$2:$A$148,0),MATCH('FP costs'!B$1,'FP costs data'!$A$1:$M$1,0))</f>
        <v>0</v>
      </c>
      <c r="C58">
        <f>INDEX('FP costs data'!$A$2:$M$148,MATCH('FP costs'!$A58,'FP costs data'!$A$2:$A$148,0),MATCH('FP costs'!C$1,'FP costs data'!$A$1:$M$1,0))</f>
        <v>0</v>
      </c>
      <c r="D58">
        <f>INDEX('FP costs data'!$A$2:$M$148,MATCH('FP costs'!$A58,'FP costs data'!$A$2:$A$148,0),MATCH('FP costs'!D$1,'FP costs data'!$A$1:$M$1,0))</f>
        <v>0</v>
      </c>
      <c r="E58">
        <f>INDEX('FP costs data'!$A$2:$M$148,MATCH('FP costs'!$A58,'FP costs data'!$A$2:$A$148,0),MATCH('FP costs'!E$1,'FP costs data'!$A$1:$M$1,0))</f>
        <v>4971.5145879185729</v>
      </c>
      <c r="F58">
        <f>INDEX('FP costs data'!$A$2:$M$148,MATCH('FP costs'!$A58,'FP costs data'!$A$2:$A$148,0),MATCH('FP costs'!F$1,'FP costs data'!$A$1:$M$1,0))</f>
        <v>10678.68031608926</v>
      </c>
      <c r="G58">
        <f>INDEX('FP costs data'!$A$2:$M$148,MATCH('FP costs'!$A58,'FP costs data'!$A$2:$A$148,0),MATCH('FP costs'!G$1,'FP costs data'!$A$1:$M$1,0))</f>
        <v>17210.091799640584</v>
      </c>
      <c r="H58">
        <f>INDEX('FP costs data'!$A$2:$M$148,MATCH('FP costs'!$A58,'FP costs data'!$A$2:$A$148,0),MATCH('FP costs'!H$1,'FP costs data'!$A$1:$M$1,0))</f>
        <v>24631.953984032829</v>
      </c>
      <c r="I58">
        <f>INDEX('FP costs data'!$A$2:$M$148,MATCH('FP costs'!$A58,'FP costs data'!$A$2:$A$148,0),MATCH('FP costs'!I$1,'FP costs data'!$A$1:$M$1,0))</f>
        <v>33054.600966421938</v>
      </c>
      <c r="J58">
        <f>INDEX('FP costs data'!$A$2:$M$148,MATCH('FP costs'!$A58,'FP costs data'!$A$2:$A$148,0),MATCH('FP costs'!J$1,'FP costs data'!$A$1:$M$1,0))</f>
        <v>42564.86355535742</v>
      </c>
      <c r="K58">
        <f>INDEX('FP costs data'!$A$2:$M$148,MATCH('FP costs'!$A58,'FP costs data'!$A$2:$A$148,0),MATCH('FP costs'!K$1,'FP costs data'!$A$1:$M$1,0))</f>
        <v>53270.047530165168</v>
      </c>
      <c r="L58">
        <f>INDEX('FP costs data'!$A$2:$M$148,MATCH('FP costs'!$A58,'FP costs data'!$A$2:$A$148,0),MATCH('FP costs'!L$1,'FP costs data'!$A$1:$M$1,0))</f>
        <v>65295.751277232841</v>
      </c>
      <c r="M58">
        <f>INDEX('FP costs data'!$A$2:$M$148,MATCH('FP costs'!$A58,'FP costs data'!$A$2:$A$148,0),MATCH('FP costs'!M$1,'FP costs data'!$A$1:$M$1,0))</f>
        <v>78809.179999999993</v>
      </c>
    </row>
    <row r="59" spans="1:13" x14ac:dyDescent="0.3">
      <c r="A59" s="31" t="s">
        <v>116</v>
      </c>
      <c r="B59">
        <f>INDEX('FP costs data'!$A$2:$M$148,MATCH('FP costs'!$A59,'FP costs data'!$A$2:$A$148,0),MATCH('FP costs'!B$1,'FP costs data'!$A$1:$M$1,0))</f>
        <v>0</v>
      </c>
      <c r="C59">
        <f>INDEX('FP costs data'!$A$2:$M$148,MATCH('FP costs'!$A59,'FP costs data'!$A$2:$A$148,0),MATCH('FP costs'!C$1,'FP costs data'!$A$1:$M$1,0))</f>
        <v>0</v>
      </c>
      <c r="D59">
        <f>INDEX('FP costs data'!$A$2:$M$148,MATCH('FP costs'!$A59,'FP costs data'!$A$2:$A$148,0),MATCH('FP costs'!D$1,'FP costs data'!$A$1:$M$1,0))</f>
        <v>0</v>
      </c>
      <c r="E59">
        <f>INDEX('FP costs data'!$A$2:$M$148,MATCH('FP costs'!$A59,'FP costs data'!$A$2:$A$148,0),MATCH('FP costs'!E$1,'FP costs data'!$A$1:$M$1,0))</f>
        <v>186822.85739585571</v>
      </c>
      <c r="F59">
        <f>INDEX('FP costs data'!$A$2:$M$148,MATCH('FP costs'!$A59,'FP costs data'!$A$2:$A$148,0),MATCH('FP costs'!F$1,'FP costs data'!$A$1:$M$1,0))</f>
        <v>392149.2974386788</v>
      </c>
      <c r="G59">
        <f>INDEX('FP costs data'!$A$2:$M$148,MATCH('FP costs'!$A59,'FP costs data'!$A$2:$A$148,0),MATCH('FP costs'!G$1,'FP costs data'!$A$1:$M$1,0))</f>
        <v>618671.35048008803</v>
      </c>
      <c r="H59">
        <f>INDEX('FP costs data'!$A$2:$M$148,MATCH('FP costs'!$A59,'FP costs data'!$A$2:$A$148,0),MATCH('FP costs'!H$1,'FP costs data'!$A$1:$M$1,0))</f>
        <v>869919.76725325175</v>
      </c>
      <c r="I59">
        <f>INDEX('FP costs data'!$A$2:$M$148,MATCH('FP costs'!$A59,'FP costs data'!$A$2:$A$148,0),MATCH('FP costs'!I$1,'FP costs data'!$A$1:$M$1,0))</f>
        <v>1148244.9104889911</v>
      </c>
      <c r="J59">
        <f>INDEX('FP costs data'!$A$2:$M$148,MATCH('FP costs'!$A59,'FP costs data'!$A$2:$A$148,0),MATCH('FP costs'!J$1,'FP costs data'!$A$1:$M$1,0))</f>
        <v>1458145.7296349686</v>
      </c>
      <c r="K59">
        <f>INDEX('FP costs data'!$A$2:$M$148,MATCH('FP costs'!$A59,'FP costs data'!$A$2:$A$148,0),MATCH('FP costs'!K$1,'FP costs data'!$A$1:$M$1,0))</f>
        <v>1802020.8019345123</v>
      </c>
      <c r="L59">
        <f>INDEX('FP costs data'!$A$2:$M$148,MATCH('FP costs'!$A59,'FP costs data'!$A$2:$A$148,0),MATCH('FP costs'!L$1,'FP costs data'!$A$1:$M$1,0))</f>
        <v>2179502.7031755457</v>
      </c>
      <c r="M59">
        <f>INDEX('FP costs data'!$A$2:$M$148,MATCH('FP costs'!$A59,'FP costs data'!$A$2:$A$148,0),MATCH('FP costs'!M$1,'FP costs data'!$A$1:$M$1,0))</f>
        <v>2589589.8000000017</v>
      </c>
    </row>
    <row r="60" spans="1:13" x14ac:dyDescent="0.3">
      <c r="A60" s="31" t="s">
        <v>118</v>
      </c>
      <c r="B60">
        <f>INDEX('FP costs data'!$A$2:$M$148,MATCH('FP costs'!$A60,'FP costs data'!$A$2:$A$148,0),MATCH('FP costs'!B$1,'FP costs data'!$A$1:$M$1,0))</f>
        <v>0</v>
      </c>
      <c r="C60">
        <f>INDEX('FP costs data'!$A$2:$M$148,MATCH('FP costs'!$A60,'FP costs data'!$A$2:$A$148,0),MATCH('FP costs'!C$1,'FP costs data'!$A$1:$M$1,0))</f>
        <v>0</v>
      </c>
      <c r="D60">
        <f>INDEX('FP costs data'!$A$2:$M$148,MATCH('FP costs'!$A60,'FP costs data'!$A$2:$A$148,0),MATCH('FP costs'!D$1,'FP costs data'!$A$1:$M$1,0))</f>
        <v>0</v>
      </c>
      <c r="E60">
        <f>INDEX('FP costs data'!$A$2:$M$148,MATCH('FP costs'!$A60,'FP costs data'!$A$2:$A$148,0),MATCH('FP costs'!E$1,'FP costs data'!$A$1:$M$1,0))</f>
        <v>176768.73451967724</v>
      </c>
      <c r="F60">
        <f>INDEX('FP costs data'!$A$2:$M$148,MATCH('FP costs'!$A60,'FP costs data'!$A$2:$A$148,0),MATCH('FP costs'!F$1,'FP costs data'!$A$1:$M$1,0))</f>
        <v>392025.2652207138</v>
      </c>
      <c r="G60">
        <f>INDEX('FP costs data'!$A$2:$M$148,MATCH('FP costs'!$A60,'FP costs data'!$A$2:$A$148,0),MATCH('FP costs'!G$1,'FP costs data'!$A$1:$M$1,0))</f>
        <v>648834.10335333832</v>
      </c>
      <c r="H60">
        <f>INDEX('FP costs data'!$A$2:$M$148,MATCH('FP costs'!$A60,'FP costs data'!$A$2:$A$148,0),MATCH('FP costs'!H$1,'FP costs data'!$A$1:$M$1,0))</f>
        <v>950237.67210045643</v>
      </c>
      <c r="I60">
        <f>INDEX('FP costs data'!$A$2:$M$148,MATCH('FP costs'!$A60,'FP costs data'!$A$2:$A$148,0),MATCH('FP costs'!I$1,'FP costs data'!$A$1:$M$1,0))</f>
        <v>1299908.5286883628</v>
      </c>
      <c r="J60">
        <f>INDEX('FP costs data'!$A$2:$M$148,MATCH('FP costs'!$A60,'FP costs data'!$A$2:$A$148,0),MATCH('FP costs'!J$1,'FP costs data'!$A$1:$M$1,0))</f>
        <v>1700716.8821300482</v>
      </c>
      <c r="K60">
        <f>INDEX('FP costs data'!$A$2:$M$148,MATCH('FP costs'!$A60,'FP costs data'!$A$2:$A$148,0),MATCH('FP costs'!K$1,'FP costs data'!$A$1:$M$1,0))</f>
        <v>2155904.3545664344</v>
      </c>
      <c r="L60">
        <f>INDEX('FP costs data'!$A$2:$M$148,MATCH('FP costs'!$A60,'FP costs data'!$A$2:$A$148,0),MATCH('FP costs'!L$1,'FP costs data'!$A$1:$M$1,0))</f>
        <v>2668799.5506337443</v>
      </c>
      <c r="M60">
        <f>INDEX('FP costs data'!$A$2:$M$148,MATCH('FP costs'!$A60,'FP costs data'!$A$2:$A$148,0),MATCH('FP costs'!M$1,'FP costs data'!$A$1:$M$1,0))</f>
        <v>3242683.2900000019</v>
      </c>
    </row>
    <row r="61" spans="1:13" x14ac:dyDescent="0.3">
      <c r="A61" s="31" t="s">
        <v>120</v>
      </c>
      <c r="B61">
        <f>INDEX('FP costs data'!$A$2:$M$148,MATCH('FP costs'!$A61,'FP costs data'!$A$2:$A$148,0),MATCH('FP costs'!B$1,'FP costs data'!$A$1:$M$1,0))</f>
        <v>0</v>
      </c>
      <c r="C61">
        <f>INDEX('FP costs data'!$A$2:$M$148,MATCH('FP costs'!$A61,'FP costs data'!$A$2:$A$148,0),MATCH('FP costs'!C$1,'FP costs data'!$A$1:$M$1,0))</f>
        <v>0</v>
      </c>
      <c r="D61">
        <f>INDEX('FP costs data'!$A$2:$M$148,MATCH('FP costs'!$A61,'FP costs data'!$A$2:$A$148,0),MATCH('FP costs'!D$1,'FP costs data'!$A$1:$M$1,0))</f>
        <v>0</v>
      </c>
      <c r="E61">
        <f>INDEX('FP costs data'!$A$2:$M$148,MATCH('FP costs'!$A61,'FP costs data'!$A$2:$A$148,0),MATCH('FP costs'!E$1,'FP costs data'!$A$1:$M$1,0))</f>
        <v>88093.874675468076</v>
      </c>
      <c r="F61">
        <f>INDEX('FP costs data'!$A$2:$M$148,MATCH('FP costs'!$A61,'FP costs data'!$A$2:$A$148,0),MATCH('FP costs'!F$1,'FP costs data'!$A$1:$M$1,0))</f>
        <v>180966.57417530753</v>
      </c>
      <c r="G61">
        <f>INDEX('FP costs data'!$A$2:$M$148,MATCH('FP costs'!$A61,'FP costs data'!$A$2:$A$148,0),MATCH('FP costs'!G$1,'FP costs data'!$A$1:$M$1,0))</f>
        <v>278913.2332655061</v>
      </c>
      <c r="H61">
        <f>INDEX('FP costs data'!$A$2:$M$148,MATCH('FP costs'!$A61,'FP costs data'!$A$2:$A$148,0),MATCH('FP costs'!H$1,'FP costs data'!$A$1:$M$1,0))</f>
        <v>382333.40629950771</v>
      </c>
      <c r="I61">
        <f>INDEX('FP costs data'!$A$2:$M$148,MATCH('FP costs'!$A61,'FP costs data'!$A$2:$A$148,0),MATCH('FP costs'!I$1,'FP costs data'!$A$1:$M$1,0))</f>
        <v>491035.05155073665</v>
      </c>
      <c r="J61">
        <f>INDEX('FP costs data'!$A$2:$M$148,MATCH('FP costs'!$A61,'FP costs data'!$A$2:$A$148,0),MATCH('FP costs'!J$1,'FP costs data'!$A$1:$M$1,0))</f>
        <v>605654.0621846877</v>
      </c>
      <c r="K61">
        <f>INDEX('FP costs data'!$A$2:$M$148,MATCH('FP costs'!$A61,'FP costs data'!$A$2:$A$148,0),MATCH('FP costs'!K$1,'FP costs data'!$A$1:$M$1,0))</f>
        <v>726379.16673488775</v>
      </c>
      <c r="L61">
        <f>INDEX('FP costs data'!$A$2:$M$148,MATCH('FP costs'!$A61,'FP costs data'!$A$2:$A$148,0),MATCH('FP costs'!L$1,'FP costs data'!$A$1:$M$1,0))</f>
        <v>853075.90560829779</v>
      </c>
      <c r="M61">
        <f>INDEX('FP costs data'!$A$2:$M$148,MATCH('FP costs'!$A61,'FP costs data'!$A$2:$A$148,0),MATCH('FP costs'!M$1,'FP costs data'!$A$1:$M$1,0))</f>
        <v>985575.48447944224</v>
      </c>
    </row>
    <row r="62" spans="1:13" x14ac:dyDescent="0.3">
      <c r="A62" s="31" t="s">
        <v>122</v>
      </c>
      <c r="B62">
        <f>INDEX('FP costs data'!$A$2:$M$148,MATCH('FP costs'!$A62,'FP costs data'!$A$2:$A$148,0),MATCH('FP costs'!B$1,'FP costs data'!$A$1:$M$1,0))</f>
        <v>0</v>
      </c>
      <c r="C62">
        <f>INDEX('FP costs data'!$A$2:$M$148,MATCH('FP costs'!$A62,'FP costs data'!$A$2:$A$148,0),MATCH('FP costs'!C$1,'FP costs data'!$A$1:$M$1,0))</f>
        <v>0</v>
      </c>
      <c r="D62">
        <f>INDEX('FP costs data'!$A$2:$M$148,MATCH('FP costs'!$A62,'FP costs data'!$A$2:$A$148,0),MATCH('FP costs'!D$1,'FP costs data'!$A$1:$M$1,0))</f>
        <v>0</v>
      </c>
      <c r="E62">
        <f>INDEX('FP costs data'!$A$2:$M$148,MATCH('FP costs'!$A62,'FP costs data'!$A$2:$A$148,0),MATCH('FP costs'!E$1,'FP costs data'!$A$1:$M$1,0))</f>
        <v>330185.70460627228</v>
      </c>
      <c r="F62">
        <f>INDEX('FP costs data'!$A$2:$M$148,MATCH('FP costs'!$A62,'FP costs data'!$A$2:$A$148,0),MATCH('FP costs'!F$1,'FP costs data'!$A$1:$M$1,0))</f>
        <v>705244.8651602855</v>
      </c>
      <c r="G62">
        <f>INDEX('FP costs data'!$A$2:$M$148,MATCH('FP costs'!$A62,'FP costs data'!$A$2:$A$148,0),MATCH('FP costs'!G$1,'FP costs data'!$A$1:$M$1,0))</f>
        <v>1129774.7866142541</v>
      </c>
      <c r="H62">
        <f>INDEX('FP costs data'!$A$2:$M$148,MATCH('FP costs'!$A62,'FP costs data'!$A$2:$A$148,0),MATCH('FP costs'!H$1,'FP costs data'!$A$1:$M$1,0))</f>
        <v>1608666.2757550282</v>
      </c>
      <c r="I62">
        <f>INDEX('FP costs data'!$A$2:$M$148,MATCH('FP costs'!$A62,'FP costs data'!$A$2:$A$148,0),MATCH('FP costs'!I$1,'FP costs data'!$A$1:$M$1,0))</f>
        <v>2147018.9259801488</v>
      </c>
      <c r="J62">
        <f>INDEX('FP costs data'!$A$2:$M$148,MATCH('FP costs'!$A62,'FP costs data'!$A$2:$A$148,0),MATCH('FP costs'!J$1,'FP costs data'!$A$1:$M$1,0))</f>
        <v>2751104.6552995965</v>
      </c>
      <c r="K62">
        <f>INDEX('FP costs data'!$A$2:$M$148,MATCH('FP costs'!$A62,'FP costs data'!$A$2:$A$148,0),MATCH('FP costs'!K$1,'FP costs data'!$A$1:$M$1,0))</f>
        <v>3427430.2787896097</v>
      </c>
      <c r="L62">
        <f>INDEX('FP costs data'!$A$2:$M$148,MATCH('FP costs'!$A62,'FP costs data'!$A$2:$A$148,0),MATCH('FP costs'!L$1,'FP costs data'!$A$1:$M$1,0))</f>
        <v>4183224.6719187982</v>
      </c>
      <c r="M62">
        <f>INDEX('FP costs data'!$A$2:$M$148,MATCH('FP costs'!$A62,'FP costs data'!$A$2:$A$148,0),MATCH('FP costs'!M$1,'FP costs data'!$A$1:$M$1,0))</f>
        <v>5026369.2806449709</v>
      </c>
    </row>
    <row r="63" spans="1:13" x14ac:dyDescent="0.3">
      <c r="A63" s="31" t="s">
        <v>124</v>
      </c>
      <c r="B63">
        <f>INDEX('FP costs data'!$A$2:$M$148,MATCH('FP costs'!$A63,'FP costs data'!$A$2:$A$148,0),MATCH('FP costs'!B$1,'FP costs data'!$A$1:$M$1,0))</f>
        <v>0</v>
      </c>
      <c r="C63">
        <f>INDEX('FP costs data'!$A$2:$M$148,MATCH('FP costs'!$A63,'FP costs data'!$A$2:$A$148,0),MATCH('FP costs'!C$1,'FP costs data'!$A$1:$M$1,0))</f>
        <v>0</v>
      </c>
      <c r="D63">
        <f>INDEX('FP costs data'!$A$2:$M$148,MATCH('FP costs'!$A63,'FP costs data'!$A$2:$A$148,0),MATCH('FP costs'!D$1,'FP costs data'!$A$1:$M$1,0))</f>
        <v>0</v>
      </c>
      <c r="E63">
        <f>INDEX('FP costs data'!$A$2:$M$148,MATCH('FP costs'!$A63,'FP costs data'!$A$2:$A$148,0),MATCH('FP costs'!E$1,'FP costs data'!$A$1:$M$1,0))</f>
        <v>871972.50150828063</v>
      </c>
      <c r="F63">
        <f>INDEX('FP costs data'!$A$2:$M$148,MATCH('FP costs'!$A63,'FP costs data'!$A$2:$A$148,0),MATCH('FP costs'!F$1,'FP costs data'!$A$1:$M$1,0))</f>
        <v>1975310.1946463361</v>
      </c>
      <c r="G63">
        <f>INDEX('FP costs data'!$A$2:$M$148,MATCH('FP costs'!$A63,'FP costs data'!$A$2:$A$148,0),MATCH('FP costs'!G$1,'FP costs data'!$A$1:$M$1,0))</f>
        <v>3339858.8826224543</v>
      </c>
      <c r="H63">
        <f>INDEX('FP costs data'!$A$2:$M$148,MATCH('FP costs'!$A63,'FP costs data'!$A$2:$A$148,0),MATCH('FP costs'!H$1,'FP costs data'!$A$1:$M$1,0))</f>
        <v>4997598.6994793117</v>
      </c>
      <c r="I63">
        <f>INDEX('FP costs data'!$A$2:$M$148,MATCH('FP costs'!$A63,'FP costs data'!$A$2:$A$148,0),MATCH('FP costs'!I$1,'FP costs data'!$A$1:$M$1,0))</f>
        <v>6984753.3560217209</v>
      </c>
      <c r="J63">
        <f>INDEX('FP costs data'!$A$2:$M$148,MATCH('FP costs'!$A63,'FP costs data'!$A$2:$A$148,0),MATCH('FP costs'!J$1,'FP costs data'!$A$1:$M$1,0))</f>
        <v>9339256.4418224692</v>
      </c>
      <c r="K63">
        <f>INDEX('FP costs data'!$A$2:$M$148,MATCH('FP costs'!$A63,'FP costs data'!$A$2:$A$148,0),MATCH('FP costs'!K$1,'FP costs data'!$A$1:$M$1,0))</f>
        <v>12104581.237005707</v>
      </c>
      <c r="L63">
        <f>INDEX('FP costs data'!$A$2:$M$148,MATCH('FP costs'!$A63,'FP costs data'!$A$2:$A$148,0),MATCH('FP costs'!L$1,'FP costs data'!$A$1:$M$1,0))</f>
        <v>15331388.631475549</v>
      </c>
      <c r="M63">
        <f>INDEX('FP costs data'!$A$2:$M$148,MATCH('FP costs'!$A63,'FP costs data'!$A$2:$A$148,0),MATCH('FP costs'!M$1,'FP costs data'!$A$1:$M$1,0))</f>
        <v>19075798.61999999</v>
      </c>
    </row>
    <row r="64" spans="1:13" x14ac:dyDescent="0.3">
      <c r="A64" s="31" t="s">
        <v>126</v>
      </c>
      <c r="B64">
        <f>INDEX('FP costs data'!$A$2:$M$148,MATCH('FP costs'!$A64,'FP costs data'!$A$2:$A$148,0),MATCH('FP costs'!B$1,'FP costs data'!$A$1:$M$1,0))</f>
        <v>0</v>
      </c>
      <c r="C64">
        <f>INDEX('FP costs data'!$A$2:$M$148,MATCH('FP costs'!$A64,'FP costs data'!$A$2:$A$148,0),MATCH('FP costs'!C$1,'FP costs data'!$A$1:$M$1,0))</f>
        <v>0</v>
      </c>
      <c r="D64">
        <f>INDEX('FP costs data'!$A$2:$M$148,MATCH('FP costs'!$A64,'FP costs data'!$A$2:$A$148,0),MATCH('FP costs'!D$1,'FP costs data'!$A$1:$M$1,0))</f>
        <v>0</v>
      </c>
      <c r="E64">
        <f>INDEX('FP costs data'!$A$2:$M$148,MATCH('FP costs'!$A64,'FP costs data'!$A$2:$A$148,0),MATCH('FP costs'!E$1,'FP costs data'!$A$1:$M$1,0))</f>
        <v>860132.02740696445</v>
      </c>
      <c r="F64">
        <f>INDEX('FP costs data'!$A$2:$M$148,MATCH('FP costs'!$A64,'FP costs data'!$A$2:$A$148,0),MATCH('FP costs'!F$1,'FP costs data'!$A$1:$M$1,0))</f>
        <v>1808960.4242827408</v>
      </c>
      <c r="G64">
        <f>INDEX('FP costs data'!$A$2:$M$148,MATCH('FP costs'!$A64,'FP costs data'!$A$2:$A$148,0),MATCH('FP costs'!G$1,'FP costs data'!$A$1:$M$1,0))</f>
        <v>2850390.7708511613</v>
      </c>
      <c r="H64">
        <f>INDEX('FP costs data'!$A$2:$M$148,MATCH('FP costs'!$A64,'FP costs data'!$A$2:$A$148,0),MATCH('FP costs'!H$1,'FP costs data'!$A$1:$M$1,0))</f>
        <v>3985943.0468450598</v>
      </c>
      <c r="I64">
        <f>INDEX('FP costs data'!$A$2:$M$148,MATCH('FP costs'!$A64,'FP costs data'!$A$2:$A$148,0),MATCH('FP costs'!I$1,'FP costs data'!$A$1:$M$1,0))</f>
        <v>5220428.776116807</v>
      </c>
      <c r="J64">
        <f>INDEX('FP costs data'!$A$2:$M$148,MATCH('FP costs'!$A64,'FP costs data'!$A$2:$A$148,0),MATCH('FP costs'!J$1,'FP costs data'!$A$1:$M$1,0))</f>
        <v>6555083.8462943211</v>
      </c>
      <c r="K64">
        <f>INDEX('FP costs data'!$A$2:$M$148,MATCH('FP costs'!$A64,'FP costs data'!$A$2:$A$148,0),MATCH('FP costs'!K$1,'FP costs data'!$A$1:$M$1,0))</f>
        <v>7994872.2984912954</v>
      </c>
      <c r="L64">
        <f>INDEX('FP costs data'!$A$2:$M$148,MATCH('FP costs'!$A64,'FP costs data'!$A$2:$A$148,0),MATCH('FP costs'!L$1,'FP costs data'!$A$1:$M$1,0))</f>
        <v>9549864.5738172829</v>
      </c>
      <c r="M64">
        <f>INDEX('FP costs data'!$A$2:$M$148,MATCH('FP costs'!$A64,'FP costs data'!$A$2:$A$148,0),MATCH('FP costs'!M$1,'FP costs data'!$A$1:$M$1,0))</f>
        <v>11230514.673329525</v>
      </c>
    </row>
    <row r="65" spans="1:13" x14ac:dyDescent="0.3">
      <c r="A65" s="31" t="s">
        <v>128</v>
      </c>
      <c r="B65">
        <f>INDEX('FP costs data'!$A$2:$M$148,MATCH('FP costs'!$A65,'FP costs data'!$A$2:$A$148,0),MATCH('FP costs'!B$1,'FP costs data'!$A$1:$M$1,0))</f>
        <v>0</v>
      </c>
      <c r="C65">
        <f>INDEX('FP costs data'!$A$2:$M$148,MATCH('FP costs'!$A65,'FP costs data'!$A$2:$A$148,0),MATCH('FP costs'!C$1,'FP costs data'!$A$1:$M$1,0))</f>
        <v>0</v>
      </c>
      <c r="D65">
        <f>INDEX('FP costs data'!$A$2:$M$148,MATCH('FP costs'!$A65,'FP costs data'!$A$2:$A$148,0),MATCH('FP costs'!D$1,'FP costs data'!$A$1:$M$1,0))</f>
        <v>0</v>
      </c>
      <c r="E65">
        <f>INDEX('FP costs data'!$A$2:$M$148,MATCH('FP costs'!$A65,'FP costs data'!$A$2:$A$148,0),MATCH('FP costs'!E$1,'FP costs data'!$A$1:$M$1,0))</f>
        <v>19856.758633937279</v>
      </c>
      <c r="F65">
        <f>INDEX('FP costs data'!$A$2:$M$148,MATCH('FP costs'!$A65,'FP costs data'!$A$2:$A$148,0),MATCH('FP costs'!F$1,'FP costs data'!$A$1:$M$1,0))</f>
        <v>41674.031354951963</v>
      </c>
      <c r="G65">
        <f>INDEX('FP costs data'!$A$2:$M$148,MATCH('FP costs'!$A65,'FP costs data'!$A$2:$A$148,0),MATCH('FP costs'!G$1,'FP costs data'!$A$1:$M$1,0))</f>
        <v>65654.902937688224</v>
      </c>
      <c r="H65">
        <f>INDEX('FP costs data'!$A$2:$M$148,MATCH('FP costs'!$A65,'FP costs data'!$A$2:$A$148,0),MATCH('FP costs'!H$1,'FP costs data'!$A$1:$M$1,0))</f>
        <v>92028.66807568341</v>
      </c>
      <c r="I65">
        <f>INDEX('FP costs data'!$A$2:$M$148,MATCH('FP costs'!$A65,'FP costs data'!$A$2:$A$148,0),MATCH('FP costs'!I$1,'FP costs data'!$A$1:$M$1,0))</f>
        <v>121047.93604938884</v>
      </c>
      <c r="J65">
        <f>INDEX('FP costs data'!$A$2:$M$148,MATCH('FP costs'!$A65,'FP costs data'!$A$2:$A$148,0),MATCH('FP costs'!J$1,'FP costs data'!$A$1:$M$1,0))</f>
        <v>152951.28072401974</v>
      </c>
      <c r="K65">
        <f>INDEX('FP costs data'!$A$2:$M$148,MATCH('FP costs'!$A65,'FP costs data'!$A$2:$A$148,0),MATCH('FP costs'!K$1,'FP costs data'!$A$1:$M$1,0))</f>
        <v>187913.8861082191</v>
      </c>
      <c r="L65">
        <f>INDEX('FP costs data'!$A$2:$M$148,MATCH('FP costs'!$A65,'FP costs data'!$A$2:$A$148,0),MATCH('FP costs'!L$1,'FP costs data'!$A$1:$M$1,0))</f>
        <v>225863.76299685572</v>
      </c>
      <c r="M65">
        <f>INDEX('FP costs data'!$A$2:$M$148,MATCH('FP costs'!$A65,'FP costs data'!$A$2:$A$148,0),MATCH('FP costs'!M$1,'FP costs data'!$A$1:$M$1,0))</f>
        <v>266688.11999999994</v>
      </c>
    </row>
    <row r="66" spans="1:13" x14ac:dyDescent="0.3">
      <c r="A66" s="31" t="s">
        <v>130</v>
      </c>
      <c r="B66">
        <f>INDEX('FP costs data'!$A$2:$M$148,MATCH('FP costs'!$A66,'FP costs data'!$A$2:$A$148,0),MATCH('FP costs'!B$1,'FP costs data'!$A$1:$M$1,0))</f>
        <v>0</v>
      </c>
      <c r="C66">
        <f>INDEX('FP costs data'!$A$2:$M$148,MATCH('FP costs'!$A66,'FP costs data'!$A$2:$A$148,0),MATCH('FP costs'!C$1,'FP costs data'!$A$1:$M$1,0))</f>
        <v>0</v>
      </c>
      <c r="D66">
        <f>INDEX('FP costs data'!$A$2:$M$148,MATCH('FP costs'!$A66,'FP costs data'!$A$2:$A$148,0),MATCH('FP costs'!D$1,'FP costs data'!$A$1:$M$1,0))</f>
        <v>0</v>
      </c>
      <c r="E66">
        <f>INDEX('FP costs data'!$A$2:$M$148,MATCH('FP costs'!$A66,'FP costs data'!$A$2:$A$148,0),MATCH('FP costs'!E$1,'FP costs data'!$A$1:$M$1,0))</f>
        <v>509173.05784898996</v>
      </c>
      <c r="F66">
        <f>INDEX('FP costs data'!$A$2:$M$148,MATCH('FP costs'!$A66,'FP costs data'!$A$2:$A$148,0),MATCH('FP costs'!F$1,'FP costs data'!$A$1:$M$1,0))</f>
        <v>1196201.2633517105</v>
      </c>
      <c r="G66">
        <f>INDEX('FP costs data'!$A$2:$M$148,MATCH('FP costs'!$A66,'FP costs data'!$A$2:$A$148,0),MATCH('FP costs'!G$1,'FP costs data'!$A$1:$M$1,0))</f>
        <v>2100315.9344403865</v>
      </c>
      <c r="H66">
        <f>INDEX('FP costs data'!$A$2:$M$148,MATCH('FP costs'!$A66,'FP costs data'!$A$2:$A$148,0),MATCH('FP costs'!H$1,'FP costs data'!$A$1:$M$1,0))</f>
        <v>3267555.1847256776</v>
      </c>
      <c r="I66">
        <f>INDEX('FP costs data'!$A$2:$M$148,MATCH('FP costs'!$A66,'FP costs data'!$A$2:$A$148,0),MATCH('FP costs'!I$1,'FP costs data'!$A$1:$M$1,0))</f>
        <v>4747741.9670922039</v>
      </c>
      <c r="J66">
        <f>INDEX('FP costs data'!$A$2:$M$148,MATCH('FP costs'!$A66,'FP costs data'!$A$2:$A$148,0),MATCH('FP costs'!J$1,'FP costs data'!$A$1:$M$1,0))</f>
        <v>6608080.4313253528</v>
      </c>
      <c r="K66">
        <f>INDEX('FP costs data'!$A$2:$M$148,MATCH('FP costs'!$A66,'FP costs data'!$A$2:$A$148,0),MATCH('FP costs'!K$1,'FP costs data'!$A$1:$M$1,0))</f>
        <v>8924383.4861571472</v>
      </c>
      <c r="L66">
        <f>INDEX('FP costs data'!$A$2:$M$148,MATCH('FP costs'!$A66,'FP costs data'!$A$2:$A$148,0),MATCH('FP costs'!L$1,'FP costs data'!$A$1:$M$1,0))</f>
        <v>11786069.712329274</v>
      </c>
      <c r="M66">
        <f>INDEX('FP costs data'!$A$2:$M$148,MATCH('FP costs'!$A66,'FP costs data'!$A$2:$A$148,0),MATCH('FP costs'!M$1,'FP costs data'!$A$1:$M$1,0))</f>
        <v>15298538.4</v>
      </c>
    </row>
    <row r="67" spans="1:13" x14ac:dyDescent="0.3">
      <c r="A67" s="31" t="s">
        <v>132</v>
      </c>
      <c r="B67">
        <f>INDEX('FP costs data'!$A$2:$M$148,MATCH('FP costs'!$A67,'FP costs data'!$A$2:$A$148,0),MATCH('FP costs'!B$1,'FP costs data'!$A$1:$M$1,0))</f>
        <v>0</v>
      </c>
      <c r="C67">
        <f>INDEX('FP costs data'!$A$2:$M$148,MATCH('FP costs'!$A67,'FP costs data'!$A$2:$A$148,0),MATCH('FP costs'!C$1,'FP costs data'!$A$1:$M$1,0))</f>
        <v>0</v>
      </c>
      <c r="D67">
        <f>INDEX('FP costs data'!$A$2:$M$148,MATCH('FP costs'!$A67,'FP costs data'!$A$2:$A$148,0),MATCH('FP costs'!D$1,'FP costs data'!$A$1:$M$1,0))</f>
        <v>0</v>
      </c>
      <c r="E67">
        <f>INDEX('FP costs data'!$A$2:$M$148,MATCH('FP costs'!$A67,'FP costs data'!$A$2:$A$148,0),MATCH('FP costs'!E$1,'FP costs data'!$A$1:$M$1,0))</f>
        <v>95313.214800359681</v>
      </c>
      <c r="F67">
        <f>INDEX('FP costs data'!$A$2:$M$148,MATCH('FP costs'!$A67,'FP costs data'!$A$2:$A$148,0),MATCH('FP costs'!F$1,'FP costs data'!$A$1:$M$1,0))</f>
        <v>224167.2122212362</v>
      </c>
      <c r="G67">
        <f>INDEX('FP costs data'!$A$2:$M$148,MATCH('FP costs'!$A67,'FP costs data'!$A$2:$A$148,0),MATCH('FP costs'!G$1,'FP costs data'!$A$1:$M$1,0))</f>
        <v>394183.02250894753</v>
      </c>
      <c r="H67">
        <f>INDEX('FP costs data'!$A$2:$M$148,MATCH('FP costs'!$A67,'FP costs data'!$A$2:$A$148,0),MATCH('FP costs'!H$1,'FP costs data'!$A$1:$M$1,0))</f>
        <v>614571.09681371273</v>
      </c>
      <c r="I67">
        <f>INDEX('FP costs data'!$A$2:$M$148,MATCH('FP costs'!$A67,'FP costs data'!$A$2:$A$148,0),MATCH('FP costs'!I$1,'FP costs data'!$A$1:$M$1,0))</f>
        <v>895894.03229842568</v>
      </c>
      <c r="J67">
        <f>INDEX('FP costs data'!$A$2:$M$148,MATCH('FP costs'!$A67,'FP costs data'!$A$2:$A$148,0),MATCH('FP costs'!J$1,'FP costs data'!$A$1:$M$1,0))</f>
        <v>1251662.7306110279</v>
      </c>
      <c r="K67">
        <f>INDEX('FP costs data'!$A$2:$M$148,MATCH('FP costs'!$A67,'FP costs data'!$A$2:$A$148,0),MATCH('FP costs'!K$1,'FP costs data'!$A$1:$M$1,0))</f>
        <v>1697552.9892232725</v>
      </c>
      <c r="L67">
        <f>INDEX('FP costs data'!$A$2:$M$148,MATCH('FP costs'!$A67,'FP costs data'!$A$2:$A$148,0),MATCH('FP costs'!L$1,'FP costs data'!$A$1:$M$1,0))</f>
        <v>2251947.5066336012</v>
      </c>
      <c r="M67">
        <f>INDEX('FP costs data'!$A$2:$M$148,MATCH('FP costs'!$A67,'FP costs data'!$A$2:$A$148,0),MATCH('FP costs'!M$1,'FP costs data'!$A$1:$M$1,0))</f>
        <v>2936602.5</v>
      </c>
    </row>
    <row r="68" spans="1:13" x14ac:dyDescent="0.3">
      <c r="A68" s="31" t="s">
        <v>134</v>
      </c>
      <c r="B68">
        <f>INDEX('FP costs data'!$A$2:$M$148,MATCH('FP costs'!$A68,'FP costs data'!$A$2:$A$148,0),MATCH('FP costs'!B$1,'FP costs data'!$A$1:$M$1,0))</f>
        <v>0</v>
      </c>
      <c r="C68">
        <f>INDEX('FP costs data'!$A$2:$M$148,MATCH('FP costs'!$A68,'FP costs data'!$A$2:$A$148,0),MATCH('FP costs'!C$1,'FP costs data'!$A$1:$M$1,0))</f>
        <v>0</v>
      </c>
      <c r="D68">
        <f>INDEX('FP costs data'!$A$2:$M$148,MATCH('FP costs'!$A68,'FP costs data'!$A$2:$A$148,0),MATCH('FP costs'!D$1,'FP costs data'!$A$1:$M$1,0))</f>
        <v>0</v>
      </c>
      <c r="E68">
        <f>INDEX('FP costs data'!$A$2:$M$148,MATCH('FP costs'!$A68,'FP costs data'!$A$2:$A$148,0),MATCH('FP costs'!E$1,'FP costs data'!$A$1:$M$1,0))</f>
        <v>5694925.958070457</v>
      </c>
      <c r="F68">
        <f>INDEX('FP costs data'!$A$2:$M$148,MATCH('FP costs'!$A68,'FP costs data'!$A$2:$A$148,0),MATCH('FP costs'!F$1,'FP costs data'!$A$1:$M$1,0))</f>
        <v>11565506.843276113</v>
      </c>
      <c r="G68">
        <f>INDEX('FP costs data'!$A$2:$M$148,MATCH('FP costs'!$A68,'FP costs data'!$A$2:$A$148,0),MATCH('FP costs'!G$1,'FP costs data'!$A$1:$M$1,0))</f>
        <v>17611392.418079734</v>
      </c>
      <c r="H68">
        <f>INDEX('FP costs data'!$A$2:$M$148,MATCH('FP costs'!$A68,'FP costs data'!$A$2:$A$148,0),MATCH('FP costs'!H$1,'FP costs data'!$A$1:$M$1,0))</f>
        <v>23844127.445347071</v>
      </c>
      <c r="I68">
        <f>INDEX('FP costs data'!$A$2:$M$148,MATCH('FP costs'!$A68,'FP costs data'!$A$2:$A$148,0),MATCH('FP costs'!I$1,'FP costs data'!$A$1:$M$1,0))</f>
        <v>30281821.271698087</v>
      </c>
      <c r="J68">
        <f>INDEX('FP costs data'!$A$2:$M$148,MATCH('FP costs'!$A68,'FP costs data'!$A$2:$A$148,0),MATCH('FP costs'!J$1,'FP costs data'!$A$1:$M$1,0))</f>
        <v>36928670.413629711</v>
      </c>
      <c r="K68">
        <f>INDEX('FP costs data'!$A$2:$M$148,MATCH('FP costs'!$A68,'FP costs data'!$A$2:$A$148,0),MATCH('FP costs'!K$1,'FP costs data'!$A$1:$M$1,0))</f>
        <v>43787866.928102225</v>
      </c>
      <c r="L68">
        <f>INDEX('FP costs data'!$A$2:$M$148,MATCH('FP costs'!$A68,'FP costs data'!$A$2:$A$148,0),MATCH('FP costs'!L$1,'FP costs data'!$A$1:$M$1,0))</f>
        <v>50849523.068593144</v>
      </c>
      <c r="M68">
        <f>INDEX('FP costs data'!$A$2:$M$148,MATCH('FP costs'!$A68,'FP costs data'!$A$2:$A$148,0),MATCH('FP costs'!M$1,'FP costs data'!$A$1:$M$1,0))</f>
        <v>58101031.813542753</v>
      </c>
    </row>
    <row r="69" spans="1:13" x14ac:dyDescent="0.3">
      <c r="A69" s="31" t="s">
        <v>136</v>
      </c>
      <c r="B69">
        <f>INDEX('FP costs data'!$A$2:$M$148,MATCH('FP costs'!$A69,'FP costs data'!$A$2:$A$148,0),MATCH('FP costs'!B$1,'FP costs data'!$A$1:$M$1,0))</f>
        <v>0</v>
      </c>
      <c r="C69">
        <f>INDEX('FP costs data'!$A$2:$M$148,MATCH('FP costs'!$A69,'FP costs data'!$A$2:$A$148,0),MATCH('FP costs'!C$1,'FP costs data'!$A$1:$M$1,0))</f>
        <v>0</v>
      </c>
      <c r="D69">
        <f>INDEX('FP costs data'!$A$2:$M$148,MATCH('FP costs'!$A69,'FP costs data'!$A$2:$A$148,0),MATCH('FP costs'!D$1,'FP costs data'!$A$1:$M$1,0))</f>
        <v>0</v>
      </c>
      <c r="E69">
        <f>INDEX('FP costs data'!$A$2:$M$148,MATCH('FP costs'!$A69,'FP costs data'!$A$2:$A$148,0),MATCH('FP costs'!E$1,'FP costs data'!$A$1:$M$1,0))</f>
        <v>125206.57725309348</v>
      </c>
      <c r="F69">
        <f>INDEX('FP costs data'!$A$2:$M$148,MATCH('FP costs'!$A69,'FP costs data'!$A$2:$A$148,0),MATCH('FP costs'!F$1,'FP costs data'!$A$1:$M$1,0))</f>
        <v>257755.19253402157</v>
      </c>
      <c r="G69">
        <f>INDEX('FP costs data'!$A$2:$M$148,MATCH('FP costs'!$A69,'FP costs data'!$A$2:$A$148,0),MATCH('FP costs'!G$1,'FP costs data'!$A$1:$M$1,0))</f>
        <v>398850.62046366464</v>
      </c>
      <c r="H69">
        <f>INDEX('FP costs data'!$A$2:$M$148,MATCH('FP costs'!$A69,'FP costs data'!$A$2:$A$148,0),MATCH('FP costs'!H$1,'FP costs data'!$A$1:$M$1,0))</f>
        <v>550246.26476699766</v>
      </c>
      <c r="I69">
        <f>INDEX('FP costs data'!$A$2:$M$148,MATCH('FP costs'!$A69,'FP costs data'!$A$2:$A$148,0),MATCH('FP costs'!I$1,'FP costs data'!$A$1:$M$1,0))</f>
        <v>712527.03624896798</v>
      </c>
      <c r="J69">
        <f>INDEX('FP costs data'!$A$2:$M$148,MATCH('FP costs'!$A69,'FP costs data'!$A$2:$A$148,0),MATCH('FP costs'!J$1,'FP costs data'!$A$1:$M$1,0))</f>
        <v>888115.56354366615</v>
      </c>
      <c r="K69">
        <f>INDEX('FP costs data'!$A$2:$M$148,MATCH('FP costs'!$A69,'FP costs data'!$A$2:$A$148,0),MATCH('FP costs'!K$1,'FP costs data'!$A$1:$M$1,0))</f>
        <v>1077801.356139347</v>
      </c>
      <c r="L69">
        <f>INDEX('FP costs data'!$A$2:$M$148,MATCH('FP costs'!$A69,'FP costs data'!$A$2:$A$148,0),MATCH('FP costs'!L$1,'FP costs data'!$A$1:$M$1,0))</f>
        <v>1280632.7836305513</v>
      </c>
      <c r="M69">
        <f>INDEX('FP costs data'!$A$2:$M$148,MATCH('FP costs'!$A69,'FP costs data'!$A$2:$A$148,0),MATCH('FP costs'!M$1,'FP costs data'!$A$1:$M$1,0))</f>
        <v>1495337.5499999998</v>
      </c>
    </row>
    <row r="70" spans="1:13" x14ac:dyDescent="0.3">
      <c r="A70" s="31" t="s">
        <v>138</v>
      </c>
      <c r="B70">
        <f>INDEX('FP costs data'!$A$2:$M$148,MATCH('FP costs'!$A70,'FP costs data'!$A$2:$A$148,0),MATCH('FP costs'!B$1,'FP costs data'!$A$1:$M$1,0))</f>
        <v>0</v>
      </c>
      <c r="C70">
        <f>INDEX('FP costs data'!$A$2:$M$148,MATCH('FP costs'!$A70,'FP costs data'!$A$2:$A$148,0),MATCH('FP costs'!C$1,'FP costs data'!$A$1:$M$1,0))</f>
        <v>0</v>
      </c>
      <c r="D70">
        <f>INDEX('FP costs data'!$A$2:$M$148,MATCH('FP costs'!$A70,'FP costs data'!$A$2:$A$148,0),MATCH('FP costs'!D$1,'FP costs data'!$A$1:$M$1,0))</f>
        <v>0</v>
      </c>
      <c r="E70">
        <f>INDEX('FP costs data'!$A$2:$M$148,MATCH('FP costs'!$A70,'FP costs data'!$A$2:$A$148,0),MATCH('FP costs'!E$1,'FP costs data'!$A$1:$M$1,0))</f>
        <v>24395.247889741033</v>
      </c>
      <c r="F70">
        <f>INDEX('FP costs data'!$A$2:$M$148,MATCH('FP costs'!$A70,'FP costs data'!$A$2:$A$148,0),MATCH('FP costs'!F$1,'FP costs data'!$A$1:$M$1,0))</f>
        <v>51511.088525826053</v>
      </c>
      <c r="G70">
        <f>INDEX('FP costs data'!$A$2:$M$148,MATCH('FP costs'!$A70,'FP costs data'!$A$2:$A$148,0),MATCH('FP costs'!G$1,'FP costs data'!$A$1:$M$1,0))</f>
        <v>81570.581504901289</v>
      </c>
      <c r="H70">
        <f>INDEX('FP costs data'!$A$2:$M$148,MATCH('FP costs'!$A70,'FP costs data'!$A$2:$A$148,0),MATCH('FP costs'!H$1,'FP costs data'!$A$1:$M$1,0))</f>
        <v>114826.41549747862</v>
      </c>
      <c r="I70">
        <f>INDEX('FP costs data'!$A$2:$M$148,MATCH('FP costs'!$A70,'FP costs data'!$A$2:$A$148,0),MATCH('FP costs'!I$1,'FP costs data'!$A$1:$M$1,0))</f>
        <v>151552.06681465061</v>
      </c>
      <c r="J70">
        <f>INDEX('FP costs data'!$A$2:$M$148,MATCH('FP costs'!$A70,'FP costs data'!$A$2:$A$148,0),MATCH('FP costs'!J$1,'FP costs data'!$A$1:$M$1,0))</f>
        <v>192055.95512948255</v>
      </c>
      <c r="K70">
        <f>INDEX('FP costs data'!$A$2:$M$148,MATCH('FP costs'!$A70,'FP costs data'!$A$2:$A$148,0),MATCH('FP costs'!K$1,'FP costs data'!$A$1:$M$1,0))</f>
        <v>236600.55257409631</v>
      </c>
      <c r="L70">
        <f>INDEX('FP costs data'!$A$2:$M$148,MATCH('FP costs'!$A70,'FP costs data'!$A$2:$A$148,0),MATCH('FP costs'!L$1,'FP costs data'!$A$1:$M$1,0))</f>
        <v>285425.60031459492</v>
      </c>
      <c r="M70">
        <f>INDEX('FP costs data'!$A$2:$M$148,MATCH('FP costs'!$A70,'FP costs data'!$A$2:$A$148,0),MATCH('FP costs'!M$1,'FP costs data'!$A$1:$M$1,0))</f>
        <v>338738.27</v>
      </c>
    </row>
    <row r="71" spans="1:13" x14ac:dyDescent="0.3">
      <c r="A71" s="31" t="s">
        <v>140</v>
      </c>
      <c r="B71">
        <f>INDEX('FP costs data'!$A$2:$M$148,MATCH('FP costs'!$A71,'FP costs data'!$A$2:$A$148,0),MATCH('FP costs'!B$1,'FP costs data'!$A$1:$M$1,0))</f>
        <v>0</v>
      </c>
      <c r="C71">
        <f>INDEX('FP costs data'!$A$2:$M$148,MATCH('FP costs'!$A71,'FP costs data'!$A$2:$A$148,0),MATCH('FP costs'!C$1,'FP costs data'!$A$1:$M$1,0))</f>
        <v>0</v>
      </c>
      <c r="D71">
        <f>INDEX('FP costs data'!$A$2:$M$148,MATCH('FP costs'!$A71,'FP costs data'!$A$2:$A$148,0),MATCH('FP costs'!D$1,'FP costs data'!$A$1:$M$1,0))</f>
        <v>0</v>
      </c>
      <c r="E71">
        <f>INDEX('FP costs data'!$A$2:$M$148,MATCH('FP costs'!$A71,'FP costs data'!$A$2:$A$148,0),MATCH('FP costs'!E$1,'FP costs data'!$A$1:$M$1,0))</f>
        <v>764245.60908703879</v>
      </c>
      <c r="F71">
        <f>INDEX('FP costs data'!$A$2:$M$148,MATCH('FP costs'!$A71,'FP costs data'!$A$2:$A$148,0),MATCH('FP costs'!F$1,'FP costs data'!$A$1:$M$1,0))</f>
        <v>1635728.7174861804</v>
      </c>
      <c r="G71">
        <f>INDEX('FP costs data'!$A$2:$M$148,MATCH('FP costs'!$A71,'FP costs data'!$A$2:$A$148,0),MATCH('FP costs'!G$1,'FP costs data'!$A$1:$M$1,0))</f>
        <v>2621159.1308493763</v>
      </c>
      <c r="H71">
        <f>INDEX('FP costs data'!$A$2:$M$148,MATCH('FP costs'!$A71,'FP costs data'!$A$2:$A$148,0),MATCH('FP costs'!H$1,'FP costs data'!$A$1:$M$1,0))</f>
        <v>3729030.9923724346</v>
      </c>
      <c r="I71">
        <f>INDEX('FP costs data'!$A$2:$M$148,MATCH('FP costs'!$A71,'FP costs data'!$A$2:$A$148,0),MATCH('FP costs'!I$1,'FP costs data'!$A$1:$M$1,0))</f>
        <v>4967351.1242811456</v>
      </c>
      <c r="J71">
        <f>INDEX('FP costs data'!$A$2:$M$148,MATCH('FP costs'!$A71,'FP costs data'!$A$2:$A$148,0),MATCH('FP costs'!J$1,'FP costs data'!$A$1:$M$1,0))</f>
        <v>6345636.7110818326</v>
      </c>
      <c r="K71">
        <f>INDEX('FP costs data'!$A$2:$M$148,MATCH('FP costs'!$A71,'FP costs data'!$A$2:$A$148,0),MATCH('FP costs'!K$1,'FP costs data'!$A$1:$M$1,0))</f>
        <v>7869877.0274938866</v>
      </c>
      <c r="L71">
        <f>INDEX('FP costs data'!$A$2:$M$148,MATCH('FP costs'!$A71,'FP costs data'!$A$2:$A$148,0),MATCH('FP costs'!L$1,'FP costs data'!$A$1:$M$1,0))</f>
        <v>9539610.2410760336</v>
      </c>
      <c r="M71">
        <f>INDEX('FP costs data'!$A$2:$M$148,MATCH('FP costs'!$A71,'FP costs data'!$A$2:$A$148,0),MATCH('FP costs'!M$1,'FP costs data'!$A$1:$M$1,0))</f>
        <v>11352694.830000006</v>
      </c>
    </row>
    <row r="72" spans="1:13" x14ac:dyDescent="0.3">
      <c r="A72" s="31" t="s">
        <v>142</v>
      </c>
      <c r="B72">
        <f>INDEX('FP costs data'!$A$2:$M$148,MATCH('FP costs'!$A72,'FP costs data'!$A$2:$A$148,0),MATCH('FP costs'!B$1,'FP costs data'!$A$1:$M$1,0))</f>
        <v>0</v>
      </c>
      <c r="C72">
        <f>INDEX('FP costs data'!$A$2:$M$148,MATCH('FP costs'!$A72,'FP costs data'!$A$2:$A$148,0),MATCH('FP costs'!C$1,'FP costs data'!$A$1:$M$1,0))</f>
        <v>0</v>
      </c>
      <c r="D72">
        <f>INDEX('FP costs data'!$A$2:$M$148,MATCH('FP costs'!$A72,'FP costs data'!$A$2:$A$148,0),MATCH('FP costs'!D$1,'FP costs data'!$A$1:$M$1,0))</f>
        <v>0</v>
      </c>
      <c r="E72">
        <f>INDEX('FP costs data'!$A$2:$M$148,MATCH('FP costs'!$A72,'FP costs data'!$A$2:$A$148,0),MATCH('FP costs'!E$1,'FP costs data'!$A$1:$M$1,0))</f>
        <v>1243558.5494749453</v>
      </c>
      <c r="F72">
        <f>INDEX('FP costs data'!$A$2:$M$148,MATCH('FP costs'!$A72,'FP costs data'!$A$2:$A$148,0),MATCH('FP costs'!F$1,'FP costs data'!$A$1:$M$1,0))</f>
        <v>2706751.7084163316</v>
      </c>
      <c r="G72">
        <f>INDEX('FP costs data'!$A$2:$M$148,MATCH('FP costs'!$A72,'FP costs data'!$A$2:$A$148,0),MATCH('FP costs'!G$1,'FP costs data'!$A$1:$M$1,0))</f>
        <v>4419353.0993214324</v>
      </c>
      <c r="H72">
        <f>INDEX('FP costs data'!$A$2:$M$148,MATCH('FP costs'!$A72,'FP costs data'!$A$2:$A$148,0),MATCH('FP costs'!H$1,'FP costs data'!$A$1:$M$1,0))</f>
        <v>6414859.270264715</v>
      </c>
      <c r="I72">
        <f>INDEX('FP costs data'!$A$2:$M$148,MATCH('FP costs'!$A72,'FP costs data'!$A$2:$A$148,0),MATCH('FP costs'!I$1,'FP costs data'!$A$1:$M$1,0))</f>
        <v>8721715.7849708498</v>
      </c>
      <c r="J72">
        <f>INDEX('FP costs data'!$A$2:$M$148,MATCH('FP costs'!$A72,'FP costs data'!$A$2:$A$148,0),MATCH('FP costs'!J$1,'FP costs data'!$A$1:$M$1,0))</f>
        <v>11387712.065190483</v>
      </c>
      <c r="K72">
        <f>INDEX('FP costs data'!$A$2:$M$148,MATCH('FP costs'!$A72,'FP costs data'!$A$2:$A$148,0),MATCH('FP costs'!K$1,'FP costs data'!$A$1:$M$1,0))</f>
        <v>14457604.484858993</v>
      </c>
      <c r="L72">
        <f>INDEX('FP costs data'!$A$2:$M$148,MATCH('FP costs'!$A72,'FP costs data'!$A$2:$A$148,0),MATCH('FP costs'!L$1,'FP costs data'!$A$1:$M$1,0))</f>
        <v>17978627.326722465</v>
      </c>
      <c r="M72">
        <f>INDEX('FP costs data'!$A$2:$M$148,MATCH('FP costs'!$A72,'FP costs data'!$A$2:$A$148,0),MATCH('FP costs'!M$1,'FP costs data'!$A$1:$M$1,0))</f>
        <v>22003079.699999999</v>
      </c>
    </row>
    <row r="73" spans="1:13" x14ac:dyDescent="0.3">
      <c r="A73" s="31" t="s">
        <v>144</v>
      </c>
      <c r="B73">
        <f>INDEX('FP costs data'!$A$2:$M$148,MATCH('FP costs'!$A73,'FP costs data'!$A$2:$A$148,0),MATCH('FP costs'!B$1,'FP costs data'!$A$1:$M$1,0))</f>
        <v>0</v>
      </c>
      <c r="C73">
        <f>INDEX('FP costs data'!$A$2:$M$148,MATCH('FP costs'!$A73,'FP costs data'!$A$2:$A$148,0),MATCH('FP costs'!C$1,'FP costs data'!$A$1:$M$1,0))</f>
        <v>0</v>
      </c>
      <c r="D73">
        <f>INDEX('FP costs data'!$A$2:$M$148,MATCH('FP costs'!$A73,'FP costs data'!$A$2:$A$148,0),MATCH('FP costs'!D$1,'FP costs data'!$A$1:$M$1,0))</f>
        <v>0</v>
      </c>
      <c r="E73">
        <f>INDEX('FP costs data'!$A$2:$M$148,MATCH('FP costs'!$A73,'FP costs data'!$A$2:$A$148,0),MATCH('FP costs'!E$1,'FP costs data'!$A$1:$M$1,0))</f>
        <v>901864.98472054675</v>
      </c>
      <c r="F73">
        <f>INDEX('FP costs data'!$A$2:$M$148,MATCH('FP costs'!$A73,'FP costs data'!$A$2:$A$148,0),MATCH('FP costs'!F$1,'FP costs data'!$A$1:$M$1,0))</f>
        <v>1972445.2304619811</v>
      </c>
      <c r="G73">
        <f>INDEX('FP costs data'!$A$2:$M$148,MATCH('FP costs'!$A73,'FP costs data'!$A$2:$A$148,0),MATCH('FP costs'!G$1,'FP costs data'!$A$1:$M$1,0))</f>
        <v>3218110.6791459471</v>
      </c>
      <c r="H73">
        <f>INDEX('FP costs data'!$A$2:$M$148,MATCH('FP costs'!$A73,'FP costs data'!$A$2:$A$148,0),MATCH('FP costs'!H$1,'FP costs data'!$A$1:$M$1,0))</f>
        <v>4644919.6875779256</v>
      </c>
      <c r="I73">
        <f>INDEX('FP costs data'!$A$2:$M$148,MATCH('FP costs'!$A73,'FP costs data'!$A$2:$A$148,0),MATCH('FP costs'!I$1,'FP costs data'!$A$1:$M$1,0))</f>
        <v>6261374.4179924205</v>
      </c>
      <c r="J73">
        <f>INDEX('FP costs data'!$A$2:$M$148,MATCH('FP costs'!$A73,'FP costs data'!$A$2:$A$148,0),MATCH('FP costs'!J$1,'FP costs data'!$A$1:$M$1,0))</f>
        <v>8071025.5019536838</v>
      </c>
      <c r="K73">
        <f>INDEX('FP costs data'!$A$2:$M$148,MATCH('FP costs'!$A73,'FP costs data'!$A$2:$A$148,0),MATCH('FP costs'!K$1,'FP costs data'!$A$1:$M$1,0))</f>
        <v>10080233.735804565</v>
      </c>
      <c r="L73">
        <f>INDEX('FP costs data'!$A$2:$M$148,MATCH('FP costs'!$A73,'FP costs data'!$A$2:$A$148,0),MATCH('FP costs'!L$1,'FP costs data'!$A$1:$M$1,0))</f>
        <v>12297976.875902295</v>
      </c>
      <c r="M73">
        <f>INDEX('FP costs data'!$A$2:$M$148,MATCH('FP costs'!$A73,'FP costs data'!$A$2:$A$148,0),MATCH('FP costs'!M$1,'FP costs data'!$A$1:$M$1,0))</f>
        <v>14734021.539999992</v>
      </c>
    </row>
    <row r="74" spans="1:13" x14ac:dyDescent="0.3">
      <c r="A74" s="31" t="s">
        <v>146</v>
      </c>
      <c r="B74">
        <f>INDEX('FP costs data'!$A$2:$M$148,MATCH('FP costs'!$A74,'FP costs data'!$A$2:$A$148,0),MATCH('FP costs'!B$1,'FP costs data'!$A$1:$M$1,0))</f>
        <v>0</v>
      </c>
      <c r="C74">
        <f>INDEX('FP costs data'!$A$2:$M$148,MATCH('FP costs'!$A74,'FP costs data'!$A$2:$A$148,0),MATCH('FP costs'!C$1,'FP costs data'!$A$1:$M$1,0))</f>
        <v>0</v>
      </c>
      <c r="D74">
        <f>INDEX('FP costs data'!$A$2:$M$148,MATCH('FP costs'!$A74,'FP costs data'!$A$2:$A$148,0),MATCH('FP costs'!D$1,'FP costs data'!$A$1:$M$1,0))</f>
        <v>0</v>
      </c>
      <c r="E74">
        <f>INDEX('FP costs data'!$A$2:$M$148,MATCH('FP costs'!$A74,'FP costs data'!$A$2:$A$148,0),MATCH('FP costs'!E$1,'FP costs data'!$A$1:$M$1,0))</f>
        <v>89737.718512048945</v>
      </c>
      <c r="F74">
        <f>INDEX('FP costs data'!$A$2:$M$148,MATCH('FP costs'!$A74,'FP costs data'!$A$2:$A$148,0),MATCH('FP costs'!F$1,'FP costs data'!$A$1:$M$1,0))</f>
        <v>184654.713096302</v>
      </c>
      <c r="G74">
        <f>INDEX('FP costs data'!$A$2:$M$148,MATCH('FP costs'!$A74,'FP costs data'!$A$2:$A$148,0),MATCH('FP costs'!G$1,'FP costs data'!$A$1:$M$1,0))</f>
        <v>285102.02388177067</v>
      </c>
      <c r="H74">
        <f>INDEX('FP costs data'!$A$2:$M$148,MATCH('FP costs'!$A74,'FP costs data'!$A$2:$A$148,0),MATCH('FP costs'!H$1,'FP costs data'!$A$1:$M$1,0))</f>
        <v>391644.12187874038</v>
      </c>
      <c r="I74">
        <f>INDEX('FP costs data'!$A$2:$M$148,MATCH('FP costs'!$A74,'FP costs data'!$A$2:$A$148,0),MATCH('FP costs'!I$1,'FP costs data'!$A$1:$M$1,0))</f>
        <v>504411.85128596053</v>
      </c>
      <c r="J74">
        <f>INDEX('FP costs data'!$A$2:$M$148,MATCH('FP costs'!$A74,'FP costs data'!$A$2:$A$148,0),MATCH('FP costs'!J$1,'FP costs data'!$A$1:$M$1,0))</f>
        <v>624113.46136002429</v>
      </c>
      <c r="K74">
        <f>INDEX('FP costs data'!$A$2:$M$148,MATCH('FP costs'!$A74,'FP costs data'!$A$2:$A$148,0),MATCH('FP costs'!K$1,'FP costs data'!$A$1:$M$1,0))</f>
        <v>751050.88294287864</v>
      </c>
      <c r="L74">
        <f>INDEX('FP costs data'!$A$2:$M$148,MATCH('FP costs'!$A74,'FP costs data'!$A$2:$A$148,0),MATCH('FP costs'!L$1,'FP costs data'!$A$1:$M$1,0))</f>
        <v>885149.62148593646</v>
      </c>
      <c r="M74">
        <f>INDEX('FP costs data'!$A$2:$M$148,MATCH('FP costs'!$A74,'FP costs data'!$A$2:$A$148,0),MATCH('FP costs'!M$1,'FP costs data'!$A$1:$M$1,0))</f>
        <v>1026284.1416252013</v>
      </c>
    </row>
    <row r="75" spans="1:13" x14ac:dyDescent="0.3">
      <c r="A75" s="31" t="s">
        <v>148</v>
      </c>
      <c r="B75">
        <f>INDEX('FP costs data'!$A$2:$M$148,MATCH('FP costs'!$A75,'FP costs data'!$A$2:$A$148,0),MATCH('FP costs'!B$1,'FP costs data'!$A$1:$M$1,0))</f>
        <v>0</v>
      </c>
      <c r="C75">
        <f>INDEX('FP costs data'!$A$2:$M$148,MATCH('FP costs'!$A75,'FP costs data'!$A$2:$A$148,0),MATCH('FP costs'!C$1,'FP costs data'!$A$1:$M$1,0))</f>
        <v>0</v>
      </c>
      <c r="D75">
        <f>INDEX('FP costs data'!$A$2:$M$148,MATCH('FP costs'!$A75,'FP costs data'!$A$2:$A$148,0),MATCH('FP costs'!D$1,'FP costs data'!$A$1:$M$1,0))</f>
        <v>0</v>
      </c>
      <c r="E75">
        <f>INDEX('FP costs data'!$A$2:$M$148,MATCH('FP costs'!$A75,'FP costs data'!$A$2:$A$148,0),MATCH('FP costs'!E$1,'FP costs data'!$A$1:$M$1,0))</f>
        <v>1250024.3564301506</v>
      </c>
      <c r="F75">
        <f>INDEX('FP costs data'!$A$2:$M$148,MATCH('FP costs'!$A75,'FP costs data'!$A$2:$A$148,0),MATCH('FP costs'!F$1,'FP costs data'!$A$1:$M$1,0))</f>
        <v>2723461.8800767325</v>
      </c>
      <c r="G75">
        <f>INDEX('FP costs data'!$A$2:$M$148,MATCH('FP costs'!$A75,'FP costs data'!$A$2:$A$148,0),MATCH('FP costs'!G$1,'FP costs data'!$A$1:$M$1,0))</f>
        <v>4433466.7231302671</v>
      </c>
      <c r="H75">
        <f>INDEX('FP costs data'!$A$2:$M$148,MATCH('FP costs'!$A75,'FP costs data'!$A$2:$A$148,0),MATCH('FP costs'!H$1,'FP costs data'!$A$1:$M$1,0))</f>
        <v>6389593.2435280979</v>
      </c>
      <c r="I75">
        <f>INDEX('FP costs data'!$A$2:$M$148,MATCH('FP costs'!$A75,'FP costs data'!$A$2:$A$148,0),MATCH('FP costs'!I$1,'FP costs data'!$A$1:$M$1,0))</f>
        <v>8616081.6115650907</v>
      </c>
      <c r="J75">
        <f>INDEX('FP costs data'!$A$2:$M$148,MATCH('FP costs'!$A75,'FP costs data'!$A$2:$A$148,0),MATCH('FP costs'!J$1,'FP costs data'!$A$1:$M$1,0))</f>
        <v>11113109.093395084</v>
      </c>
      <c r="K75">
        <f>INDEX('FP costs data'!$A$2:$M$148,MATCH('FP costs'!$A75,'FP costs data'!$A$2:$A$148,0),MATCH('FP costs'!K$1,'FP costs data'!$A$1:$M$1,0))</f>
        <v>13893215.390833337</v>
      </c>
      <c r="L75">
        <f>INDEX('FP costs data'!$A$2:$M$148,MATCH('FP costs'!$A75,'FP costs data'!$A$2:$A$148,0),MATCH('FP costs'!L$1,'FP costs data'!$A$1:$M$1,0))</f>
        <v>16979634.824845504</v>
      </c>
      <c r="M75">
        <f>INDEX('FP costs data'!$A$2:$M$148,MATCH('FP costs'!$A75,'FP costs data'!$A$2:$A$148,0),MATCH('FP costs'!M$1,'FP costs data'!$A$1:$M$1,0))</f>
        <v>20399310.679999992</v>
      </c>
    </row>
    <row r="76" spans="1:13" x14ac:dyDescent="0.3">
      <c r="A76" s="31" t="s">
        <v>150</v>
      </c>
      <c r="B76">
        <f>INDEX('FP costs data'!$A$2:$M$148,MATCH('FP costs'!$A76,'FP costs data'!$A$2:$A$148,0),MATCH('FP costs'!B$1,'FP costs data'!$A$1:$M$1,0))</f>
        <v>0</v>
      </c>
      <c r="C76">
        <f>INDEX('FP costs data'!$A$2:$M$148,MATCH('FP costs'!$A76,'FP costs data'!$A$2:$A$148,0),MATCH('FP costs'!C$1,'FP costs data'!$A$1:$M$1,0))</f>
        <v>0</v>
      </c>
      <c r="D76">
        <f>INDEX('FP costs data'!$A$2:$M$148,MATCH('FP costs'!$A76,'FP costs data'!$A$2:$A$148,0),MATCH('FP costs'!D$1,'FP costs data'!$A$1:$M$1,0))</f>
        <v>0</v>
      </c>
      <c r="E76">
        <f>INDEX('FP costs data'!$A$2:$M$148,MATCH('FP costs'!$A76,'FP costs data'!$A$2:$A$148,0),MATCH('FP costs'!E$1,'FP costs data'!$A$1:$M$1,0))</f>
        <v>63612.365849621594</v>
      </c>
      <c r="F76">
        <f>INDEX('FP costs data'!$A$2:$M$148,MATCH('FP costs'!$A76,'FP costs data'!$A$2:$A$148,0),MATCH('FP costs'!F$1,'FP costs data'!$A$1:$M$1,0))</f>
        <v>138133.0081775859</v>
      </c>
      <c r="G76">
        <f>INDEX('FP costs data'!$A$2:$M$148,MATCH('FP costs'!$A76,'FP costs data'!$A$2:$A$148,0),MATCH('FP costs'!G$1,'FP costs data'!$A$1:$M$1,0))</f>
        <v>223784.91981842089</v>
      </c>
      <c r="H76">
        <f>INDEX('FP costs data'!$A$2:$M$148,MATCH('FP costs'!$A76,'FP costs data'!$A$2:$A$148,0),MATCH('FP costs'!H$1,'FP costs data'!$A$1:$M$1,0))</f>
        <v>320725.60289971996</v>
      </c>
      <c r="I76">
        <f>INDEX('FP costs data'!$A$2:$M$148,MATCH('FP costs'!$A76,'FP costs data'!$A$2:$A$148,0),MATCH('FP costs'!I$1,'FP costs data'!$A$1:$M$1,0))</f>
        <v>429585.92280625738</v>
      </c>
      <c r="J76">
        <f>INDEX('FP costs data'!$A$2:$M$148,MATCH('FP costs'!$A76,'FP costs data'!$A$2:$A$148,0),MATCH('FP costs'!J$1,'FP costs data'!$A$1:$M$1,0))</f>
        <v>550275.98523847666</v>
      </c>
      <c r="K76">
        <f>INDEX('FP costs data'!$A$2:$M$148,MATCH('FP costs'!$A76,'FP costs data'!$A$2:$A$148,0),MATCH('FP costs'!K$1,'FP costs data'!$A$1:$M$1,0))</f>
        <v>682819.41774167866</v>
      </c>
      <c r="L76">
        <f>INDEX('FP costs data'!$A$2:$M$148,MATCH('FP costs'!$A76,'FP costs data'!$A$2:$A$148,0),MATCH('FP costs'!L$1,'FP costs data'!$A$1:$M$1,0))</f>
        <v>827115.04656105675</v>
      </c>
      <c r="M76">
        <f>INDEX('FP costs data'!$A$2:$M$148,MATCH('FP costs'!$A76,'FP costs data'!$A$2:$A$148,0),MATCH('FP costs'!M$1,'FP costs data'!$A$1:$M$1,0))</f>
        <v>982972.6400000006</v>
      </c>
    </row>
    <row r="77" spans="1:13" x14ac:dyDescent="0.3">
      <c r="A77" s="31" t="s">
        <v>152</v>
      </c>
      <c r="B77">
        <f>INDEX('FP costs data'!$A$2:$M$148,MATCH('FP costs'!$A77,'FP costs data'!$A$2:$A$148,0),MATCH('FP costs'!B$1,'FP costs data'!$A$1:$M$1,0))</f>
        <v>0</v>
      </c>
      <c r="C77">
        <f>INDEX('FP costs data'!$A$2:$M$148,MATCH('FP costs'!$A77,'FP costs data'!$A$2:$A$148,0),MATCH('FP costs'!C$1,'FP costs data'!$A$1:$M$1,0))</f>
        <v>0</v>
      </c>
      <c r="D77">
        <f>INDEX('FP costs data'!$A$2:$M$148,MATCH('FP costs'!$A77,'FP costs data'!$A$2:$A$148,0),MATCH('FP costs'!D$1,'FP costs data'!$A$1:$M$1,0))</f>
        <v>0</v>
      </c>
      <c r="E77">
        <f>INDEX('FP costs data'!$A$2:$M$148,MATCH('FP costs'!$A77,'FP costs data'!$A$2:$A$148,0),MATCH('FP costs'!E$1,'FP costs data'!$A$1:$M$1,0))</f>
        <v>1436777.9783891104</v>
      </c>
      <c r="F77">
        <f>INDEX('FP costs data'!$A$2:$M$148,MATCH('FP costs'!$A77,'FP costs data'!$A$2:$A$148,0),MATCH('FP costs'!F$1,'FP costs data'!$A$1:$M$1,0))</f>
        <v>3115181.901169803</v>
      </c>
      <c r="G77">
        <f>INDEX('FP costs data'!$A$2:$M$148,MATCH('FP costs'!$A77,'FP costs data'!$A$2:$A$148,0),MATCH('FP costs'!G$1,'FP costs data'!$A$1:$M$1,0))</f>
        <v>5069883.8309662491</v>
      </c>
      <c r="H77">
        <f>INDEX('FP costs data'!$A$2:$M$148,MATCH('FP costs'!$A77,'FP costs data'!$A$2:$A$148,0),MATCH('FP costs'!H$1,'FP costs data'!$A$1:$M$1,0))</f>
        <v>7339427.7785134986</v>
      </c>
      <c r="I77">
        <f>INDEX('FP costs data'!$A$2:$M$148,MATCH('FP costs'!$A77,'FP costs data'!$A$2:$A$148,0),MATCH('FP costs'!I$1,'FP costs data'!$A$1:$M$1,0))</f>
        <v>9956189.5051429309</v>
      </c>
      <c r="J77">
        <f>INDEX('FP costs data'!$A$2:$M$148,MATCH('FP costs'!$A77,'FP costs data'!$A$2:$A$148,0),MATCH('FP costs'!J$1,'FP costs data'!$A$1:$M$1,0))</f>
        <v>12977871.507295664</v>
      </c>
      <c r="K77">
        <f>INDEX('FP costs data'!$A$2:$M$148,MATCH('FP costs'!$A77,'FP costs data'!$A$2:$A$148,0),MATCH('FP costs'!K$1,'FP costs data'!$A$1:$M$1,0))</f>
        <v>16459457.033303566</v>
      </c>
      <c r="L77">
        <f>INDEX('FP costs data'!$A$2:$M$148,MATCH('FP costs'!$A77,'FP costs data'!$A$2:$A$148,0),MATCH('FP costs'!L$1,'FP costs data'!$A$1:$M$1,0))</f>
        <v>20462214.54169108</v>
      </c>
      <c r="M77">
        <f>INDEX('FP costs data'!$A$2:$M$148,MATCH('FP costs'!$A77,'FP costs data'!$A$2:$A$148,0),MATCH('FP costs'!M$1,'FP costs data'!$A$1:$M$1,0))</f>
        <v>25055520.599999994</v>
      </c>
    </row>
    <row r="78" spans="1:13" x14ac:dyDescent="0.3">
      <c r="A78" s="31" t="s">
        <v>154</v>
      </c>
      <c r="B78">
        <f>INDEX('FP costs data'!$A$2:$M$148,MATCH('FP costs'!$A78,'FP costs data'!$A$2:$A$148,0),MATCH('FP costs'!B$1,'FP costs data'!$A$1:$M$1,0))</f>
        <v>0</v>
      </c>
      <c r="C78">
        <f>INDEX('FP costs data'!$A$2:$M$148,MATCH('FP costs'!$A78,'FP costs data'!$A$2:$A$148,0),MATCH('FP costs'!C$1,'FP costs data'!$A$1:$M$1,0))</f>
        <v>0</v>
      </c>
      <c r="D78">
        <f>INDEX('FP costs data'!$A$2:$M$148,MATCH('FP costs'!$A78,'FP costs data'!$A$2:$A$148,0),MATCH('FP costs'!D$1,'FP costs data'!$A$1:$M$1,0))</f>
        <v>0</v>
      </c>
      <c r="E78">
        <f>INDEX('FP costs data'!$A$2:$M$148,MATCH('FP costs'!$A78,'FP costs data'!$A$2:$A$148,0),MATCH('FP costs'!E$1,'FP costs data'!$A$1:$M$1,0))</f>
        <v>5626919.864237003</v>
      </c>
      <c r="F78">
        <f>INDEX('FP costs data'!$A$2:$M$148,MATCH('FP costs'!$A78,'FP costs data'!$A$2:$A$148,0),MATCH('FP costs'!F$1,'FP costs data'!$A$1:$M$1,0))</f>
        <v>12753801.816413283</v>
      </c>
      <c r="G78">
        <f>INDEX('FP costs data'!$A$2:$M$148,MATCH('FP costs'!$A78,'FP costs data'!$A$2:$A$148,0),MATCH('FP costs'!G$1,'FP costs data'!$A$1:$M$1,0))</f>
        <v>21641916.661749244</v>
      </c>
      <c r="H78">
        <f>INDEX('FP costs data'!$A$2:$M$148,MATCH('FP costs'!$A78,'FP costs data'!$A$2:$A$148,0),MATCH('FP costs'!H$1,'FP costs data'!$A$1:$M$1,0))</f>
        <v>32592446.176043436</v>
      </c>
      <c r="I78">
        <f>INDEX('FP costs data'!$A$2:$M$148,MATCH('FP costs'!$A78,'FP costs data'!$A$2:$A$148,0),MATCH('FP costs'!I$1,'FP costs data'!$A$1:$M$1,0))</f>
        <v>45906063.814444497</v>
      </c>
      <c r="J78">
        <f>INDEX('FP costs data'!$A$2:$M$148,MATCH('FP costs'!$A78,'FP costs data'!$A$2:$A$148,0),MATCH('FP costs'!J$1,'FP costs data'!$A$1:$M$1,0))</f>
        <v>62003877.012748152</v>
      </c>
      <c r="K78">
        <f>INDEX('FP costs data'!$A$2:$M$148,MATCH('FP costs'!$A78,'FP costs data'!$A$2:$A$148,0),MATCH('FP costs'!K$1,'FP costs data'!$A$1:$M$1,0))</f>
        <v>81331755.29317683</v>
      </c>
      <c r="L78">
        <f>INDEX('FP costs data'!$A$2:$M$148,MATCH('FP costs'!$A78,'FP costs data'!$A$2:$A$148,0),MATCH('FP costs'!L$1,'FP costs data'!$A$1:$M$1,0))</f>
        <v>104384898.22380614</v>
      </c>
      <c r="M78">
        <f>INDEX('FP costs data'!$A$2:$M$148,MATCH('FP costs'!$A78,'FP costs data'!$A$2:$A$148,0),MATCH('FP costs'!M$1,'FP costs data'!$A$1:$M$1,0))</f>
        <v>131722302.25</v>
      </c>
    </row>
    <row r="79" spans="1:13" x14ac:dyDescent="0.3">
      <c r="A79" s="31" t="s">
        <v>156</v>
      </c>
      <c r="B79">
        <f>INDEX('FP costs data'!$A$2:$M$148,MATCH('FP costs'!$A79,'FP costs data'!$A$2:$A$148,0),MATCH('FP costs'!B$1,'FP costs data'!$A$1:$M$1,0))</f>
        <v>0</v>
      </c>
      <c r="C79">
        <f>INDEX('FP costs data'!$A$2:$M$148,MATCH('FP costs'!$A79,'FP costs data'!$A$2:$A$148,0),MATCH('FP costs'!C$1,'FP costs data'!$A$1:$M$1,0))</f>
        <v>0</v>
      </c>
      <c r="D79">
        <f>INDEX('FP costs data'!$A$2:$M$148,MATCH('FP costs'!$A79,'FP costs data'!$A$2:$A$148,0),MATCH('FP costs'!D$1,'FP costs data'!$A$1:$M$1,0))</f>
        <v>0</v>
      </c>
      <c r="E79">
        <f>INDEX('FP costs data'!$A$2:$M$148,MATCH('FP costs'!$A79,'FP costs data'!$A$2:$A$148,0),MATCH('FP costs'!E$1,'FP costs data'!$A$1:$M$1,0))</f>
        <v>146596.83172530169</v>
      </c>
      <c r="F79">
        <f>INDEX('FP costs data'!$A$2:$M$148,MATCH('FP costs'!$A79,'FP costs data'!$A$2:$A$148,0),MATCH('FP costs'!F$1,'FP costs data'!$A$1:$M$1,0))</f>
        <v>323263.60914208507</v>
      </c>
      <c r="G79">
        <f>INDEX('FP costs data'!$A$2:$M$148,MATCH('FP costs'!$A79,'FP costs data'!$A$2:$A$148,0),MATCH('FP costs'!G$1,'FP costs data'!$A$1:$M$1,0))</f>
        <v>533492.10002404219</v>
      </c>
      <c r="H79">
        <f>INDEX('FP costs data'!$A$2:$M$148,MATCH('FP costs'!$A79,'FP costs data'!$A$2:$A$148,0),MATCH('FP costs'!H$1,'FP costs data'!$A$1:$M$1,0))</f>
        <v>781013.56477735704</v>
      </c>
      <c r="I79">
        <f>INDEX('FP costs data'!$A$2:$M$148,MATCH('FP costs'!$A79,'FP costs data'!$A$2:$A$148,0),MATCH('FP costs'!I$1,'FP costs data'!$A$1:$M$1,0))</f>
        <v>1070191.7661261009</v>
      </c>
      <c r="J79">
        <f>INDEX('FP costs data'!$A$2:$M$148,MATCH('FP costs'!$A79,'FP costs data'!$A$2:$A$148,0),MATCH('FP costs'!J$1,'FP costs data'!$A$1:$M$1,0))</f>
        <v>1405250.5756530436</v>
      </c>
      <c r="K79">
        <f>INDEX('FP costs data'!$A$2:$M$148,MATCH('FP costs'!$A79,'FP costs data'!$A$2:$A$148,0),MATCH('FP costs'!K$1,'FP costs data'!$A$1:$M$1,0))</f>
        <v>1791076.0333552938</v>
      </c>
      <c r="L79">
        <f>INDEX('FP costs data'!$A$2:$M$148,MATCH('FP costs'!$A79,'FP costs data'!$A$2:$A$148,0),MATCH('FP costs'!L$1,'FP costs data'!$A$1:$M$1,0))</f>
        <v>2233080.2661359413</v>
      </c>
      <c r="M79">
        <f>INDEX('FP costs data'!$A$2:$M$148,MATCH('FP costs'!$A79,'FP costs data'!$A$2:$A$148,0),MATCH('FP costs'!M$1,'FP costs data'!$A$1:$M$1,0))</f>
        <v>2737081.5999999987</v>
      </c>
    </row>
    <row r="80" spans="1:13" x14ac:dyDescent="0.3">
      <c r="A80" s="31" t="s">
        <v>158</v>
      </c>
      <c r="B80">
        <f>INDEX('FP costs data'!$A$2:$M$148,MATCH('FP costs'!$A80,'FP costs data'!$A$2:$A$148,0),MATCH('FP costs'!B$1,'FP costs data'!$A$1:$M$1,0))</f>
        <v>0</v>
      </c>
      <c r="C80">
        <f>INDEX('FP costs data'!$A$2:$M$148,MATCH('FP costs'!$A80,'FP costs data'!$A$2:$A$148,0),MATCH('FP costs'!C$1,'FP costs data'!$A$1:$M$1,0))</f>
        <v>0</v>
      </c>
      <c r="D80">
        <f>INDEX('FP costs data'!$A$2:$M$148,MATCH('FP costs'!$A80,'FP costs data'!$A$2:$A$148,0),MATCH('FP costs'!D$1,'FP costs data'!$A$1:$M$1,0))</f>
        <v>0</v>
      </c>
      <c r="E80">
        <f>INDEX('FP costs data'!$A$2:$M$148,MATCH('FP costs'!$A80,'FP costs data'!$A$2:$A$148,0),MATCH('FP costs'!E$1,'FP costs data'!$A$1:$M$1,0))</f>
        <v>14344198.225611597</v>
      </c>
      <c r="F80">
        <f>INDEX('FP costs data'!$A$2:$M$148,MATCH('FP costs'!$A80,'FP costs data'!$A$2:$A$148,0),MATCH('FP costs'!F$1,'FP costs data'!$A$1:$M$1,0))</f>
        <v>30403411.657793522</v>
      </c>
      <c r="G80">
        <f>INDEX('FP costs data'!$A$2:$M$148,MATCH('FP costs'!$A80,'FP costs data'!$A$2:$A$148,0),MATCH('FP costs'!G$1,'FP costs data'!$A$1:$M$1,0))</f>
        <v>48358417.207866102</v>
      </c>
      <c r="H80">
        <f>INDEX('FP costs data'!$A$2:$M$148,MATCH('FP costs'!$A80,'FP costs data'!$A$2:$A$148,0),MATCH('FP costs'!H$1,'FP costs data'!$A$1:$M$1,0))</f>
        <v>68398178.878600299</v>
      </c>
      <c r="I80">
        <f>INDEX('FP costs data'!$A$2:$M$148,MATCH('FP costs'!$A80,'FP costs data'!$A$2:$A$148,0),MATCH('FP costs'!I$1,'FP costs data'!$A$1:$M$1,0))</f>
        <v>90714825.249861002</v>
      </c>
      <c r="J80">
        <f>INDEX('FP costs data'!$A$2:$M$148,MATCH('FP costs'!$A80,'FP costs data'!$A$2:$A$148,0),MATCH('FP costs'!J$1,'FP costs data'!$A$1:$M$1,0))</f>
        <v>115546351.2298021</v>
      </c>
      <c r="K80">
        <f>INDEX('FP costs data'!$A$2:$M$148,MATCH('FP costs'!$A80,'FP costs data'!$A$2:$A$148,0),MATCH('FP costs'!K$1,'FP costs data'!$A$1:$M$1,0))</f>
        <v>143113220.39952236</v>
      </c>
      <c r="L80">
        <f>INDEX('FP costs data'!$A$2:$M$148,MATCH('FP costs'!$A80,'FP costs data'!$A$2:$A$148,0),MATCH('FP costs'!L$1,'FP costs data'!$A$1:$M$1,0))</f>
        <v>173615985.25983509</v>
      </c>
      <c r="M80">
        <f>INDEX('FP costs data'!$A$2:$M$148,MATCH('FP costs'!$A80,'FP costs data'!$A$2:$A$148,0),MATCH('FP costs'!M$1,'FP costs data'!$A$1:$M$1,0))</f>
        <v>207257330.05603597</v>
      </c>
    </row>
    <row r="81" spans="1:13" x14ac:dyDescent="0.3">
      <c r="A81" s="31" t="s">
        <v>160</v>
      </c>
      <c r="B81">
        <f>INDEX('FP costs data'!$A$2:$M$148,MATCH('FP costs'!$A81,'FP costs data'!$A$2:$A$148,0),MATCH('FP costs'!B$1,'FP costs data'!$A$1:$M$1,0))</f>
        <v>0</v>
      </c>
      <c r="C81">
        <f>INDEX('FP costs data'!$A$2:$M$148,MATCH('FP costs'!$A81,'FP costs data'!$A$2:$A$148,0),MATCH('FP costs'!C$1,'FP costs data'!$A$1:$M$1,0))</f>
        <v>0</v>
      </c>
      <c r="D81">
        <f>INDEX('FP costs data'!$A$2:$M$148,MATCH('FP costs'!$A81,'FP costs data'!$A$2:$A$148,0),MATCH('FP costs'!D$1,'FP costs data'!$A$1:$M$1,0))</f>
        <v>0</v>
      </c>
      <c r="E81">
        <f>INDEX('FP costs data'!$A$2:$M$148,MATCH('FP costs'!$A81,'FP costs data'!$A$2:$A$148,0),MATCH('FP costs'!E$1,'FP costs data'!$A$1:$M$1,0))</f>
        <v>208918.83475596271</v>
      </c>
      <c r="F81">
        <f>INDEX('FP costs data'!$A$2:$M$148,MATCH('FP costs'!$A81,'FP costs data'!$A$2:$A$148,0),MATCH('FP costs'!F$1,'FP costs data'!$A$1:$M$1,0))</f>
        <v>428561.31424862333</v>
      </c>
      <c r="G81">
        <f>INDEX('FP costs data'!$A$2:$M$148,MATCH('FP costs'!$A81,'FP costs data'!$A$2:$A$148,0),MATCH('FP costs'!G$1,'FP costs data'!$A$1:$M$1,0))</f>
        <v>659298.17218915932</v>
      </c>
      <c r="H81">
        <f>INDEX('FP costs data'!$A$2:$M$148,MATCH('FP costs'!$A81,'FP costs data'!$A$2:$A$148,0),MATCH('FP costs'!H$1,'FP costs data'!$A$1:$M$1,0))</f>
        <v>901590.22734906897</v>
      </c>
      <c r="I81">
        <f>INDEX('FP costs data'!$A$2:$M$148,MATCH('FP costs'!$A81,'FP costs data'!$A$2:$A$148,0),MATCH('FP costs'!I$1,'FP costs data'!$A$1:$M$1,0))</f>
        <v>1155704.1761779478</v>
      </c>
      <c r="J81">
        <f>INDEX('FP costs data'!$A$2:$M$148,MATCH('FP costs'!$A81,'FP costs data'!$A$2:$A$148,0),MATCH('FP costs'!J$1,'FP costs data'!$A$1:$M$1,0))</f>
        <v>1422376.5053853989</v>
      </c>
      <c r="K81">
        <f>INDEX('FP costs data'!$A$2:$M$148,MATCH('FP costs'!$A81,'FP costs data'!$A$2:$A$148,0),MATCH('FP costs'!K$1,'FP costs data'!$A$1:$M$1,0))</f>
        <v>1701924.5108836517</v>
      </c>
      <c r="L81">
        <f>INDEX('FP costs data'!$A$2:$M$148,MATCH('FP costs'!$A81,'FP costs data'!$A$2:$A$148,0),MATCH('FP costs'!L$1,'FP costs data'!$A$1:$M$1,0))</f>
        <v>1994241.5962489881</v>
      </c>
      <c r="M81">
        <f>INDEX('FP costs data'!$A$2:$M$148,MATCH('FP costs'!$A81,'FP costs data'!$A$2:$A$148,0),MATCH('FP costs'!M$1,'FP costs data'!$A$1:$M$1,0))</f>
        <v>2299178.3815856148</v>
      </c>
    </row>
    <row r="82" spans="1:13" x14ac:dyDescent="0.3">
      <c r="A82" s="31" t="s">
        <v>162</v>
      </c>
      <c r="B82">
        <f>INDEX('FP costs data'!$A$2:$M$148,MATCH('FP costs'!$A82,'FP costs data'!$A$2:$A$148,0),MATCH('FP costs'!B$1,'FP costs data'!$A$1:$M$1,0))</f>
        <v>0</v>
      </c>
      <c r="C82">
        <f>INDEX('FP costs data'!$A$2:$M$148,MATCH('FP costs'!$A82,'FP costs data'!$A$2:$A$148,0),MATCH('FP costs'!C$1,'FP costs data'!$A$1:$M$1,0))</f>
        <v>0</v>
      </c>
      <c r="D82">
        <f>INDEX('FP costs data'!$A$2:$M$148,MATCH('FP costs'!$A82,'FP costs data'!$A$2:$A$148,0),MATCH('FP costs'!D$1,'FP costs data'!$A$1:$M$1,0))</f>
        <v>0</v>
      </c>
      <c r="E82">
        <f>INDEX('FP costs data'!$A$2:$M$148,MATCH('FP costs'!$A82,'FP costs data'!$A$2:$A$148,0),MATCH('FP costs'!E$1,'FP costs data'!$A$1:$M$1,0))</f>
        <v>261287.96251080837</v>
      </c>
      <c r="F82">
        <f>INDEX('FP costs data'!$A$2:$M$148,MATCH('FP costs'!$A82,'FP costs data'!$A$2:$A$148,0),MATCH('FP costs'!F$1,'FP costs data'!$A$1:$M$1,0))</f>
        <v>595213.3519196813</v>
      </c>
      <c r="G82">
        <f>INDEX('FP costs data'!$A$2:$M$148,MATCH('FP costs'!$A82,'FP costs data'!$A$2:$A$148,0),MATCH('FP costs'!G$1,'FP costs data'!$A$1:$M$1,0))</f>
        <v>1012293.2798283654</v>
      </c>
      <c r="H82">
        <f>INDEX('FP costs data'!$A$2:$M$148,MATCH('FP costs'!$A82,'FP costs data'!$A$2:$A$148,0),MATCH('FP costs'!H$1,'FP costs data'!$A$1:$M$1,0))</f>
        <v>1524047.8169455081</v>
      </c>
      <c r="I82">
        <f>INDEX('FP costs data'!$A$2:$M$148,MATCH('FP costs'!$A82,'FP costs data'!$A$2:$A$148,0),MATCH('FP costs'!I$1,'FP costs data'!$A$1:$M$1,0))</f>
        <v>2143230.2108854372</v>
      </c>
      <c r="J82">
        <f>INDEX('FP costs data'!$A$2:$M$148,MATCH('FP costs'!$A82,'FP costs data'!$A$2:$A$148,0),MATCH('FP costs'!J$1,'FP costs data'!$A$1:$M$1,0))</f>
        <v>2884390.2341023143</v>
      </c>
      <c r="K82">
        <f>INDEX('FP costs data'!$A$2:$M$148,MATCH('FP costs'!$A82,'FP costs data'!$A$2:$A$148,0),MATCH('FP costs'!K$1,'FP costs data'!$A$1:$M$1,0))</f>
        <v>3763538.173739261</v>
      </c>
      <c r="L82">
        <f>INDEX('FP costs data'!$A$2:$M$148,MATCH('FP costs'!$A82,'FP costs data'!$A$2:$A$148,0),MATCH('FP costs'!L$1,'FP costs data'!$A$1:$M$1,0))</f>
        <v>4798821.2672562907</v>
      </c>
      <c r="M82">
        <f>INDEX('FP costs data'!$A$2:$M$148,MATCH('FP costs'!$A82,'FP costs data'!$A$2:$A$148,0),MATCH('FP costs'!M$1,'FP costs data'!$A$1:$M$1,0))</f>
        <v>6010476.7499999991</v>
      </c>
    </row>
    <row r="83" spans="1:13" x14ac:dyDescent="0.3">
      <c r="A83" s="31" t="s">
        <v>164</v>
      </c>
      <c r="B83">
        <f>INDEX('FP costs data'!$A$2:$M$148,MATCH('FP costs'!$A83,'FP costs data'!$A$2:$A$148,0),MATCH('FP costs'!B$1,'FP costs data'!$A$1:$M$1,0))</f>
        <v>0</v>
      </c>
      <c r="C83">
        <f>INDEX('FP costs data'!$A$2:$M$148,MATCH('FP costs'!$A83,'FP costs data'!$A$2:$A$148,0),MATCH('FP costs'!C$1,'FP costs data'!$A$1:$M$1,0))</f>
        <v>0</v>
      </c>
      <c r="D83">
        <f>INDEX('FP costs data'!$A$2:$M$148,MATCH('FP costs'!$A83,'FP costs data'!$A$2:$A$148,0),MATCH('FP costs'!D$1,'FP costs data'!$A$1:$M$1,0))</f>
        <v>0</v>
      </c>
      <c r="E83">
        <f>INDEX('FP costs data'!$A$2:$M$148,MATCH('FP costs'!$A83,'FP costs data'!$A$2:$A$148,0),MATCH('FP costs'!E$1,'FP costs data'!$A$1:$M$1,0))</f>
        <v>298241.69390032254</v>
      </c>
      <c r="F83">
        <f>INDEX('FP costs data'!$A$2:$M$148,MATCH('FP costs'!$A83,'FP costs data'!$A$2:$A$148,0),MATCH('FP costs'!F$1,'FP costs data'!$A$1:$M$1,0))</f>
        <v>611319.21187756583</v>
      </c>
      <c r="G83">
        <f>INDEX('FP costs data'!$A$2:$M$148,MATCH('FP costs'!$A83,'FP costs data'!$A$2:$A$148,0),MATCH('FP costs'!G$1,'FP costs data'!$A$1:$M$1,0))</f>
        <v>939085.52965218015</v>
      </c>
      <c r="H83">
        <f>INDEX('FP costs data'!$A$2:$M$148,MATCH('FP costs'!$A83,'FP costs data'!$A$2:$A$148,0),MATCH('FP costs'!H$1,'FP costs data'!$A$1:$M$1,0))</f>
        <v>1280840.6154841818</v>
      </c>
      <c r="I83">
        <f>INDEX('FP costs data'!$A$2:$M$148,MATCH('FP costs'!$A83,'FP costs data'!$A$2:$A$148,0),MATCH('FP costs'!I$1,'FP costs data'!$A$1:$M$1,0))</f>
        <v>1637022.5330619421</v>
      </c>
      <c r="J83">
        <f>INDEX('FP costs data'!$A$2:$M$148,MATCH('FP costs'!$A83,'FP costs data'!$A$2:$A$148,0),MATCH('FP costs'!J$1,'FP costs data'!$A$1:$M$1,0))</f>
        <v>2006394.574116163</v>
      </c>
      <c r="K83">
        <f>INDEX('FP costs data'!$A$2:$M$148,MATCH('FP costs'!$A83,'FP costs data'!$A$2:$A$148,0),MATCH('FP costs'!K$1,'FP costs data'!$A$1:$M$1,0))</f>
        <v>2388494.9133103713</v>
      </c>
      <c r="L83">
        <f>INDEX('FP costs data'!$A$2:$M$148,MATCH('FP costs'!$A83,'FP costs data'!$A$2:$A$148,0),MATCH('FP costs'!L$1,'FP costs data'!$A$1:$M$1,0))</f>
        <v>2783192.0681982283</v>
      </c>
      <c r="M83">
        <f>INDEX('FP costs data'!$A$2:$M$148,MATCH('FP costs'!$A83,'FP costs data'!$A$2:$A$148,0),MATCH('FP costs'!M$1,'FP costs data'!$A$1:$M$1,0))</f>
        <v>3190266.9800793231</v>
      </c>
    </row>
    <row r="84" spans="1:13" x14ac:dyDescent="0.3">
      <c r="A84" s="31" t="s">
        <v>166</v>
      </c>
      <c r="B84">
        <f>INDEX('FP costs data'!$A$2:$M$148,MATCH('FP costs'!$A84,'FP costs data'!$A$2:$A$148,0),MATCH('FP costs'!B$1,'FP costs data'!$A$1:$M$1,0))</f>
        <v>0</v>
      </c>
      <c r="C84">
        <f>INDEX('FP costs data'!$A$2:$M$148,MATCH('FP costs'!$A84,'FP costs data'!$A$2:$A$148,0),MATCH('FP costs'!C$1,'FP costs data'!$A$1:$M$1,0))</f>
        <v>0</v>
      </c>
      <c r="D84">
        <f>INDEX('FP costs data'!$A$2:$M$148,MATCH('FP costs'!$A84,'FP costs data'!$A$2:$A$148,0),MATCH('FP costs'!D$1,'FP costs data'!$A$1:$M$1,0))</f>
        <v>0</v>
      </c>
      <c r="E84">
        <f>INDEX('FP costs data'!$A$2:$M$148,MATCH('FP costs'!$A84,'FP costs data'!$A$2:$A$148,0),MATCH('FP costs'!E$1,'FP costs data'!$A$1:$M$1,0))</f>
        <v>2007227.2486784905</v>
      </c>
      <c r="F84">
        <f>INDEX('FP costs data'!$A$2:$M$148,MATCH('FP costs'!$A84,'FP costs data'!$A$2:$A$148,0),MATCH('FP costs'!F$1,'FP costs data'!$A$1:$M$1,0))</f>
        <v>4134355.3411155045</v>
      </c>
      <c r="G84">
        <f>INDEX('FP costs data'!$A$2:$M$148,MATCH('FP costs'!$A84,'FP costs data'!$A$2:$A$148,0),MATCH('FP costs'!G$1,'FP costs data'!$A$1:$M$1,0))</f>
        <v>6385921.0253873542</v>
      </c>
      <c r="H84">
        <f>INDEX('FP costs data'!$A$2:$M$148,MATCH('FP costs'!$A84,'FP costs data'!$A$2:$A$148,0),MATCH('FP costs'!H$1,'FP costs data'!$A$1:$M$1,0))</f>
        <v>8766271.8354436681</v>
      </c>
      <c r="I84">
        <f>INDEX('FP costs data'!$A$2:$M$148,MATCH('FP costs'!$A84,'FP costs data'!$A$2:$A$148,0),MATCH('FP costs'!I$1,'FP costs data'!$A$1:$M$1,0))</f>
        <v>11283010.248831965</v>
      </c>
      <c r="J84">
        <f>INDEX('FP costs data'!$A$2:$M$148,MATCH('FP costs'!$A84,'FP costs data'!$A$2:$A$148,0),MATCH('FP costs'!J$1,'FP costs data'!$A$1:$M$1,0))</f>
        <v>13939267.668851845</v>
      </c>
      <c r="K84">
        <f>INDEX('FP costs data'!$A$2:$M$148,MATCH('FP costs'!$A84,'FP costs data'!$A$2:$A$148,0),MATCH('FP costs'!K$1,'FP costs data'!$A$1:$M$1,0))</f>
        <v>16738864.081487402</v>
      </c>
      <c r="L84">
        <f>INDEX('FP costs data'!$A$2:$M$148,MATCH('FP costs'!$A84,'FP costs data'!$A$2:$A$148,0),MATCH('FP costs'!L$1,'FP costs data'!$A$1:$M$1,0))</f>
        <v>19684544.41936443</v>
      </c>
      <c r="M84">
        <f>INDEX('FP costs data'!$A$2:$M$148,MATCH('FP costs'!$A84,'FP costs data'!$A$2:$A$148,0),MATCH('FP costs'!M$1,'FP costs data'!$A$1:$M$1,0))</f>
        <v>22778942.564228155</v>
      </c>
    </row>
    <row r="85" spans="1:13" x14ac:dyDescent="0.3">
      <c r="A85" s="31" t="s">
        <v>168</v>
      </c>
      <c r="B85">
        <f>INDEX('FP costs data'!$A$2:$M$148,MATCH('FP costs'!$A85,'FP costs data'!$A$2:$A$148,0),MATCH('FP costs'!B$1,'FP costs data'!$A$1:$M$1,0))</f>
        <v>0</v>
      </c>
      <c r="C85">
        <f>INDEX('FP costs data'!$A$2:$M$148,MATCH('FP costs'!$A85,'FP costs data'!$A$2:$A$148,0),MATCH('FP costs'!C$1,'FP costs data'!$A$1:$M$1,0))</f>
        <v>0</v>
      </c>
      <c r="D85">
        <f>INDEX('FP costs data'!$A$2:$M$148,MATCH('FP costs'!$A85,'FP costs data'!$A$2:$A$148,0),MATCH('FP costs'!D$1,'FP costs data'!$A$1:$M$1,0))</f>
        <v>0</v>
      </c>
      <c r="E85">
        <f>INDEX('FP costs data'!$A$2:$M$148,MATCH('FP costs'!$A85,'FP costs data'!$A$2:$A$148,0),MATCH('FP costs'!E$1,'FP costs data'!$A$1:$M$1,0))</f>
        <v>6503175.0506795794</v>
      </c>
      <c r="F85">
        <f>INDEX('FP costs data'!$A$2:$M$148,MATCH('FP costs'!$A85,'FP costs data'!$A$2:$A$148,0),MATCH('FP costs'!F$1,'FP costs data'!$A$1:$M$1,0))</f>
        <v>13655567.822659701</v>
      </c>
      <c r="G85">
        <f>INDEX('FP costs data'!$A$2:$M$148,MATCH('FP costs'!$A85,'FP costs data'!$A$2:$A$148,0),MATCH('FP costs'!G$1,'FP costs data'!$A$1:$M$1,0))</f>
        <v>21507561.075473979</v>
      </c>
      <c r="H85">
        <f>INDEX('FP costs data'!$A$2:$M$148,MATCH('FP costs'!$A85,'FP costs data'!$A$2:$A$148,0),MATCH('FP costs'!H$1,'FP costs data'!$A$1:$M$1,0))</f>
        <v>30108641.551302537</v>
      </c>
      <c r="I85">
        <f>INDEX('FP costs data'!$A$2:$M$148,MATCH('FP costs'!$A85,'FP costs data'!$A$2:$A$148,0),MATCH('FP costs'!I$1,'FP costs data'!$A$1:$M$1,0))</f>
        <v>39526904.501742914</v>
      </c>
      <c r="J85">
        <f>INDEX('FP costs data'!$A$2:$M$148,MATCH('FP costs'!$A85,'FP costs data'!$A$2:$A$148,0),MATCH('FP costs'!J$1,'FP costs data'!$A$1:$M$1,0))</f>
        <v>49814015.556028605</v>
      </c>
      <c r="K85">
        <f>INDEX('FP costs data'!$A$2:$M$148,MATCH('FP costs'!$A85,'FP costs data'!$A$2:$A$148,0),MATCH('FP costs'!K$1,'FP costs data'!$A$1:$M$1,0))</f>
        <v>61035193.101174757</v>
      </c>
      <c r="L85">
        <f>INDEX('FP costs data'!$A$2:$M$148,MATCH('FP costs'!$A85,'FP costs data'!$A$2:$A$148,0),MATCH('FP costs'!L$1,'FP costs data'!$A$1:$M$1,0))</f>
        <v>73264398.764415681</v>
      </c>
      <c r="M85">
        <f>INDEX('FP costs data'!$A$2:$M$148,MATCH('FP costs'!$A85,'FP costs data'!$A$2:$A$148,0),MATCH('FP costs'!M$1,'FP costs data'!$A$1:$M$1,0))</f>
        <v>86579962.476115212</v>
      </c>
    </row>
    <row r="86" spans="1:13" x14ac:dyDescent="0.3">
      <c r="A86" s="31" t="s">
        <v>170</v>
      </c>
      <c r="B86">
        <f>INDEX('FP costs data'!$A$2:$M$148,MATCH('FP costs'!$A86,'FP costs data'!$A$2:$A$148,0),MATCH('FP costs'!B$1,'FP costs data'!$A$1:$M$1,0))</f>
        <v>0</v>
      </c>
      <c r="C86">
        <f>INDEX('FP costs data'!$A$2:$M$148,MATCH('FP costs'!$A86,'FP costs data'!$A$2:$A$148,0),MATCH('FP costs'!C$1,'FP costs data'!$A$1:$M$1,0))</f>
        <v>0</v>
      </c>
      <c r="D86">
        <f>INDEX('FP costs data'!$A$2:$M$148,MATCH('FP costs'!$A86,'FP costs data'!$A$2:$A$148,0),MATCH('FP costs'!D$1,'FP costs data'!$A$1:$M$1,0))</f>
        <v>0</v>
      </c>
      <c r="E86">
        <f>INDEX('FP costs data'!$A$2:$M$148,MATCH('FP costs'!$A86,'FP costs data'!$A$2:$A$148,0),MATCH('FP costs'!E$1,'FP costs data'!$A$1:$M$1,0))</f>
        <v>44332.248034960241</v>
      </c>
      <c r="F86">
        <f>INDEX('FP costs data'!$A$2:$M$148,MATCH('FP costs'!$A86,'FP costs data'!$A$2:$A$148,0),MATCH('FP costs'!F$1,'FP costs data'!$A$1:$M$1,0))</f>
        <v>97361.647017443087</v>
      </c>
      <c r="G86">
        <f>INDEX('FP costs data'!$A$2:$M$148,MATCH('FP costs'!$A86,'FP costs data'!$A$2:$A$148,0),MATCH('FP costs'!G$1,'FP costs data'!$A$1:$M$1,0))</f>
        <v>160121.24333783344</v>
      </c>
      <c r="H86">
        <f>INDEX('FP costs data'!$A$2:$M$148,MATCH('FP costs'!$A86,'FP costs data'!$A$2:$A$148,0),MATCH('FP costs'!H$1,'FP costs data'!$A$1:$M$1,0))</f>
        <v>233760.96783430164</v>
      </c>
      <c r="I86">
        <f>INDEX('FP costs data'!$A$2:$M$148,MATCH('FP costs'!$A86,'FP costs data'!$A$2:$A$148,0),MATCH('FP costs'!I$1,'FP costs data'!$A$1:$M$1,0))</f>
        <v>318553.75198233593</v>
      </c>
      <c r="J86">
        <f>INDEX('FP costs data'!$A$2:$M$148,MATCH('FP costs'!$A86,'FP costs data'!$A$2:$A$148,0),MATCH('FP costs'!J$1,'FP costs data'!$A$1:$M$1,0))</f>
        <v>416171.29958580737</v>
      </c>
      <c r="K86">
        <f>INDEX('FP costs data'!$A$2:$M$148,MATCH('FP costs'!$A86,'FP costs data'!$A$2:$A$148,0),MATCH('FP costs'!K$1,'FP costs data'!$A$1:$M$1,0))</f>
        <v>527407.42416165955</v>
      </c>
      <c r="L86">
        <f>INDEX('FP costs data'!$A$2:$M$148,MATCH('FP costs'!$A86,'FP costs data'!$A$2:$A$148,0),MATCH('FP costs'!L$1,'FP costs data'!$A$1:$M$1,0))</f>
        <v>652577.4419465235</v>
      </c>
      <c r="M86">
        <f>INDEX('FP costs data'!$A$2:$M$148,MATCH('FP costs'!$A86,'FP costs data'!$A$2:$A$148,0),MATCH('FP costs'!M$1,'FP costs data'!$A$1:$M$1,0))</f>
        <v>791943.41999999993</v>
      </c>
    </row>
    <row r="87" spans="1:13" x14ac:dyDescent="0.3">
      <c r="A87" s="31" t="s">
        <v>172</v>
      </c>
      <c r="B87">
        <f>INDEX('FP costs data'!$A$2:$M$148,MATCH('FP costs'!$A87,'FP costs data'!$A$2:$A$148,0),MATCH('FP costs'!B$1,'FP costs data'!$A$1:$M$1,0))</f>
        <v>0</v>
      </c>
      <c r="C87">
        <f>INDEX('FP costs data'!$A$2:$M$148,MATCH('FP costs'!$A87,'FP costs data'!$A$2:$A$148,0),MATCH('FP costs'!C$1,'FP costs data'!$A$1:$M$1,0))</f>
        <v>0</v>
      </c>
      <c r="D87">
        <f>INDEX('FP costs data'!$A$2:$M$148,MATCH('FP costs'!$A87,'FP costs data'!$A$2:$A$148,0),MATCH('FP costs'!D$1,'FP costs data'!$A$1:$M$1,0))</f>
        <v>0</v>
      </c>
      <c r="E87">
        <f>INDEX('FP costs data'!$A$2:$M$148,MATCH('FP costs'!$A87,'FP costs data'!$A$2:$A$148,0),MATCH('FP costs'!E$1,'FP costs data'!$A$1:$M$1,0))</f>
        <v>516364.83355271071</v>
      </c>
      <c r="F87">
        <f>INDEX('FP costs data'!$A$2:$M$148,MATCH('FP costs'!$A87,'FP costs data'!$A$2:$A$148,0),MATCH('FP costs'!F$1,'FP costs data'!$A$1:$M$1,0))</f>
        <v>1086339.743941471</v>
      </c>
      <c r="G87">
        <f>INDEX('FP costs data'!$A$2:$M$148,MATCH('FP costs'!$A87,'FP costs data'!$A$2:$A$148,0),MATCH('FP costs'!G$1,'FP costs data'!$A$1:$M$1,0))</f>
        <v>1713083.5271655619</v>
      </c>
      <c r="H87">
        <f>INDEX('FP costs data'!$A$2:$M$148,MATCH('FP costs'!$A87,'FP costs data'!$A$2:$A$148,0),MATCH('FP costs'!H$1,'FP costs data'!$A$1:$M$1,0))</f>
        <v>2399515.0715297908</v>
      </c>
      <c r="I87">
        <f>INDEX('FP costs data'!$A$2:$M$148,MATCH('FP costs'!$A87,'FP costs data'!$A$2:$A$148,0),MATCH('FP costs'!I$1,'FP costs data'!$A$1:$M$1,0))</f>
        <v>3148977.0041370317</v>
      </c>
      <c r="J87">
        <f>INDEX('FP costs data'!$A$2:$M$148,MATCH('FP costs'!$A87,'FP costs data'!$A$2:$A$148,0),MATCH('FP costs'!J$1,'FP costs data'!$A$1:$M$1,0))</f>
        <v>3964129.6170012131</v>
      </c>
      <c r="K87">
        <f>INDEX('FP costs data'!$A$2:$M$148,MATCH('FP costs'!$A87,'FP costs data'!$A$2:$A$148,0),MATCH('FP costs'!K$1,'FP costs data'!$A$1:$M$1,0))</f>
        <v>4846633.5362621844</v>
      </c>
      <c r="L87">
        <f>INDEX('FP costs data'!$A$2:$M$148,MATCH('FP costs'!$A87,'FP costs data'!$A$2:$A$148,0),MATCH('FP costs'!L$1,'FP costs data'!$A$1:$M$1,0))</f>
        <v>5796596.05564579</v>
      </c>
      <c r="M87">
        <f>INDEX('FP costs data'!$A$2:$M$148,MATCH('FP costs'!$A87,'FP costs data'!$A$2:$A$148,0),MATCH('FP costs'!M$1,'FP costs data'!$A$1:$M$1,0))</f>
        <v>6813678.0184603035</v>
      </c>
    </row>
    <row r="88" spans="1:13" x14ac:dyDescent="0.3">
      <c r="A88" s="31" t="s">
        <v>174</v>
      </c>
      <c r="B88">
        <f>INDEX('FP costs data'!$A$2:$M$148,MATCH('FP costs'!$A88,'FP costs data'!$A$2:$A$148,0),MATCH('FP costs'!B$1,'FP costs data'!$A$1:$M$1,0))</f>
        <v>0</v>
      </c>
      <c r="C88">
        <f>INDEX('FP costs data'!$A$2:$M$148,MATCH('FP costs'!$A88,'FP costs data'!$A$2:$A$148,0),MATCH('FP costs'!C$1,'FP costs data'!$A$1:$M$1,0))</f>
        <v>0</v>
      </c>
      <c r="D88">
        <f>INDEX('FP costs data'!$A$2:$M$148,MATCH('FP costs'!$A88,'FP costs data'!$A$2:$A$148,0),MATCH('FP costs'!D$1,'FP costs data'!$A$1:$M$1,0))</f>
        <v>0</v>
      </c>
      <c r="E88">
        <f>INDEX('FP costs data'!$A$2:$M$148,MATCH('FP costs'!$A88,'FP costs data'!$A$2:$A$148,0),MATCH('FP costs'!E$1,'FP costs data'!$A$1:$M$1,0))</f>
        <v>9200.9386082474957</v>
      </c>
      <c r="F88">
        <f>INDEX('FP costs data'!$A$2:$M$148,MATCH('FP costs'!$A88,'FP costs data'!$A$2:$A$148,0),MATCH('FP costs'!F$1,'FP costs data'!$A$1:$M$1,0))</f>
        <v>18569.426780278969</v>
      </c>
      <c r="G88">
        <f>INDEX('FP costs data'!$A$2:$M$148,MATCH('FP costs'!$A88,'FP costs data'!$A$2:$A$148,0),MATCH('FP costs'!G$1,'FP costs data'!$A$1:$M$1,0))</f>
        <v>28113.941816243983</v>
      </c>
      <c r="H88">
        <f>INDEX('FP costs data'!$A$2:$M$148,MATCH('FP costs'!$A88,'FP costs data'!$A$2:$A$148,0),MATCH('FP costs'!H$1,'FP costs data'!$A$1:$M$1,0))</f>
        <v>37842.555401273305</v>
      </c>
      <c r="I88">
        <f>INDEX('FP costs data'!$A$2:$M$148,MATCH('FP costs'!$A88,'FP costs data'!$A$2:$A$148,0),MATCH('FP costs'!I$1,'FP costs data'!$A$1:$M$1,0))</f>
        <v>47755.92478495551</v>
      </c>
      <c r="J88">
        <f>INDEX('FP costs data'!$A$2:$M$148,MATCH('FP costs'!$A88,'FP costs data'!$A$2:$A$148,0),MATCH('FP costs'!J$1,'FP costs data'!$A$1:$M$1,0))</f>
        <v>57868.706049320754</v>
      </c>
      <c r="K88">
        <f>INDEX('FP costs data'!$A$2:$M$148,MATCH('FP costs'!$A88,'FP costs data'!$A$2:$A$148,0),MATCH('FP costs'!K$1,'FP costs data'!$A$1:$M$1,0))</f>
        <v>68192.218835884938</v>
      </c>
      <c r="L88">
        <f>INDEX('FP costs data'!$A$2:$M$148,MATCH('FP costs'!$A88,'FP costs data'!$A$2:$A$148,0),MATCH('FP costs'!L$1,'FP costs data'!$A$1:$M$1,0))</f>
        <v>78672.276458834182</v>
      </c>
      <c r="M88">
        <f>INDEX('FP costs data'!$A$2:$M$148,MATCH('FP costs'!$A88,'FP costs data'!$A$2:$A$148,0),MATCH('FP costs'!M$1,'FP costs data'!$A$1:$M$1,0))</f>
        <v>89263.566608777968</v>
      </c>
    </row>
    <row r="89" spans="1:13" x14ac:dyDescent="0.3">
      <c r="A89" s="31" t="s">
        <v>176</v>
      </c>
      <c r="B89">
        <f>INDEX('FP costs data'!$A$2:$M$148,MATCH('FP costs'!$A89,'FP costs data'!$A$2:$A$148,0),MATCH('FP costs'!B$1,'FP costs data'!$A$1:$M$1,0))</f>
        <v>0</v>
      </c>
      <c r="C89">
        <f>INDEX('FP costs data'!$A$2:$M$148,MATCH('FP costs'!$A89,'FP costs data'!$A$2:$A$148,0),MATCH('FP costs'!C$1,'FP costs data'!$A$1:$M$1,0))</f>
        <v>0</v>
      </c>
      <c r="D89">
        <f>INDEX('FP costs data'!$A$2:$M$148,MATCH('FP costs'!$A89,'FP costs data'!$A$2:$A$148,0),MATCH('FP costs'!D$1,'FP costs data'!$A$1:$M$1,0))</f>
        <v>0</v>
      </c>
      <c r="E89">
        <f>INDEX('FP costs data'!$A$2:$M$148,MATCH('FP costs'!$A89,'FP costs data'!$A$2:$A$148,0),MATCH('FP costs'!E$1,'FP costs data'!$A$1:$M$1,0))</f>
        <v>7482.7733585347014</v>
      </c>
      <c r="F89">
        <f>INDEX('FP costs data'!$A$2:$M$148,MATCH('FP costs'!$A89,'FP costs data'!$A$2:$A$148,0),MATCH('FP costs'!F$1,'FP costs data'!$A$1:$M$1,0))</f>
        <v>16054.72594966834</v>
      </c>
      <c r="G89">
        <f>INDEX('FP costs data'!$A$2:$M$148,MATCH('FP costs'!$A89,'FP costs data'!$A$2:$A$148,0),MATCH('FP costs'!G$1,'FP costs data'!$A$1:$M$1,0))</f>
        <v>25837.180773575892</v>
      </c>
      <c r="H89">
        <f>INDEX('FP costs data'!$A$2:$M$148,MATCH('FP costs'!$A89,'FP costs data'!$A$2:$A$148,0),MATCH('FP costs'!H$1,'FP costs data'!$A$1:$M$1,0))</f>
        <v>36945.379018850872</v>
      </c>
      <c r="I89">
        <f>INDEX('FP costs data'!$A$2:$M$148,MATCH('FP costs'!$A89,'FP costs data'!$A$2:$A$148,0),MATCH('FP costs'!I$1,'FP costs data'!$A$1:$M$1,0))</f>
        <v>49580.851685450893</v>
      </c>
      <c r="J89">
        <f>INDEX('FP costs data'!$A$2:$M$148,MATCH('FP costs'!$A89,'FP costs data'!$A$2:$A$148,0),MATCH('FP costs'!J$1,'FP costs data'!$A$1:$M$1,0))</f>
        <v>63853.896838090208</v>
      </c>
      <c r="K89">
        <f>INDEX('FP costs data'!$A$2:$M$148,MATCH('FP costs'!$A89,'FP costs data'!$A$2:$A$148,0),MATCH('FP costs'!K$1,'FP costs data'!$A$1:$M$1,0))</f>
        <v>79947.132588565801</v>
      </c>
      <c r="L89">
        <f>INDEX('FP costs data'!$A$2:$M$148,MATCH('FP costs'!$A89,'FP costs data'!$A$2:$A$148,0),MATCH('FP costs'!L$1,'FP costs data'!$A$1:$M$1,0))</f>
        <v>98074.047438990412</v>
      </c>
      <c r="M89">
        <f>INDEX('FP costs data'!$A$2:$M$148,MATCH('FP costs'!$A89,'FP costs data'!$A$2:$A$148,0),MATCH('FP costs'!M$1,'FP costs data'!$A$1:$M$1,0))</f>
        <v>118527.71999999997</v>
      </c>
    </row>
    <row r="90" spans="1:13" x14ac:dyDescent="0.3">
      <c r="A90" s="31" t="s">
        <v>178</v>
      </c>
      <c r="B90">
        <f>INDEX('FP costs data'!$A$2:$M$148,MATCH('FP costs'!$A90,'FP costs data'!$A$2:$A$148,0),MATCH('FP costs'!B$1,'FP costs data'!$A$1:$M$1,0))</f>
        <v>0</v>
      </c>
      <c r="C90">
        <f>INDEX('FP costs data'!$A$2:$M$148,MATCH('FP costs'!$A90,'FP costs data'!$A$2:$A$148,0),MATCH('FP costs'!C$1,'FP costs data'!$A$1:$M$1,0))</f>
        <v>0</v>
      </c>
      <c r="D90">
        <f>INDEX('FP costs data'!$A$2:$M$148,MATCH('FP costs'!$A90,'FP costs data'!$A$2:$A$148,0),MATCH('FP costs'!D$1,'FP costs data'!$A$1:$M$1,0))</f>
        <v>0</v>
      </c>
      <c r="E90">
        <f>INDEX('FP costs data'!$A$2:$M$148,MATCH('FP costs'!$A90,'FP costs data'!$A$2:$A$148,0),MATCH('FP costs'!E$1,'FP costs data'!$A$1:$M$1,0))</f>
        <v>20648.339515714615</v>
      </c>
      <c r="F90">
        <f>INDEX('FP costs data'!$A$2:$M$148,MATCH('FP costs'!$A90,'FP costs data'!$A$2:$A$148,0),MATCH('FP costs'!F$1,'FP costs data'!$A$1:$M$1,0))</f>
        <v>43745.886149215803</v>
      </c>
      <c r="G90">
        <f>INDEX('FP costs data'!$A$2:$M$148,MATCH('FP costs'!$A90,'FP costs data'!$A$2:$A$148,0),MATCH('FP costs'!G$1,'FP costs data'!$A$1:$M$1,0))</f>
        <v>69442.376768184826</v>
      </c>
      <c r="H90">
        <f>INDEX('FP costs data'!$A$2:$M$148,MATCH('FP costs'!$A90,'FP costs data'!$A$2:$A$148,0),MATCH('FP costs'!H$1,'FP costs data'!$A$1:$M$1,0))</f>
        <v>97841.680001020606</v>
      </c>
      <c r="I90">
        <f>INDEX('FP costs data'!$A$2:$M$148,MATCH('FP costs'!$A90,'FP costs data'!$A$2:$A$148,0),MATCH('FP costs'!I$1,'FP costs data'!$A$1:$M$1,0))</f>
        <v>129058.15287400351</v>
      </c>
      <c r="J90">
        <f>INDEX('FP costs data'!$A$2:$M$148,MATCH('FP costs'!$A90,'FP costs data'!$A$2:$A$148,0),MATCH('FP costs'!J$1,'FP costs data'!$A$1:$M$1,0))</f>
        <v>163204.36887018039</v>
      </c>
      <c r="K90">
        <f>INDEX('FP costs data'!$A$2:$M$148,MATCH('FP costs'!$A90,'FP costs data'!$A$2:$A$148,0),MATCH('FP costs'!K$1,'FP costs data'!$A$1:$M$1,0))</f>
        <v>200539.32257285668</v>
      </c>
      <c r="L90">
        <f>INDEX('FP costs data'!$A$2:$M$148,MATCH('FP costs'!$A90,'FP costs data'!$A$2:$A$148,0),MATCH('FP costs'!L$1,'FP costs data'!$A$1:$M$1,0))</f>
        <v>241528.37790267851</v>
      </c>
      <c r="M90">
        <f>INDEX('FP costs data'!$A$2:$M$148,MATCH('FP costs'!$A90,'FP costs data'!$A$2:$A$148,0),MATCH('FP costs'!M$1,'FP costs data'!$A$1:$M$1,0))</f>
        <v>286703.11095307709</v>
      </c>
    </row>
    <row r="91" spans="1:13" x14ac:dyDescent="0.3">
      <c r="A91" s="31" t="s">
        <v>180</v>
      </c>
      <c r="B91">
        <f>INDEX('FP costs data'!$A$2:$M$148,MATCH('FP costs'!$A91,'FP costs data'!$A$2:$A$148,0),MATCH('FP costs'!B$1,'FP costs data'!$A$1:$M$1,0))</f>
        <v>0</v>
      </c>
      <c r="C91">
        <f>INDEX('FP costs data'!$A$2:$M$148,MATCH('FP costs'!$A91,'FP costs data'!$A$2:$A$148,0),MATCH('FP costs'!C$1,'FP costs data'!$A$1:$M$1,0))</f>
        <v>0</v>
      </c>
      <c r="D91">
        <f>INDEX('FP costs data'!$A$2:$M$148,MATCH('FP costs'!$A91,'FP costs data'!$A$2:$A$148,0),MATCH('FP costs'!D$1,'FP costs data'!$A$1:$M$1,0))</f>
        <v>0</v>
      </c>
      <c r="E91">
        <f>INDEX('FP costs data'!$A$2:$M$148,MATCH('FP costs'!$A91,'FP costs data'!$A$2:$A$148,0),MATCH('FP costs'!E$1,'FP costs data'!$A$1:$M$1,0))</f>
        <v>1795533.1250774041</v>
      </c>
      <c r="F91">
        <f>INDEX('FP costs data'!$A$2:$M$148,MATCH('FP costs'!$A91,'FP costs data'!$A$2:$A$148,0),MATCH('FP costs'!F$1,'FP costs data'!$A$1:$M$1,0))</f>
        <v>3714503.094666075</v>
      </c>
      <c r="G91">
        <f>INDEX('FP costs data'!$A$2:$M$148,MATCH('FP costs'!$A91,'FP costs data'!$A$2:$A$148,0),MATCH('FP costs'!G$1,'FP costs data'!$A$1:$M$1,0))</f>
        <v>5760805.1351376697</v>
      </c>
      <c r="H91">
        <f>INDEX('FP costs data'!$A$2:$M$148,MATCH('FP costs'!$A91,'FP costs data'!$A$2:$A$148,0),MATCH('FP costs'!H$1,'FP costs data'!$A$1:$M$1,0))</f>
        <v>7938117.1522071175</v>
      </c>
      <c r="I91">
        <f>INDEX('FP costs data'!$A$2:$M$148,MATCH('FP costs'!$A91,'FP costs data'!$A$2:$A$148,0),MATCH('FP costs'!I$1,'FP costs data'!$A$1:$M$1,0))</f>
        <v>10243923.506538056</v>
      </c>
      <c r="J91">
        <f>INDEX('FP costs data'!$A$2:$M$148,MATCH('FP costs'!$A91,'FP costs data'!$A$2:$A$148,0),MATCH('FP costs'!J$1,'FP costs data'!$A$1:$M$1,0))</f>
        <v>12681804.233510256</v>
      </c>
      <c r="K91">
        <f>INDEX('FP costs data'!$A$2:$M$148,MATCH('FP costs'!$A91,'FP costs data'!$A$2:$A$148,0),MATCH('FP costs'!K$1,'FP costs data'!$A$1:$M$1,0))</f>
        <v>15246311.366855789</v>
      </c>
      <c r="L91">
        <f>INDEX('FP costs data'!$A$2:$M$148,MATCH('FP costs'!$A91,'FP costs data'!$A$2:$A$148,0),MATCH('FP costs'!L$1,'FP costs data'!$A$1:$M$1,0))</f>
        <v>17923527.346410222</v>
      </c>
      <c r="M91">
        <f>INDEX('FP costs data'!$A$2:$M$148,MATCH('FP costs'!$A91,'FP costs data'!$A$2:$A$148,0),MATCH('FP costs'!M$1,'FP costs data'!$A$1:$M$1,0))</f>
        <v>20696630.799999997</v>
      </c>
    </row>
    <row r="92" spans="1:13" x14ac:dyDescent="0.3">
      <c r="A92" s="31" t="s">
        <v>182</v>
      </c>
      <c r="B92">
        <f>INDEX('FP costs data'!$A$2:$M$148,MATCH('FP costs'!$A92,'FP costs data'!$A$2:$A$148,0),MATCH('FP costs'!B$1,'FP costs data'!$A$1:$M$1,0))</f>
        <v>0</v>
      </c>
      <c r="C92">
        <f>INDEX('FP costs data'!$A$2:$M$148,MATCH('FP costs'!$A92,'FP costs data'!$A$2:$A$148,0),MATCH('FP costs'!C$1,'FP costs data'!$A$1:$M$1,0))</f>
        <v>0</v>
      </c>
      <c r="D92">
        <f>INDEX('FP costs data'!$A$2:$M$148,MATCH('FP costs'!$A92,'FP costs data'!$A$2:$A$148,0),MATCH('FP costs'!D$1,'FP costs data'!$A$1:$M$1,0))</f>
        <v>0</v>
      </c>
      <c r="E92">
        <f>INDEX('FP costs data'!$A$2:$M$148,MATCH('FP costs'!$A92,'FP costs data'!$A$2:$A$148,0),MATCH('FP costs'!E$1,'FP costs data'!$A$1:$M$1,0))</f>
        <v>395576.35583216697</v>
      </c>
      <c r="F92">
        <f>INDEX('FP costs data'!$A$2:$M$148,MATCH('FP costs'!$A92,'FP costs data'!$A$2:$A$148,0),MATCH('FP costs'!F$1,'FP costs data'!$A$1:$M$1,0))</f>
        <v>824653.8619526159</v>
      </c>
      <c r="G92">
        <f>INDEX('FP costs data'!$A$2:$M$148,MATCH('FP costs'!$A92,'FP costs data'!$A$2:$A$148,0),MATCH('FP costs'!G$1,'FP costs data'!$A$1:$M$1,0))</f>
        <v>1288915.094408948</v>
      </c>
      <c r="H92">
        <f>INDEX('FP costs data'!$A$2:$M$148,MATCH('FP costs'!$A92,'FP costs data'!$A$2:$A$148,0),MATCH('FP costs'!H$1,'FP costs data'!$A$1:$M$1,0))</f>
        <v>1790504.8421232253</v>
      </c>
      <c r="I92">
        <f>INDEX('FP costs data'!$A$2:$M$148,MATCH('FP costs'!$A92,'FP costs data'!$A$2:$A$148,0),MATCH('FP costs'!I$1,'FP costs data'!$A$1:$M$1,0))</f>
        <v>2331543.2211417723</v>
      </c>
      <c r="J92">
        <f>INDEX('FP costs data'!$A$2:$M$148,MATCH('FP costs'!$A92,'FP costs data'!$A$2:$A$148,0),MATCH('FP costs'!J$1,'FP costs data'!$A$1:$M$1,0))</f>
        <v>2914071.7178706303</v>
      </c>
      <c r="K92">
        <f>INDEX('FP costs data'!$A$2:$M$148,MATCH('FP costs'!$A92,'FP costs data'!$A$2:$A$148,0),MATCH('FP costs'!K$1,'FP costs data'!$A$1:$M$1,0))</f>
        <v>3541127.8114808192</v>
      </c>
      <c r="L92">
        <f>INDEX('FP costs data'!$A$2:$M$148,MATCH('FP costs'!$A92,'FP costs data'!$A$2:$A$148,0),MATCH('FP costs'!L$1,'FP costs data'!$A$1:$M$1,0))</f>
        <v>4216741.3970823688</v>
      </c>
      <c r="M92">
        <f>INDEX('FP costs data'!$A$2:$M$148,MATCH('FP costs'!$A92,'FP costs data'!$A$2:$A$148,0),MATCH('FP costs'!M$1,'FP costs data'!$A$1:$M$1,0))</f>
        <v>4945408.7200000007</v>
      </c>
    </row>
    <row r="93" spans="1:13" x14ac:dyDescent="0.3">
      <c r="A93" s="31" t="s">
        <v>184</v>
      </c>
      <c r="B93">
        <f>INDEX('FP costs data'!$A$2:$M$148,MATCH('FP costs'!$A93,'FP costs data'!$A$2:$A$148,0),MATCH('FP costs'!B$1,'FP costs data'!$A$1:$M$1,0))</f>
        <v>0</v>
      </c>
      <c r="C93">
        <f>INDEX('FP costs data'!$A$2:$M$148,MATCH('FP costs'!$A93,'FP costs data'!$A$2:$A$148,0),MATCH('FP costs'!C$1,'FP costs data'!$A$1:$M$1,0))</f>
        <v>0</v>
      </c>
      <c r="D93">
        <f>INDEX('FP costs data'!$A$2:$M$148,MATCH('FP costs'!$A93,'FP costs data'!$A$2:$A$148,0),MATCH('FP costs'!D$1,'FP costs data'!$A$1:$M$1,0))</f>
        <v>0</v>
      </c>
      <c r="E93">
        <f>INDEX('FP costs data'!$A$2:$M$148,MATCH('FP costs'!$A93,'FP costs data'!$A$2:$A$148,0),MATCH('FP costs'!E$1,'FP costs data'!$A$1:$M$1,0))</f>
        <v>248779.80140233459</v>
      </c>
      <c r="F93">
        <f>INDEX('FP costs data'!$A$2:$M$148,MATCH('FP costs'!$A93,'FP costs data'!$A$2:$A$148,0),MATCH('FP costs'!F$1,'FP costs data'!$A$1:$M$1,0))</f>
        <v>567197.23660478229</v>
      </c>
      <c r="G93">
        <f>INDEX('FP costs data'!$A$2:$M$148,MATCH('FP costs'!$A93,'FP costs data'!$A$2:$A$148,0),MATCH('FP costs'!G$1,'FP costs data'!$A$1:$M$1,0))</f>
        <v>965531.09719483787</v>
      </c>
      <c r="H93">
        <f>INDEX('FP costs data'!$A$2:$M$148,MATCH('FP costs'!$A93,'FP costs data'!$A$2:$A$148,0),MATCH('FP costs'!H$1,'FP costs data'!$A$1:$M$1,0))</f>
        <v>1454833.6731651202</v>
      </c>
      <c r="I93">
        <f>INDEX('FP costs data'!$A$2:$M$148,MATCH('FP costs'!$A93,'FP costs data'!$A$2:$A$148,0),MATCH('FP costs'!I$1,'FP costs data'!$A$1:$M$1,0))</f>
        <v>2045820.5040751826</v>
      </c>
      <c r="J93">
        <f>INDEX('FP costs data'!$A$2:$M$148,MATCH('FP costs'!$A93,'FP costs data'!$A$2:$A$148,0),MATCH('FP costs'!J$1,'FP costs data'!$A$1:$M$1,0))</f>
        <v>2752998.7473356584</v>
      </c>
      <c r="K93">
        <f>INDEX('FP costs data'!$A$2:$M$148,MATCH('FP costs'!$A93,'FP costs data'!$A$2:$A$148,0),MATCH('FP costs'!K$1,'FP costs data'!$A$1:$M$1,0))</f>
        <v>3591486.6224171072</v>
      </c>
      <c r="L93">
        <f>INDEX('FP costs data'!$A$2:$M$148,MATCH('FP costs'!$A93,'FP costs data'!$A$2:$A$148,0),MATCH('FP costs'!L$1,'FP costs data'!$A$1:$M$1,0))</f>
        <v>4578441.29691236</v>
      </c>
      <c r="M93">
        <f>INDEX('FP costs data'!$A$2:$M$148,MATCH('FP costs'!$A93,'FP costs data'!$A$2:$A$148,0),MATCH('FP costs'!M$1,'FP costs data'!$A$1:$M$1,0))</f>
        <v>5732716.7500000019</v>
      </c>
    </row>
    <row r="94" spans="1:13" x14ac:dyDescent="0.3">
      <c r="A94" s="31" t="s">
        <v>186</v>
      </c>
      <c r="B94">
        <f>INDEX('FP costs data'!$A$2:$M$148,MATCH('FP costs'!$A94,'FP costs data'!$A$2:$A$148,0),MATCH('FP costs'!B$1,'FP costs data'!$A$1:$M$1,0))</f>
        <v>0</v>
      </c>
      <c r="C94">
        <f>INDEX('FP costs data'!$A$2:$M$148,MATCH('FP costs'!$A94,'FP costs data'!$A$2:$A$148,0),MATCH('FP costs'!C$1,'FP costs data'!$A$1:$M$1,0))</f>
        <v>0</v>
      </c>
      <c r="D94">
        <f>INDEX('FP costs data'!$A$2:$M$148,MATCH('FP costs'!$A94,'FP costs data'!$A$2:$A$148,0),MATCH('FP costs'!D$1,'FP costs data'!$A$1:$M$1,0))</f>
        <v>0</v>
      </c>
      <c r="E94">
        <f>INDEX('FP costs data'!$A$2:$M$148,MATCH('FP costs'!$A94,'FP costs data'!$A$2:$A$148,0),MATCH('FP costs'!E$1,'FP costs data'!$A$1:$M$1,0))</f>
        <v>26915.596366099897</v>
      </c>
      <c r="F94">
        <f>INDEX('FP costs data'!$A$2:$M$148,MATCH('FP costs'!$A94,'FP costs data'!$A$2:$A$148,0),MATCH('FP costs'!F$1,'FP costs data'!$A$1:$M$1,0))</f>
        <v>57590.024148083816</v>
      </c>
      <c r="G94">
        <f>INDEX('FP costs data'!$A$2:$M$148,MATCH('FP costs'!$A94,'FP costs data'!$A$2:$A$148,0),MATCH('FP costs'!G$1,'FP costs data'!$A$1:$M$1,0))</f>
        <v>92414.421753566479</v>
      </c>
      <c r="H94">
        <f>INDEX('FP costs data'!$A$2:$M$148,MATCH('FP costs'!$A94,'FP costs data'!$A$2:$A$148,0),MATCH('FP costs'!H$1,'FP costs data'!$A$1:$M$1,0))</f>
        <v>131830.08626157825</v>
      </c>
      <c r="I94">
        <f>INDEX('FP costs data'!$A$2:$M$148,MATCH('FP costs'!$A94,'FP costs data'!$A$2:$A$148,0),MATCH('FP costs'!I$1,'FP costs data'!$A$1:$M$1,0))</f>
        <v>176254.60750540363</v>
      </c>
      <c r="J94">
        <f>INDEX('FP costs data'!$A$2:$M$148,MATCH('FP costs'!$A94,'FP costs data'!$A$2:$A$148,0),MATCH('FP costs'!J$1,'FP costs data'!$A$1:$M$1,0))</f>
        <v>226233.69220468274</v>
      </c>
      <c r="K94">
        <f>INDEX('FP costs data'!$A$2:$M$148,MATCH('FP costs'!$A94,'FP costs data'!$A$2:$A$148,0),MATCH('FP costs'!K$1,'FP costs data'!$A$1:$M$1,0))</f>
        <v>282367.99950554309</v>
      </c>
      <c r="L94">
        <f>INDEX('FP costs data'!$A$2:$M$148,MATCH('FP costs'!$A94,'FP costs data'!$A$2:$A$148,0),MATCH('FP costs'!L$1,'FP costs data'!$A$1:$M$1,0))</f>
        <v>345302.18697156105</v>
      </c>
      <c r="M94">
        <f>INDEX('FP costs data'!$A$2:$M$148,MATCH('FP costs'!$A94,'FP costs data'!$A$2:$A$148,0),MATCH('FP costs'!M$1,'FP costs data'!$A$1:$M$1,0))</f>
        <v>415761.34</v>
      </c>
    </row>
    <row r="95" spans="1:13" x14ac:dyDescent="0.3">
      <c r="A95" s="31" t="s">
        <v>188</v>
      </c>
      <c r="B95">
        <f>INDEX('FP costs data'!$A$2:$M$148,MATCH('FP costs'!$A95,'FP costs data'!$A$2:$A$148,0),MATCH('FP costs'!B$1,'FP costs data'!$A$1:$M$1,0))</f>
        <v>0</v>
      </c>
      <c r="C95">
        <f>INDEX('FP costs data'!$A$2:$M$148,MATCH('FP costs'!$A95,'FP costs data'!$A$2:$A$148,0),MATCH('FP costs'!C$1,'FP costs data'!$A$1:$M$1,0))</f>
        <v>0</v>
      </c>
      <c r="D95">
        <f>INDEX('FP costs data'!$A$2:$M$148,MATCH('FP costs'!$A95,'FP costs data'!$A$2:$A$148,0),MATCH('FP costs'!D$1,'FP costs data'!$A$1:$M$1,0))</f>
        <v>0</v>
      </c>
      <c r="E95">
        <f>INDEX('FP costs data'!$A$2:$M$148,MATCH('FP costs'!$A95,'FP costs data'!$A$2:$A$148,0),MATCH('FP costs'!E$1,'FP costs data'!$A$1:$M$1,0))</f>
        <v>335168.0252345209</v>
      </c>
      <c r="F95">
        <f>INDEX('FP costs data'!$A$2:$M$148,MATCH('FP costs'!$A95,'FP costs data'!$A$2:$A$148,0),MATCH('FP costs'!F$1,'FP costs data'!$A$1:$M$1,0))</f>
        <v>802082.94761481183</v>
      </c>
      <c r="G95">
        <f>INDEX('FP costs data'!$A$2:$M$148,MATCH('FP costs'!$A95,'FP costs data'!$A$2:$A$148,0),MATCH('FP costs'!G$1,'FP costs data'!$A$1:$M$1,0))</f>
        <v>1441101.6721681806</v>
      </c>
      <c r="H95">
        <f>INDEX('FP costs data'!$A$2:$M$148,MATCH('FP costs'!$A95,'FP costs data'!$A$2:$A$148,0),MATCH('FP costs'!H$1,'FP costs data'!$A$1:$M$1,0))</f>
        <v>2303626.5054155225</v>
      </c>
      <c r="I95">
        <f>INDEX('FP costs data'!$A$2:$M$148,MATCH('FP costs'!$A95,'FP costs data'!$A$2:$A$148,0),MATCH('FP costs'!I$1,'FP costs data'!$A$1:$M$1,0))</f>
        <v>3454019.7836647318</v>
      </c>
      <c r="J95">
        <f>INDEX('FP costs data'!$A$2:$M$148,MATCH('FP costs'!$A95,'FP costs data'!$A$2:$A$148,0),MATCH('FP costs'!J$1,'FP costs data'!$A$1:$M$1,0))</f>
        <v>4978083.8679651003</v>
      </c>
      <c r="K95">
        <f>INDEX('FP costs data'!$A$2:$M$148,MATCH('FP costs'!$A95,'FP costs data'!$A$2:$A$148,0),MATCH('FP costs'!K$1,'FP costs data'!$A$1:$M$1,0))</f>
        <v>6985206.0663823765</v>
      </c>
      <c r="L95">
        <f>INDEX('FP costs data'!$A$2:$M$148,MATCH('FP costs'!$A95,'FP costs data'!$A$2:$A$148,0),MATCH('FP costs'!L$1,'FP costs data'!$A$1:$M$1,0))</f>
        <v>9617464.0583757013</v>
      </c>
      <c r="M95">
        <f>INDEX('FP costs data'!$A$2:$M$148,MATCH('FP costs'!$A95,'FP costs data'!$A$2:$A$148,0),MATCH('FP costs'!M$1,'FP costs data'!$A$1:$M$1,0))</f>
        <v>13057305.180000002</v>
      </c>
    </row>
    <row r="96" spans="1:13" x14ac:dyDescent="0.3">
      <c r="A96" s="31" t="s">
        <v>190</v>
      </c>
      <c r="B96">
        <f>INDEX('FP costs data'!$A$2:$M$148,MATCH('FP costs'!$A96,'FP costs data'!$A$2:$A$148,0),MATCH('FP costs'!B$1,'FP costs data'!$A$1:$M$1,0))</f>
        <v>0</v>
      </c>
      <c r="C96">
        <f>INDEX('FP costs data'!$A$2:$M$148,MATCH('FP costs'!$A96,'FP costs data'!$A$2:$A$148,0),MATCH('FP costs'!C$1,'FP costs data'!$A$1:$M$1,0))</f>
        <v>0</v>
      </c>
      <c r="D96">
        <f>INDEX('FP costs data'!$A$2:$M$148,MATCH('FP costs'!$A96,'FP costs data'!$A$2:$A$148,0),MATCH('FP costs'!D$1,'FP costs data'!$A$1:$M$1,0))</f>
        <v>0</v>
      </c>
      <c r="E96">
        <f>INDEX('FP costs data'!$A$2:$M$148,MATCH('FP costs'!$A96,'FP costs data'!$A$2:$A$148,0),MATCH('FP costs'!E$1,'FP costs data'!$A$1:$M$1,0))</f>
        <v>2056821.3854421526</v>
      </c>
      <c r="F96">
        <f>INDEX('FP costs data'!$A$2:$M$148,MATCH('FP costs'!$A96,'FP costs data'!$A$2:$A$148,0),MATCH('FP costs'!F$1,'FP costs data'!$A$1:$M$1,0))</f>
        <v>4200426.9681909233</v>
      </c>
      <c r="G96">
        <f>INDEX('FP costs data'!$A$2:$M$148,MATCH('FP costs'!$A96,'FP costs data'!$A$2:$A$148,0),MATCH('FP costs'!G$1,'FP costs data'!$A$1:$M$1,0))</f>
        <v>6433900.8740141094</v>
      </c>
      <c r="H96">
        <f>INDEX('FP costs data'!$A$2:$M$148,MATCH('FP costs'!$A96,'FP costs data'!$A$2:$A$148,0),MATCH('FP costs'!H$1,'FP costs data'!$A$1:$M$1,0))</f>
        <v>8761501.2739587426</v>
      </c>
      <c r="I96">
        <f>INDEX('FP costs data'!$A$2:$M$148,MATCH('FP costs'!$A96,'FP costs data'!$A$2:$A$148,0),MATCH('FP costs'!I$1,'FP costs data'!$A$1:$M$1,0))</f>
        <v>11180782.879721001</v>
      </c>
      <c r="J96">
        <f>INDEX('FP costs data'!$A$2:$M$148,MATCH('FP costs'!$A96,'FP costs data'!$A$2:$A$148,0),MATCH('FP costs'!J$1,'FP costs data'!$A$1:$M$1,0))</f>
        <v>13700028.816932172</v>
      </c>
      <c r="K96">
        <f>INDEX('FP costs data'!$A$2:$M$148,MATCH('FP costs'!$A96,'FP costs data'!$A$2:$A$148,0),MATCH('FP costs'!K$1,'FP costs data'!$A$1:$M$1,0))</f>
        <v>16319114.475923643</v>
      </c>
      <c r="L96">
        <f>INDEX('FP costs data'!$A$2:$M$148,MATCH('FP costs'!$A96,'FP costs data'!$A$2:$A$148,0),MATCH('FP costs'!L$1,'FP costs data'!$A$1:$M$1,0))</f>
        <v>19031244.934466869</v>
      </c>
      <c r="M96">
        <f>INDEX('FP costs data'!$A$2:$M$148,MATCH('FP costs'!$A96,'FP costs data'!$A$2:$A$148,0),MATCH('FP costs'!M$1,'FP costs data'!$A$1:$M$1,0))</f>
        <v>21828507.560446322</v>
      </c>
    </row>
    <row r="97" spans="1:13" x14ac:dyDescent="0.3">
      <c r="A97" s="31" t="s">
        <v>192</v>
      </c>
      <c r="B97">
        <f>INDEX('FP costs data'!$A$2:$M$148,MATCH('FP costs'!$A97,'FP costs data'!$A$2:$A$148,0),MATCH('FP costs'!B$1,'FP costs data'!$A$1:$M$1,0))</f>
        <v>0</v>
      </c>
      <c r="C97">
        <f>INDEX('FP costs data'!$A$2:$M$148,MATCH('FP costs'!$A97,'FP costs data'!$A$2:$A$148,0),MATCH('FP costs'!C$1,'FP costs data'!$A$1:$M$1,0))</f>
        <v>0</v>
      </c>
      <c r="D97">
        <f>INDEX('FP costs data'!$A$2:$M$148,MATCH('FP costs'!$A97,'FP costs data'!$A$2:$A$148,0),MATCH('FP costs'!D$1,'FP costs data'!$A$1:$M$1,0))</f>
        <v>0</v>
      </c>
      <c r="E97">
        <f>INDEX('FP costs data'!$A$2:$M$148,MATCH('FP costs'!$A97,'FP costs data'!$A$2:$A$148,0),MATCH('FP costs'!E$1,'FP costs data'!$A$1:$M$1,0))</f>
        <v>355915.20717074489</v>
      </c>
      <c r="F97">
        <f>INDEX('FP costs data'!$A$2:$M$148,MATCH('FP costs'!$A97,'FP costs data'!$A$2:$A$148,0),MATCH('FP costs'!F$1,'FP costs data'!$A$1:$M$1,0))</f>
        <v>808859.45382278203</v>
      </c>
      <c r="G97">
        <f>INDEX('FP costs data'!$A$2:$M$148,MATCH('FP costs'!$A97,'FP costs data'!$A$2:$A$148,0),MATCH('FP costs'!G$1,'FP costs data'!$A$1:$M$1,0))</f>
        <v>1382472.4105155924</v>
      </c>
      <c r="H97">
        <f>INDEX('FP costs data'!$A$2:$M$148,MATCH('FP costs'!$A97,'FP costs data'!$A$2:$A$148,0),MATCH('FP costs'!H$1,'FP costs data'!$A$1:$M$1,0))</f>
        <v>2105835.0671067843</v>
      </c>
      <c r="I97">
        <f>INDEX('FP costs data'!$A$2:$M$148,MATCH('FP costs'!$A97,'FP costs data'!$A$2:$A$148,0),MATCH('FP costs'!I$1,'FP costs data'!$A$1:$M$1,0))</f>
        <v>3012605.1225007698</v>
      </c>
      <c r="J97">
        <f>INDEX('FP costs data'!$A$2:$M$148,MATCH('FP costs'!$A97,'FP costs data'!$A$2:$A$148,0),MATCH('FP costs'!J$1,'FP costs data'!$A$1:$M$1,0))</f>
        <v>4148673.8113510078</v>
      </c>
      <c r="K97">
        <f>INDEX('FP costs data'!$A$2:$M$148,MATCH('FP costs'!$A97,'FP costs data'!$A$2:$A$148,0),MATCH('FP costs'!K$1,'FP costs data'!$A$1:$M$1,0))</f>
        <v>5569311.4710360039</v>
      </c>
      <c r="L97">
        <f>INDEX('FP costs data'!$A$2:$M$148,MATCH('FP costs'!$A97,'FP costs data'!$A$2:$A$148,0),MATCH('FP costs'!L$1,'FP costs data'!$A$1:$M$1,0))</f>
        <v>7343447.197412177</v>
      </c>
      <c r="M97">
        <f>INDEX('FP costs data'!$A$2:$M$148,MATCH('FP costs'!$A97,'FP costs data'!$A$2:$A$148,0),MATCH('FP costs'!M$1,'FP costs data'!$A$1:$M$1,0))</f>
        <v>9556426.4507686365</v>
      </c>
    </row>
    <row r="98" spans="1:13" x14ac:dyDescent="0.3">
      <c r="A98" s="31" t="s">
        <v>194</v>
      </c>
      <c r="B98">
        <f>INDEX('FP costs data'!$A$2:$M$148,MATCH('FP costs'!$A98,'FP costs data'!$A$2:$A$148,0),MATCH('FP costs'!B$1,'FP costs data'!$A$1:$M$1,0))</f>
        <v>0</v>
      </c>
      <c r="C98">
        <f>INDEX('FP costs data'!$A$2:$M$148,MATCH('FP costs'!$A98,'FP costs data'!$A$2:$A$148,0),MATCH('FP costs'!C$1,'FP costs data'!$A$1:$M$1,0))</f>
        <v>0</v>
      </c>
      <c r="D98">
        <f>INDEX('FP costs data'!$A$2:$M$148,MATCH('FP costs'!$A98,'FP costs data'!$A$2:$A$148,0),MATCH('FP costs'!D$1,'FP costs data'!$A$1:$M$1,0))</f>
        <v>0</v>
      </c>
      <c r="E98">
        <f>INDEX('FP costs data'!$A$2:$M$148,MATCH('FP costs'!$A98,'FP costs data'!$A$2:$A$148,0),MATCH('FP costs'!E$1,'FP costs data'!$A$1:$M$1,0))</f>
        <v>720224.50347520038</v>
      </c>
      <c r="F98">
        <f>INDEX('FP costs data'!$A$2:$M$148,MATCH('FP costs'!$A98,'FP costs data'!$A$2:$A$148,0),MATCH('FP costs'!F$1,'FP costs data'!$A$1:$M$1,0))</f>
        <v>1478545.4806563519</v>
      </c>
      <c r="G98">
        <f>INDEX('FP costs data'!$A$2:$M$148,MATCH('FP costs'!$A98,'FP costs data'!$A$2:$A$148,0),MATCH('FP costs'!G$1,'FP costs data'!$A$1:$M$1,0))</f>
        <v>2273567.2061157674</v>
      </c>
      <c r="H98">
        <f>INDEX('FP costs data'!$A$2:$M$148,MATCH('FP costs'!$A98,'FP costs data'!$A$2:$A$148,0),MATCH('FP costs'!H$1,'FP costs data'!$A$1:$M$1,0))</f>
        <v>3101389.497809235</v>
      </c>
      <c r="I98">
        <f>INDEX('FP costs data'!$A$2:$M$148,MATCH('FP costs'!$A98,'FP costs data'!$A$2:$A$148,0),MATCH('FP costs'!I$1,'FP costs data'!$A$1:$M$1,0))</f>
        <v>3963197.3286054172</v>
      </c>
      <c r="J98">
        <f>INDEX('FP costs data'!$A$2:$M$148,MATCH('FP costs'!$A98,'FP costs data'!$A$2:$A$148,0),MATCH('FP costs'!J$1,'FP costs data'!$A$1:$M$1,0))</f>
        <v>4852241.6679393686</v>
      </c>
      <c r="K98">
        <f>INDEX('FP costs data'!$A$2:$M$148,MATCH('FP costs'!$A98,'FP costs data'!$A$2:$A$148,0),MATCH('FP costs'!K$1,'FP costs data'!$A$1:$M$1,0))</f>
        <v>5766866.7209094837</v>
      </c>
      <c r="L98">
        <f>INDEX('FP costs data'!$A$2:$M$148,MATCH('FP costs'!$A98,'FP costs data'!$A$2:$A$148,0),MATCH('FP costs'!L$1,'FP costs data'!$A$1:$M$1,0))</f>
        <v>6709160.3251686953</v>
      </c>
      <c r="M98">
        <f>INDEX('FP costs data'!$A$2:$M$148,MATCH('FP costs'!$A98,'FP costs data'!$A$2:$A$148,0),MATCH('FP costs'!M$1,'FP costs data'!$A$1:$M$1,0))</f>
        <v>7681709.1199999973</v>
      </c>
    </row>
    <row r="99" spans="1:13" x14ac:dyDescent="0.3">
      <c r="A99" s="31" t="s">
        <v>196</v>
      </c>
      <c r="B99">
        <f>INDEX('FP costs data'!$A$2:$M$148,MATCH('FP costs'!$A99,'FP costs data'!$A$2:$A$148,0),MATCH('FP costs'!B$1,'FP costs data'!$A$1:$M$1,0))</f>
        <v>0</v>
      </c>
      <c r="C99">
        <f>INDEX('FP costs data'!$A$2:$M$148,MATCH('FP costs'!$A99,'FP costs data'!$A$2:$A$148,0),MATCH('FP costs'!C$1,'FP costs data'!$A$1:$M$1,0))</f>
        <v>0</v>
      </c>
      <c r="D99">
        <f>INDEX('FP costs data'!$A$2:$M$148,MATCH('FP costs'!$A99,'FP costs data'!$A$2:$A$148,0),MATCH('FP costs'!D$1,'FP costs data'!$A$1:$M$1,0))</f>
        <v>0</v>
      </c>
      <c r="E99">
        <f>INDEX('FP costs data'!$A$2:$M$148,MATCH('FP costs'!$A99,'FP costs data'!$A$2:$A$148,0),MATCH('FP costs'!E$1,'FP costs data'!$A$1:$M$1,0))</f>
        <v>1456598.1223033406</v>
      </c>
      <c r="F99">
        <f>INDEX('FP costs data'!$A$2:$M$148,MATCH('FP costs'!$A99,'FP costs data'!$A$2:$A$148,0),MATCH('FP costs'!F$1,'FP costs data'!$A$1:$M$1,0))</f>
        <v>3194152.2770480309</v>
      </c>
      <c r="G99">
        <f>INDEX('FP costs data'!$A$2:$M$148,MATCH('FP costs'!$A99,'FP costs data'!$A$2:$A$148,0),MATCH('FP costs'!G$1,'FP costs data'!$A$1:$M$1,0))</f>
        <v>5257617.2264701203</v>
      </c>
      <c r="H99">
        <f>INDEX('FP costs data'!$A$2:$M$148,MATCH('FP costs'!$A99,'FP costs data'!$A$2:$A$148,0),MATCH('FP costs'!H$1,'FP costs data'!$A$1:$M$1,0))</f>
        <v>7697799.3985679224</v>
      </c>
      <c r="I99">
        <f>INDEX('FP costs data'!$A$2:$M$148,MATCH('FP costs'!$A99,'FP costs data'!$A$2:$A$148,0),MATCH('FP costs'!I$1,'FP costs data'!$A$1:$M$1,0))</f>
        <v>10570592.246801803</v>
      </c>
      <c r="J99">
        <f>INDEX('FP costs data'!$A$2:$M$148,MATCH('FP costs'!$A99,'FP costs data'!$A$2:$A$148,0),MATCH('FP costs'!J$1,'FP costs data'!$A$1:$M$1,0))</f>
        <v>13945950.060596758</v>
      </c>
      <c r="K99">
        <f>INDEX('FP costs data'!$A$2:$M$148,MATCH('FP costs'!$A99,'FP costs data'!$A$2:$A$148,0),MATCH('FP costs'!K$1,'FP costs data'!$A$1:$M$1,0))</f>
        <v>17902261.854418598</v>
      </c>
      <c r="L99">
        <f>INDEX('FP costs data'!$A$2:$M$148,MATCH('FP costs'!$A99,'FP costs data'!$A$2:$A$148,0),MATCH('FP costs'!L$1,'FP costs data'!$A$1:$M$1,0))</f>
        <v>22530928.396295652</v>
      </c>
      <c r="M99">
        <f>INDEX('FP costs data'!$A$2:$M$148,MATCH('FP costs'!$A99,'FP costs data'!$A$2:$A$148,0),MATCH('FP costs'!M$1,'FP costs data'!$A$1:$M$1,0))</f>
        <v>27937589.071192715</v>
      </c>
    </row>
    <row r="100" spans="1:13" x14ac:dyDescent="0.3">
      <c r="A100" s="31" t="s">
        <v>198</v>
      </c>
      <c r="B100">
        <f>INDEX('FP costs data'!$A$2:$M$148,MATCH('FP costs'!$A100,'FP costs data'!$A$2:$A$148,0),MATCH('FP costs'!B$1,'FP costs data'!$A$1:$M$1,0))</f>
        <v>0</v>
      </c>
      <c r="C100">
        <f>INDEX('FP costs data'!$A$2:$M$148,MATCH('FP costs'!$A100,'FP costs data'!$A$2:$A$148,0),MATCH('FP costs'!C$1,'FP costs data'!$A$1:$M$1,0))</f>
        <v>0</v>
      </c>
      <c r="D100">
        <f>INDEX('FP costs data'!$A$2:$M$148,MATCH('FP costs'!$A100,'FP costs data'!$A$2:$A$148,0),MATCH('FP costs'!D$1,'FP costs data'!$A$1:$M$1,0))</f>
        <v>0</v>
      </c>
      <c r="E100">
        <f>INDEX('FP costs data'!$A$2:$M$148,MATCH('FP costs'!$A100,'FP costs data'!$A$2:$A$148,0),MATCH('FP costs'!E$1,'FP costs data'!$A$1:$M$1,0))</f>
        <v>23310.537157875369</v>
      </c>
      <c r="F100">
        <f>INDEX('FP costs data'!$A$2:$M$148,MATCH('FP costs'!$A100,'FP costs data'!$A$2:$A$148,0),MATCH('FP costs'!F$1,'FP costs data'!$A$1:$M$1,0))</f>
        <v>47352.528735505883</v>
      </c>
      <c r="G100">
        <f>INDEX('FP costs data'!$A$2:$M$148,MATCH('FP costs'!$A100,'FP costs data'!$A$2:$A$148,0),MATCH('FP costs'!G$1,'FP costs data'!$A$1:$M$1,0))</f>
        <v>72181.865191216115</v>
      </c>
      <c r="H100">
        <f>INDEX('FP costs data'!$A$2:$M$148,MATCH('FP costs'!$A100,'FP costs data'!$A$2:$A$148,0),MATCH('FP costs'!H$1,'FP costs data'!$A$1:$M$1,0))</f>
        <v>97923.50320022821</v>
      </c>
      <c r="I100">
        <f>INDEX('FP costs data'!$A$2:$M$148,MATCH('FP costs'!$A100,'FP costs data'!$A$2:$A$148,0),MATCH('FP costs'!I$1,'FP costs data'!$A$1:$M$1,0))</f>
        <v>124722.15712043527</v>
      </c>
      <c r="J100">
        <f>INDEX('FP costs data'!$A$2:$M$148,MATCH('FP costs'!$A100,'FP costs data'!$A$2:$A$148,0),MATCH('FP costs'!J$1,'FP costs data'!$A$1:$M$1,0))</f>
        <v>152666.19205930212</v>
      </c>
      <c r="K100">
        <f>INDEX('FP costs data'!$A$2:$M$148,MATCH('FP costs'!$A100,'FP costs data'!$A$2:$A$148,0),MATCH('FP costs'!K$1,'FP costs data'!$A$1:$M$1,0))</f>
        <v>181766.29536135914</v>
      </c>
      <c r="L100">
        <f>INDEX('FP costs data'!$A$2:$M$148,MATCH('FP costs'!$A100,'FP costs data'!$A$2:$A$148,0),MATCH('FP costs'!L$1,'FP costs data'!$A$1:$M$1,0))</f>
        <v>211880.80535940488</v>
      </c>
      <c r="M100">
        <f>INDEX('FP costs data'!$A$2:$M$148,MATCH('FP costs'!$A100,'FP costs data'!$A$2:$A$148,0),MATCH('FP costs'!M$1,'FP costs data'!$A$1:$M$1,0))</f>
        <v>242845.24896368163</v>
      </c>
    </row>
    <row r="101" spans="1:13" x14ac:dyDescent="0.3">
      <c r="A101" s="31" t="s">
        <v>200</v>
      </c>
      <c r="B101">
        <f>INDEX('FP costs data'!$A$2:$M$148,MATCH('FP costs'!$A101,'FP costs data'!$A$2:$A$148,0),MATCH('FP costs'!B$1,'FP costs data'!$A$1:$M$1,0))</f>
        <v>0</v>
      </c>
      <c r="C101">
        <f>INDEX('FP costs data'!$A$2:$M$148,MATCH('FP costs'!$A101,'FP costs data'!$A$2:$A$148,0),MATCH('FP costs'!C$1,'FP costs data'!$A$1:$M$1,0))</f>
        <v>0</v>
      </c>
      <c r="D101">
        <f>INDEX('FP costs data'!$A$2:$M$148,MATCH('FP costs'!$A101,'FP costs data'!$A$2:$A$148,0),MATCH('FP costs'!D$1,'FP costs data'!$A$1:$M$1,0))</f>
        <v>0</v>
      </c>
      <c r="E101">
        <f>INDEX('FP costs data'!$A$2:$M$148,MATCH('FP costs'!$A101,'FP costs data'!$A$2:$A$148,0),MATCH('FP costs'!E$1,'FP costs data'!$A$1:$M$1,0))</f>
        <v>53058.113268731162</v>
      </c>
      <c r="F101">
        <f>INDEX('FP costs data'!$A$2:$M$148,MATCH('FP costs'!$A101,'FP costs data'!$A$2:$A$148,0),MATCH('FP costs'!F$1,'FP costs data'!$A$1:$M$1,0))</f>
        <v>109512.65913793258</v>
      </c>
      <c r="G101">
        <f>INDEX('FP costs data'!$A$2:$M$148,MATCH('FP costs'!$A101,'FP costs data'!$A$2:$A$148,0),MATCH('FP costs'!G$1,'FP costs data'!$A$1:$M$1,0))</f>
        <v>169488.99547404516</v>
      </c>
      <c r="H101">
        <f>INDEX('FP costs data'!$A$2:$M$148,MATCH('FP costs'!$A101,'FP costs data'!$A$2:$A$148,0),MATCH('FP costs'!H$1,'FP costs data'!$A$1:$M$1,0))</f>
        <v>233058.92579458049</v>
      </c>
      <c r="I101">
        <f>INDEX('FP costs data'!$A$2:$M$148,MATCH('FP costs'!$A101,'FP costs data'!$A$2:$A$148,0),MATCH('FP costs'!I$1,'FP costs data'!$A$1:$M$1,0))</f>
        <v>300243.64954855386</v>
      </c>
      <c r="J101">
        <f>INDEX('FP costs data'!$A$2:$M$148,MATCH('FP costs'!$A101,'FP costs data'!$A$2:$A$148,0),MATCH('FP costs'!J$1,'FP costs data'!$A$1:$M$1,0))</f>
        <v>371127.12872231333</v>
      </c>
      <c r="K101">
        <f>INDEX('FP costs data'!$A$2:$M$148,MATCH('FP costs'!$A101,'FP costs data'!$A$2:$A$148,0),MATCH('FP costs'!K$1,'FP costs data'!$A$1:$M$1,0))</f>
        <v>445756.47343237093</v>
      </c>
      <c r="L101">
        <f>INDEX('FP costs data'!$A$2:$M$148,MATCH('FP costs'!$A101,'FP costs data'!$A$2:$A$148,0),MATCH('FP costs'!L$1,'FP costs data'!$A$1:$M$1,0))</f>
        <v>524153.97349867504</v>
      </c>
      <c r="M101">
        <f>INDEX('FP costs data'!$A$2:$M$148,MATCH('FP costs'!$A101,'FP costs data'!$A$2:$A$148,0),MATCH('FP costs'!M$1,'FP costs data'!$A$1:$M$1,0))</f>
        <v>606308.47901613358</v>
      </c>
    </row>
    <row r="102" spans="1:13" x14ac:dyDescent="0.3">
      <c r="A102" s="31" t="s">
        <v>202</v>
      </c>
      <c r="B102">
        <f>INDEX('FP costs data'!$A$2:$M$148,MATCH('FP costs'!$A102,'FP costs data'!$A$2:$A$148,0),MATCH('FP costs'!B$1,'FP costs data'!$A$1:$M$1,0))</f>
        <v>0</v>
      </c>
      <c r="C102">
        <f>INDEX('FP costs data'!$A$2:$M$148,MATCH('FP costs'!$A102,'FP costs data'!$A$2:$A$148,0),MATCH('FP costs'!C$1,'FP costs data'!$A$1:$M$1,0))</f>
        <v>0</v>
      </c>
      <c r="D102">
        <f>INDEX('FP costs data'!$A$2:$M$148,MATCH('FP costs'!$A102,'FP costs data'!$A$2:$A$148,0),MATCH('FP costs'!D$1,'FP costs data'!$A$1:$M$1,0))</f>
        <v>0</v>
      </c>
      <c r="E102">
        <f>INDEX('FP costs data'!$A$2:$M$148,MATCH('FP costs'!$A102,'FP costs data'!$A$2:$A$148,0),MATCH('FP costs'!E$1,'FP costs data'!$A$1:$M$1,0))</f>
        <v>516987.43256566487</v>
      </c>
      <c r="F102">
        <f>INDEX('FP costs data'!$A$2:$M$148,MATCH('FP costs'!$A102,'FP costs data'!$A$2:$A$148,0),MATCH('FP costs'!F$1,'FP costs data'!$A$1:$M$1,0))</f>
        <v>1181731.4407627098</v>
      </c>
      <c r="G102">
        <f>INDEX('FP costs data'!$A$2:$M$148,MATCH('FP costs'!$A102,'FP costs data'!$A$2:$A$148,0),MATCH('FP costs'!G$1,'FP costs data'!$A$1:$M$1,0))</f>
        <v>2009481.2966333367</v>
      </c>
      <c r="H102">
        <f>INDEX('FP costs data'!$A$2:$M$148,MATCH('FP costs'!$A102,'FP costs data'!$A$2:$A$148,0),MATCH('FP costs'!H$1,'FP costs data'!$A$1:$M$1,0))</f>
        <v>3006153.0239858478</v>
      </c>
      <c r="I102">
        <f>INDEX('FP costs data'!$A$2:$M$148,MATCH('FP costs'!$A102,'FP costs data'!$A$2:$A$148,0),MATCH('FP costs'!I$1,'FP costs data'!$A$1:$M$1,0))</f>
        <v>4172727.8221584409</v>
      </c>
      <c r="J102">
        <f>INDEX('FP costs data'!$A$2:$M$148,MATCH('FP costs'!$A102,'FP costs data'!$A$2:$A$148,0),MATCH('FP costs'!J$1,'FP costs data'!$A$1:$M$1,0))</f>
        <v>5516423.124611808</v>
      </c>
      <c r="K102">
        <f>INDEX('FP costs data'!$A$2:$M$148,MATCH('FP costs'!$A102,'FP costs data'!$A$2:$A$148,0),MATCH('FP costs'!K$1,'FP costs data'!$A$1:$M$1,0))</f>
        <v>7044401.8005233221</v>
      </c>
      <c r="L102">
        <f>INDEX('FP costs data'!$A$2:$M$148,MATCH('FP costs'!$A102,'FP costs data'!$A$2:$A$148,0),MATCH('FP costs'!L$1,'FP costs data'!$A$1:$M$1,0))</f>
        <v>8769052.6741085313</v>
      </c>
      <c r="M102">
        <f>INDEX('FP costs data'!$A$2:$M$148,MATCH('FP costs'!$A102,'FP costs data'!$A$2:$A$148,0),MATCH('FP costs'!M$1,'FP costs data'!$A$1:$M$1,0))</f>
        <v>10705863.760000009</v>
      </c>
    </row>
    <row r="103" spans="1:13" x14ac:dyDescent="0.3">
      <c r="A103" s="31" t="s">
        <v>204</v>
      </c>
      <c r="B103">
        <f>INDEX('FP costs data'!$A$2:$M$148,MATCH('FP costs'!$A103,'FP costs data'!$A$2:$A$148,0),MATCH('FP costs'!B$1,'FP costs data'!$A$1:$M$1,0))</f>
        <v>0</v>
      </c>
      <c r="C103">
        <f>INDEX('FP costs data'!$A$2:$M$148,MATCH('FP costs'!$A103,'FP costs data'!$A$2:$A$148,0),MATCH('FP costs'!C$1,'FP costs data'!$A$1:$M$1,0))</f>
        <v>0</v>
      </c>
      <c r="D103">
        <f>INDEX('FP costs data'!$A$2:$M$148,MATCH('FP costs'!$A103,'FP costs data'!$A$2:$A$148,0),MATCH('FP costs'!D$1,'FP costs data'!$A$1:$M$1,0))</f>
        <v>0</v>
      </c>
      <c r="E103">
        <f>INDEX('FP costs data'!$A$2:$M$148,MATCH('FP costs'!$A103,'FP costs data'!$A$2:$A$148,0),MATCH('FP costs'!E$1,'FP costs data'!$A$1:$M$1,0))</f>
        <v>375220.19459840748</v>
      </c>
      <c r="F103">
        <f>INDEX('FP costs data'!$A$2:$M$148,MATCH('FP costs'!$A103,'FP costs data'!$A$2:$A$148,0),MATCH('FP costs'!F$1,'FP costs data'!$A$1:$M$1,0))</f>
        <v>808798.75832672324</v>
      </c>
      <c r="G103">
        <f>INDEX('FP costs data'!$A$2:$M$148,MATCH('FP costs'!$A103,'FP costs data'!$A$2:$A$148,0),MATCH('FP costs'!G$1,'FP costs data'!$A$1:$M$1,0))</f>
        <v>1309076.9523088913</v>
      </c>
      <c r="H103">
        <f>INDEX('FP costs data'!$A$2:$M$148,MATCH('FP costs'!$A103,'FP costs data'!$A$2:$A$148,0),MATCH('FP costs'!H$1,'FP costs data'!$A$1:$M$1,0))</f>
        <v>1885697.5433082795</v>
      </c>
      <c r="I103">
        <f>INDEX('FP costs data'!$A$2:$M$148,MATCH('FP costs'!$A103,'FP costs data'!$A$2:$A$148,0),MATCH('FP costs'!I$1,'FP costs data'!$A$1:$M$1,0))</f>
        <v>2549671.4397015013</v>
      </c>
      <c r="J103">
        <f>INDEX('FP costs data'!$A$2:$M$148,MATCH('FP costs'!$A103,'FP costs data'!$A$2:$A$148,0),MATCH('FP costs'!J$1,'FP costs data'!$A$1:$M$1,0))</f>
        <v>3312761.4524044935</v>
      </c>
      <c r="K103">
        <f>INDEX('FP costs data'!$A$2:$M$148,MATCH('FP costs'!$A103,'FP costs data'!$A$2:$A$148,0),MATCH('FP costs'!K$1,'FP costs data'!$A$1:$M$1,0))</f>
        <v>4186621.4407544723</v>
      </c>
      <c r="L103">
        <f>INDEX('FP costs data'!$A$2:$M$148,MATCH('FP costs'!$A103,'FP costs data'!$A$2:$A$148,0),MATCH('FP costs'!L$1,'FP costs data'!$A$1:$M$1,0))</f>
        <v>5181163.6497596186</v>
      </c>
      <c r="M103">
        <f>INDEX('FP costs data'!$A$2:$M$148,MATCH('FP costs'!$A103,'FP costs data'!$A$2:$A$148,0),MATCH('FP costs'!M$1,'FP costs data'!$A$1:$M$1,0))</f>
        <v>6306351.959999999</v>
      </c>
    </row>
    <row r="104" spans="1:13" x14ac:dyDescent="0.3">
      <c r="A104" s="31" t="s">
        <v>206</v>
      </c>
      <c r="B104">
        <f>INDEX('FP costs data'!$A$2:$M$148,MATCH('FP costs'!$A104,'FP costs data'!$A$2:$A$148,0),MATCH('FP costs'!B$1,'FP costs data'!$A$1:$M$1,0))</f>
        <v>0</v>
      </c>
      <c r="C104">
        <f>INDEX('FP costs data'!$A$2:$M$148,MATCH('FP costs'!$A104,'FP costs data'!$A$2:$A$148,0),MATCH('FP costs'!C$1,'FP costs data'!$A$1:$M$1,0))</f>
        <v>0</v>
      </c>
      <c r="D104">
        <f>INDEX('FP costs data'!$A$2:$M$148,MATCH('FP costs'!$A104,'FP costs data'!$A$2:$A$148,0),MATCH('FP costs'!D$1,'FP costs data'!$A$1:$M$1,0))</f>
        <v>0</v>
      </c>
      <c r="E104">
        <f>INDEX('FP costs data'!$A$2:$M$148,MATCH('FP costs'!$A104,'FP costs data'!$A$2:$A$148,0),MATCH('FP costs'!E$1,'FP costs data'!$A$1:$M$1,0))</f>
        <v>851230.88089428842</v>
      </c>
      <c r="F104">
        <f>INDEX('FP costs data'!$A$2:$M$148,MATCH('FP costs'!$A104,'FP costs data'!$A$2:$A$148,0),MATCH('FP costs'!F$1,'FP costs data'!$A$1:$M$1,0))</f>
        <v>1701724.2384843081</v>
      </c>
      <c r="G104">
        <f>INDEX('FP costs data'!$A$2:$M$148,MATCH('FP costs'!$A104,'FP costs data'!$A$2:$A$148,0),MATCH('FP costs'!G$1,'FP costs data'!$A$1:$M$1,0))</f>
        <v>2551194.9248515218</v>
      </c>
      <c r="H104">
        <f>INDEX('FP costs data'!$A$2:$M$148,MATCH('FP costs'!$A104,'FP costs data'!$A$2:$A$148,0),MATCH('FP costs'!H$1,'FP costs data'!$A$1:$M$1,0))</f>
        <v>3399690.9483245313</v>
      </c>
      <c r="I104">
        <f>INDEX('FP costs data'!$A$2:$M$148,MATCH('FP costs'!$A104,'FP costs data'!$A$2:$A$148,0),MATCH('FP costs'!I$1,'FP costs data'!$A$1:$M$1,0))</f>
        <v>4249285.1323064119</v>
      </c>
      <c r="J104">
        <f>INDEX('FP costs data'!$A$2:$M$148,MATCH('FP costs'!$A104,'FP costs data'!$A$2:$A$148,0),MATCH('FP costs'!J$1,'FP costs data'!$A$1:$M$1,0))</f>
        <v>5099933.4878439009</v>
      </c>
      <c r="K104">
        <f>INDEX('FP costs data'!$A$2:$M$148,MATCH('FP costs'!$A104,'FP costs data'!$A$2:$A$148,0),MATCH('FP costs'!K$1,'FP costs data'!$A$1:$M$1,0))</f>
        <v>5951775.3696271628</v>
      </c>
      <c r="L104">
        <f>INDEX('FP costs data'!$A$2:$M$148,MATCH('FP costs'!$A104,'FP costs data'!$A$2:$A$148,0),MATCH('FP costs'!L$1,'FP costs data'!$A$1:$M$1,0))</f>
        <v>6804393.8785138428</v>
      </c>
      <c r="M104">
        <f>INDEX('FP costs data'!$A$2:$M$148,MATCH('FP costs'!$A104,'FP costs data'!$A$2:$A$148,0),MATCH('FP costs'!M$1,'FP costs data'!$A$1:$M$1,0))</f>
        <v>7657458.9999999851</v>
      </c>
    </row>
    <row r="105" spans="1:13" x14ac:dyDescent="0.3">
      <c r="A105" s="31" t="s">
        <v>208</v>
      </c>
      <c r="B105">
        <f>INDEX('FP costs data'!$A$2:$M$148,MATCH('FP costs'!$A105,'FP costs data'!$A$2:$A$148,0),MATCH('FP costs'!B$1,'FP costs data'!$A$1:$M$1,0))</f>
        <v>0</v>
      </c>
      <c r="C105">
        <f>INDEX('FP costs data'!$A$2:$M$148,MATCH('FP costs'!$A105,'FP costs data'!$A$2:$A$148,0),MATCH('FP costs'!C$1,'FP costs data'!$A$1:$M$1,0))</f>
        <v>0</v>
      </c>
      <c r="D105">
        <f>INDEX('FP costs data'!$A$2:$M$148,MATCH('FP costs'!$A105,'FP costs data'!$A$2:$A$148,0),MATCH('FP costs'!D$1,'FP costs data'!$A$1:$M$1,0))</f>
        <v>0</v>
      </c>
      <c r="E105">
        <f>INDEX('FP costs data'!$A$2:$M$148,MATCH('FP costs'!$A105,'FP costs data'!$A$2:$A$148,0),MATCH('FP costs'!E$1,'FP costs data'!$A$1:$M$1,0))</f>
        <v>81242.431994070299</v>
      </c>
      <c r="F105">
        <f>INDEX('FP costs data'!$A$2:$M$148,MATCH('FP costs'!$A105,'FP costs data'!$A$2:$A$148,0),MATCH('FP costs'!F$1,'FP costs data'!$A$1:$M$1,0))</f>
        <v>174461.63801916048</v>
      </c>
      <c r="G105">
        <f>INDEX('FP costs data'!$A$2:$M$148,MATCH('FP costs'!$A105,'FP costs data'!$A$2:$A$148,0),MATCH('FP costs'!G$1,'FP costs data'!$A$1:$M$1,0))</f>
        <v>281788.98596508149</v>
      </c>
      <c r="H105">
        <f>INDEX('FP costs data'!$A$2:$M$148,MATCH('FP costs'!$A105,'FP costs data'!$A$2:$A$148,0),MATCH('FP costs'!H$1,'FP costs data'!$A$1:$M$1,0))</f>
        <v>405941.08905775053</v>
      </c>
      <c r="I105">
        <f>INDEX('FP costs data'!$A$2:$M$148,MATCH('FP costs'!$A105,'FP costs data'!$A$2:$A$148,0),MATCH('FP costs'!I$1,'FP costs data'!$A$1:$M$1,0))</f>
        <v>549394.91817493341</v>
      </c>
      <c r="J105">
        <f>INDEX('FP costs data'!$A$2:$M$148,MATCH('FP costs'!$A105,'FP costs data'!$A$2:$A$148,0),MATCH('FP costs'!J$1,'FP costs data'!$A$1:$M$1,0))</f>
        <v>716071.50858157512</v>
      </c>
      <c r="K105">
        <f>INDEX('FP costs data'!$A$2:$M$148,MATCH('FP costs'!$A105,'FP costs data'!$A$2:$A$148,0),MATCH('FP costs'!K$1,'FP costs data'!$A$1:$M$1,0))</f>
        <v>908882.46250760381</v>
      </c>
      <c r="L105">
        <f>INDEX('FP costs data'!$A$2:$M$148,MATCH('FP costs'!$A105,'FP costs data'!$A$2:$A$148,0),MATCH('FP costs'!L$1,'FP costs data'!$A$1:$M$1,0))</f>
        <v>1129498.2480639685</v>
      </c>
      <c r="M105">
        <f>INDEX('FP costs data'!$A$2:$M$148,MATCH('FP costs'!$A105,'FP costs data'!$A$2:$A$148,0),MATCH('FP costs'!M$1,'FP costs data'!$A$1:$M$1,0))</f>
        <v>1379553.1484061829</v>
      </c>
    </row>
    <row r="106" spans="1:13" x14ac:dyDescent="0.3">
      <c r="A106" s="31" t="s">
        <v>210</v>
      </c>
      <c r="B106">
        <f>INDEX('FP costs data'!$A$2:$M$148,MATCH('FP costs'!$A106,'FP costs data'!$A$2:$A$148,0),MATCH('FP costs'!B$1,'FP costs data'!$A$1:$M$1,0))</f>
        <v>0</v>
      </c>
      <c r="C106">
        <f>INDEX('FP costs data'!$A$2:$M$148,MATCH('FP costs'!$A106,'FP costs data'!$A$2:$A$148,0),MATCH('FP costs'!C$1,'FP costs data'!$A$1:$M$1,0))</f>
        <v>0</v>
      </c>
      <c r="D106">
        <f>INDEX('FP costs data'!$A$2:$M$148,MATCH('FP costs'!$A106,'FP costs data'!$A$2:$A$148,0),MATCH('FP costs'!D$1,'FP costs data'!$A$1:$M$1,0))</f>
        <v>0</v>
      </c>
      <c r="E106">
        <f>INDEX('FP costs data'!$A$2:$M$148,MATCH('FP costs'!$A106,'FP costs data'!$A$2:$A$148,0),MATCH('FP costs'!E$1,'FP costs data'!$A$1:$M$1,0))</f>
        <v>350780.98379693925</v>
      </c>
      <c r="F106">
        <f>INDEX('FP costs data'!$A$2:$M$148,MATCH('FP costs'!$A106,'FP costs data'!$A$2:$A$148,0),MATCH('FP costs'!F$1,'FP costs data'!$A$1:$M$1,0))</f>
        <v>773716.19292345317</v>
      </c>
      <c r="G106">
        <f>INDEX('FP costs data'!$A$2:$M$148,MATCH('FP costs'!$A106,'FP costs data'!$A$2:$A$148,0),MATCH('FP costs'!G$1,'FP costs data'!$A$1:$M$1,0))</f>
        <v>1279656.4440538068</v>
      </c>
      <c r="H106">
        <f>INDEX('FP costs data'!$A$2:$M$148,MATCH('FP costs'!$A106,'FP costs data'!$A$2:$A$148,0),MATCH('FP costs'!H$1,'FP costs data'!$A$1:$M$1,0))</f>
        <v>1880563.3882096088</v>
      </c>
      <c r="I106">
        <f>INDEX('FP costs data'!$A$2:$M$148,MATCH('FP costs'!$A106,'FP costs data'!$A$2:$A$148,0),MATCH('FP costs'!I$1,'FP costs data'!$A$1:$M$1,0))</f>
        <v>2588799.9907984203</v>
      </c>
      <c r="J106">
        <f>INDEX('FP costs data'!$A$2:$M$148,MATCH('FP costs'!$A106,'FP costs data'!$A$2:$A$148,0),MATCH('FP costs'!J$1,'FP costs data'!$A$1:$M$1,0))</f>
        <v>3420470.6842276705</v>
      </c>
      <c r="K106">
        <f>INDEX('FP costs data'!$A$2:$M$148,MATCH('FP costs'!$A106,'FP costs data'!$A$2:$A$148,0),MATCH('FP costs'!K$1,'FP costs data'!$A$1:$M$1,0))</f>
        <v>4392850.6222751494</v>
      </c>
      <c r="L106">
        <f>INDEX('FP costs data'!$A$2:$M$148,MATCH('FP costs'!$A106,'FP costs data'!$A$2:$A$148,0),MATCH('FP costs'!L$1,'FP costs data'!$A$1:$M$1,0))</f>
        <v>5525594.3910115035</v>
      </c>
      <c r="M106">
        <f>INDEX('FP costs data'!$A$2:$M$148,MATCH('FP costs'!$A106,'FP costs data'!$A$2:$A$148,0),MATCH('FP costs'!M$1,'FP costs data'!$A$1:$M$1,0))</f>
        <v>6840787.4500000039</v>
      </c>
    </row>
    <row r="107" spans="1:13" x14ac:dyDescent="0.3">
      <c r="A107" s="31" t="s">
        <v>212</v>
      </c>
      <c r="B107">
        <f>INDEX('FP costs data'!$A$2:$M$148,MATCH('FP costs'!$A107,'FP costs data'!$A$2:$A$148,0),MATCH('FP costs'!B$1,'FP costs data'!$A$1:$M$1,0))</f>
        <v>0</v>
      </c>
      <c r="C107">
        <f>INDEX('FP costs data'!$A$2:$M$148,MATCH('FP costs'!$A107,'FP costs data'!$A$2:$A$148,0),MATCH('FP costs'!C$1,'FP costs data'!$A$1:$M$1,0))</f>
        <v>0</v>
      </c>
      <c r="D107">
        <f>INDEX('FP costs data'!$A$2:$M$148,MATCH('FP costs'!$A107,'FP costs data'!$A$2:$A$148,0),MATCH('FP costs'!D$1,'FP costs data'!$A$1:$M$1,0))</f>
        <v>0</v>
      </c>
      <c r="E107">
        <f>INDEX('FP costs data'!$A$2:$M$148,MATCH('FP costs'!$A107,'FP costs data'!$A$2:$A$148,0),MATCH('FP costs'!E$1,'FP costs data'!$A$1:$M$1,0))</f>
        <v>3529.9248393414528</v>
      </c>
      <c r="F107">
        <f>INDEX('FP costs data'!$A$2:$M$148,MATCH('FP costs'!$A107,'FP costs data'!$A$2:$A$148,0),MATCH('FP costs'!F$1,'FP costs data'!$A$1:$M$1,0))</f>
        <v>7454.2504796202484</v>
      </c>
      <c r="G107">
        <f>INDEX('FP costs data'!$A$2:$M$148,MATCH('FP costs'!$A107,'FP costs data'!$A$2:$A$148,0),MATCH('FP costs'!G$1,'FP costs data'!$A$1:$M$1,0))</f>
        <v>11811.460256379782</v>
      </c>
      <c r="H107">
        <f>INDEX('FP costs data'!$A$2:$M$148,MATCH('FP costs'!$A107,'FP costs data'!$A$2:$A$148,0),MATCH('FP costs'!H$1,'FP costs data'!$A$1:$M$1,0))</f>
        <v>16644.879129248868</v>
      </c>
      <c r="I107">
        <f>INDEX('FP costs data'!$A$2:$M$148,MATCH('FP costs'!$A107,'FP costs data'!$A$2:$A$148,0),MATCH('FP costs'!I$1,'FP costs data'!$A$1:$M$1,0))</f>
        <v>21984.737583273578</v>
      </c>
      <c r="J107">
        <f>INDEX('FP costs data'!$A$2:$M$148,MATCH('FP costs'!$A107,'FP costs data'!$A$2:$A$148,0),MATCH('FP costs'!J$1,'FP costs data'!$A$1:$M$1,0))</f>
        <v>27891.126741894586</v>
      </c>
      <c r="K107">
        <f>INDEX('FP costs data'!$A$2:$M$148,MATCH('FP costs'!$A107,'FP costs data'!$A$2:$A$148,0),MATCH('FP costs'!K$1,'FP costs data'!$A$1:$M$1,0))</f>
        <v>34411.403730953636</v>
      </c>
      <c r="L107">
        <f>INDEX('FP costs data'!$A$2:$M$148,MATCH('FP costs'!$A107,'FP costs data'!$A$2:$A$148,0),MATCH('FP costs'!L$1,'FP costs data'!$A$1:$M$1,0))</f>
        <v>41588.85555062093</v>
      </c>
      <c r="M107">
        <f>INDEX('FP costs data'!$A$2:$M$148,MATCH('FP costs'!$A107,'FP costs data'!$A$2:$A$148,0),MATCH('FP costs'!M$1,'FP costs data'!$A$1:$M$1,0))</f>
        <v>49455.839999999997</v>
      </c>
    </row>
    <row r="108" spans="1:13" x14ac:dyDescent="0.3">
      <c r="A108" s="31" t="s">
        <v>214</v>
      </c>
      <c r="B108">
        <f>INDEX('FP costs data'!$A$2:$M$148,MATCH('FP costs'!$A108,'FP costs data'!$A$2:$A$148,0),MATCH('FP costs'!B$1,'FP costs data'!$A$1:$M$1,0))</f>
        <v>0</v>
      </c>
      <c r="C108">
        <f>INDEX('FP costs data'!$A$2:$M$148,MATCH('FP costs'!$A108,'FP costs data'!$A$2:$A$148,0),MATCH('FP costs'!C$1,'FP costs data'!$A$1:$M$1,0))</f>
        <v>0</v>
      </c>
      <c r="D108">
        <f>INDEX('FP costs data'!$A$2:$M$148,MATCH('FP costs'!$A108,'FP costs data'!$A$2:$A$148,0),MATCH('FP costs'!D$1,'FP costs data'!$A$1:$M$1,0))</f>
        <v>0</v>
      </c>
      <c r="E108">
        <f>INDEX('FP costs data'!$A$2:$M$148,MATCH('FP costs'!$A108,'FP costs data'!$A$2:$A$148,0),MATCH('FP costs'!E$1,'FP costs data'!$A$1:$M$1,0))</f>
        <v>79663.792079340667</v>
      </c>
      <c r="F108">
        <f>INDEX('FP costs data'!$A$2:$M$148,MATCH('FP costs'!$A108,'FP costs data'!$A$2:$A$148,0),MATCH('FP costs'!F$1,'FP costs data'!$A$1:$M$1,0))</f>
        <v>163185.50147388969</v>
      </c>
      <c r="G108">
        <f>INDEX('FP costs data'!$A$2:$M$148,MATCH('FP costs'!$A108,'FP costs data'!$A$2:$A$148,0),MATCH('FP costs'!G$1,'FP costs data'!$A$1:$M$1,0))</f>
        <v>250707.05607805238</v>
      </c>
      <c r="H108">
        <f>INDEX('FP costs data'!$A$2:$M$148,MATCH('FP costs'!$A108,'FP costs data'!$A$2:$A$148,0),MATCH('FP costs'!H$1,'FP costs data'!$A$1:$M$1,0))</f>
        <v>342381.58455390739</v>
      </c>
      <c r="I108">
        <f>INDEX('FP costs data'!$A$2:$M$148,MATCH('FP costs'!$A108,'FP costs data'!$A$2:$A$148,0),MATCH('FP costs'!I$1,'FP costs data'!$A$1:$M$1,0))</f>
        <v>438456.84170949389</v>
      </c>
      <c r="J108">
        <f>INDEX('FP costs data'!$A$2:$M$148,MATCH('FP costs'!$A108,'FP costs data'!$A$2:$A$148,0),MATCH('FP costs'!J$1,'FP costs data'!$A$1:$M$1,0))</f>
        <v>539054.5237658571</v>
      </c>
      <c r="K108">
        <f>INDEX('FP costs data'!$A$2:$M$148,MATCH('FP costs'!$A108,'FP costs data'!$A$2:$A$148,0),MATCH('FP costs'!K$1,'FP costs data'!$A$1:$M$1,0))</f>
        <v>643843.91951680183</v>
      </c>
      <c r="L108">
        <f>INDEX('FP costs data'!$A$2:$M$148,MATCH('FP costs'!$A108,'FP costs data'!$A$2:$A$148,0),MATCH('FP costs'!L$1,'FP costs data'!$A$1:$M$1,0))</f>
        <v>751862.42509439937</v>
      </c>
      <c r="M108">
        <f>INDEX('FP costs data'!$A$2:$M$148,MATCH('FP costs'!$A108,'FP costs data'!$A$2:$A$148,0),MATCH('FP costs'!M$1,'FP costs data'!$A$1:$M$1,0))</f>
        <v>862007.45034049451</v>
      </c>
    </row>
    <row r="109" spans="1:13" x14ac:dyDescent="0.3">
      <c r="A109" s="31" t="s">
        <v>216</v>
      </c>
      <c r="B109">
        <f>INDEX('FP costs data'!$A$2:$M$148,MATCH('FP costs'!$A109,'FP costs data'!$A$2:$A$148,0),MATCH('FP costs'!B$1,'FP costs data'!$A$1:$M$1,0))</f>
        <v>0</v>
      </c>
      <c r="C109">
        <f>INDEX('FP costs data'!$A$2:$M$148,MATCH('FP costs'!$A109,'FP costs data'!$A$2:$A$148,0),MATCH('FP costs'!C$1,'FP costs data'!$A$1:$M$1,0))</f>
        <v>0</v>
      </c>
      <c r="D109">
        <f>INDEX('FP costs data'!$A$2:$M$148,MATCH('FP costs'!$A109,'FP costs data'!$A$2:$A$148,0),MATCH('FP costs'!D$1,'FP costs data'!$A$1:$M$1,0))</f>
        <v>0</v>
      </c>
      <c r="E109">
        <f>INDEX('FP costs data'!$A$2:$M$148,MATCH('FP costs'!$A109,'FP costs data'!$A$2:$A$148,0),MATCH('FP costs'!E$1,'FP costs data'!$A$1:$M$1,0))</f>
        <v>220389.93894824572</v>
      </c>
      <c r="F109">
        <f>INDEX('FP costs data'!$A$2:$M$148,MATCH('FP costs'!$A109,'FP costs data'!$A$2:$A$148,0),MATCH('FP costs'!F$1,'FP costs data'!$A$1:$M$1,0))</f>
        <v>469734.39036581479</v>
      </c>
      <c r="G109">
        <f>INDEX('FP costs data'!$A$2:$M$148,MATCH('FP costs'!$A109,'FP costs data'!$A$2:$A$148,0),MATCH('FP costs'!G$1,'FP costs data'!$A$1:$M$1,0))</f>
        <v>749915.39938774332</v>
      </c>
      <c r="H109">
        <f>INDEX('FP costs data'!$A$2:$M$148,MATCH('FP costs'!$A109,'FP costs data'!$A$2:$A$148,0),MATCH('FP costs'!H$1,'FP costs data'!$A$1:$M$1,0))</f>
        <v>1063170.6344314916</v>
      </c>
      <c r="I109">
        <f>INDEX('FP costs data'!$A$2:$M$148,MATCH('FP costs'!$A109,'FP costs data'!$A$2:$A$148,0),MATCH('FP costs'!I$1,'FP costs data'!$A$1:$M$1,0))</f>
        <v>1411432.0181749007</v>
      </c>
      <c r="J109">
        <f>INDEX('FP costs data'!$A$2:$M$148,MATCH('FP costs'!$A109,'FP costs data'!$A$2:$A$148,0),MATCH('FP costs'!J$1,'FP costs data'!$A$1:$M$1,0))</f>
        <v>1797488.1445533345</v>
      </c>
      <c r="K109">
        <f>INDEX('FP costs data'!$A$2:$M$148,MATCH('FP costs'!$A109,'FP costs data'!$A$2:$A$148,0),MATCH('FP costs'!K$1,'FP costs data'!$A$1:$M$1,0))</f>
        <v>2222964.3536280021</v>
      </c>
      <c r="L109">
        <f>INDEX('FP costs data'!$A$2:$M$148,MATCH('FP costs'!$A109,'FP costs data'!$A$2:$A$148,0),MATCH('FP costs'!L$1,'FP costs data'!$A$1:$M$1,0))</f>
        <v>2687512.3302128706</v>
      </c>
      <c r="M109">
        <f>INDEX('FP costs data'!$A$2:$M$148,MATCH('FP costs'!$A109,'FP costs data'!$A$2:$A$148,0),MATCH('FP costs'!M$1,'FP costs data'!$A$1:$M$1,0))</f>
        <v>3190205.0399999972</v>
      </c>
    </row>
    <row r="110" spans="1:13" x14ac:dyDescent="0.3">
      <c r="A110" s="31" t="s">
        <v>218</v>
      </c>
      <c r="B110">
        <f>INDEX('FP costs data'!$A$2:$M$148,MATCH('FP costs'!$A110,'FP costs data'!$A$2:$A$148,0),MATCH('FP costs'!B$1,'FP costs data'!$A$1:$M$1,0))</f>
        <v>0</v>
      </c>
      <c r="C110">
        <f>INDEX('FP costs data'!$A$2:$M$148,MATCH('FP costs'!$A110,'FP costs data'!$A$2:$A$148,0),MATCH('FP costs'!C$1,'FP costs data'!$A$1:$M$1,0))</f>
        <v>0</v>
      </c>
      <c r="D110">
        <f>INDEX('FP costs data'!$A$2:$M$148,MATCH('FP costs'!$A110,'FP costs data'!$A$2:$A$148,0),MATCH('FP costs'!D$1,'FP costs data'!$A$1:$M$1,0))</f>
        <v>0</v>
      </c>
      <c r="E110">
        <f>INDEX('FP costs data'!$A$2:$M$148,MATCH('FP costs'!$A110,'FP costs data'!$A$2:$A$148,0),MATCH('FP costs'!E$1,'FP costs data'!$A$1:$M$1,0))</f>
        <v>2797866.7961132675</v>
      </c>
      <c r="F110">
        <f>INDEX('FP costs data'!$A$2:$M$148,MATCH('FP costs'!$A110,'FP costs data'!$A$2:$A$148,0),MATCH('FP costs'!F$1,'FP costs data'!$A$1:$M$1,0))</f>
        <v>6019573.6061103493</v>
      </c>
      <c r="G110">
        <f>INDEX('FP costs data'!$A$2:$M$148,MATCH('FP costs'!$A110,'FP costs data'!$A$2:$A$148,0),MATCH('FP costs'!G$1,'FP costs data'!$A$1:$M$1,0))</f>
        <v>9688858.6879188195</v>
      </c>
      <c r="H110">
        <f>INDEX('FP costs data'!$A$2:$M$148,MATCH('FP costs'!$A110,'FP costs data'!$A$2:$A$148,0),MATCH('FP costs'!H$1,'FP costs data'!$A$1:$M$1,0))</f>
        <v>13842060.33419729</v>
      </c>
      <c r="I110">
        <f>INDEX('FP costs data'!$A$2:$M$148,MATCH('FP costs'!$A110,'FP costs data'!$A$2:$A$148,0),MATCH('FP costs'!I$1,'FP costs data'!$A$1:$M$1,0))</f>
        <v>18520134.429005086</v>
      </c>
      <c r="J110">
        <f>INDEX('FP costs data'!$A$2:$M$148,MATCH('FP costs'!$A110,'FP costs data'!$A$2:$A$148,0),MATCH('FP costs'!J$1,'FP costs data'!$A$1:$M$1,0))</f>
        <v>23762029.160253428</v>
      </c>
      <c r="K110">
        <f>INDEX('FP costs data'!$A$2:$M$148,MATCH('FP costs'!$A110,'FP costs data'!$A$2:$A$148,0),MATCH('FP costs'!K$1,'FP costs data'!$A$1:$M$1,0))</f>
        <v>29605351.47683616</v>
      </c>
      <c r="L110">
        <f>INDEX('FP costs data'!$A$2:$M$148,MATCH('FP costs'!$A110,'FP costs data'!$A$2:$A$148,0),MATCH('FP costs'!L$1,'FP costs data'!$A$1:$M$1,0))</f>
        <v>36076802.606809035</v>
      </c>
      <c r="M110">
        <f>INDEX('FP costs data'!$A$2:$M$148,MATCH('FP costs'!$A110,'FP costs data'!$A$2:$A$148,0),MATCH('FP costs'!M$1,'FP costs data'!$A$1:$M$1,0))</f>
        <v>43203508.549999997</v>
      </c>
    </row>
    <row r="111" spans="1:13" x14ac:dyDescent="0.3">
      <c r="A111" s="31" t="s">
        <v>220</v>
      </c>
      <c r="B111">
        <f>INDEX('FP costs data'!$A$2:$M$148,MATCH('FP costs'!$A111,'FP costs data'!$A$2:$A$148,0),MATCH('FP costs'!B$1,'FP costs data'!$A$1:$M$1,0))</f>
        <v>0</v>
      </c>
      <c r="C111">
        <f>INDEX('FP costs data'!$A$2:$M$148,MATCH('FP costs'!$A111,'FP costs data'!$A$2:$A$148,0),MATCH('FP costs'!C$1,'FP costs data'!$A$1:$M$1,0))</f>
        <v>0</v>
      </c>
      <c r="D111">
        <f>INDEX('FP costs data'!$A$2:$M$148,MATCH('FP costs'!$A111,'FP costs data'!$A$2:$A$148,0),MATCH('FP costs'!D$1,'FP costs data'!$A$1:$M$1,0))</f>
        <v>0</v>
      </c>
      <c r="E111">
        <f>INDEX('FP costs data'!$A$2:$M$148,MATCH('FP costs'!$A111,'FP costs data'!$A$2:$A$148,0),MATCH('FP costs'!E$1,'FP costs data'!$A$1:$M$1,0))</f>
        <v>161815.3850318864</v>
      </c>
      <c r="F111">
        <f>INDEX('FP costs data'!$A$2:$M$148,MATCH('FP costs'!$A111,'FP costs data'!$A$2:$A$148,0),MATCH('FP costs'!F$1,'FP costs data'!$A$1:$M$1,0))</f>
        <v>336848.70960419998</v>
      </c>
      <c r="G111">
        <f>INDEX('FP costs data'!$A$2:$M$148,MATCH('FP costs'!$A111,'FP costs data'!$A$2:$A$148,0),MATCH('FP costs'!G$1,'FP costs data'!$A$1:$M$1,0))</f>
        <v>526624.79613670148</v>
      </c>
      <c r="H111">
        <f>INDEX('FP costs data'!$A$2:$M$148,MATCH('FP costs'!$A111,'FP costs data'!$A$2:$A$148,0),MATCH('FP costs'!H$1,'FP costs data'!$A$1:$M$1,0))</f>
        <v>733653.60257313866</v>
      </c>
      <c r="I111">
        <f>INDEX('FP costs data'!$A$2:$M$148,MATCH('FP costs'!$A111,'FP costs data'!$A$2:$A$148,0),MATCH('FP costs'!I$1,'FP costs data'!$A$1:$M$1,0))</f>
        <v>959080.32806599978</v>
      </c>
      <c r="J111">
        <f>INDEX('FP costs data'!$A$2:$M$148,MATCH('FP costs'!$A111,'FP costs data'!$A$2:$A$148,0),MATCH('FP costs'!J$1,'FP costs data'!$A$1:$M$1,0))</f>
        <v>1205936.8425878622</v>
      </c>
      <c r="K111">
        <f>INDEX('FP costs data'!$A$2:$M$148,MATCH('FP costs'!$A111,'FP costs data'!$A$2:$A$148,0),MATCH('FP costs'!K$1,'FP costs data'!$A$1:$M$1,0))</f>
        <v>1475706.7150647128</v>
      </c>
      <c r="L111">
        <f>INDEX('FP costs data'!$A$2:$M$148,MATCH('FP costs'!$A111,'FP costs data'!$A$2:$A$148,0),MATCH('FP costs'!L$1,'FP costs data'!$A$1:$M$1,0))</f>
        <v>1767755.2775491886</v>
      </c>
      <c r="M111">
        <f>INDEX('FP costs data'!$A$2:$M$148,MATCH('FP costs'!$A111,'FP costs data'!$A$2:$A$148,0),MATCH('FP costs'!M$1,'FP costs data'!$A$1:$M$1,0))</f>
        <v>2081062.620000001</v>
      </c>
    </row>
    <row r="112" spans="1:13" x14ac:dyDescent="0.3">
      <c r="A112" s="31" t="s">
        <v>222</v>
      </c>
      <c r="B112">
        <f>INDEX('FP costs data'!$A$2:$M$148,MATCH('FP costs'!$A112,'FP costs data'!$A$2:$A$148,0),MATCH('FP costs'!B$1,'FP costs data'!$A$1:$M$1,0))</f>
        <v>0</v>
      </c>
      <c r="C112">
        <f>INDEX('FP costs data'!$A$2:$M$148,MATCH('FP costs'!$A112,'FP costs data'!$A$2:$A$148,0),MATCH('FP costs'!C$1,'FP costs data'!$A$1:$M$1,0))</f>
        <v>0</v>
      </c>
      <c r="D112">
        <f>INDEX('FP costs data'!$A$2:$M$148,MATCH('FP costs'!$A112,'FP costs data'!$A$2:$A$148,0),MATCH('FP costs'!D$1,'FP costs data'!$A$1:$M$1,0))</f>
        <v>0</v>
      </c>
      <c r="E112">
        <f>INDEX('FP costs data'!$A$2:$M$148,MATCH('FP costs'!$A112,'FP costs data'!$A$2:$A$148,0),MATCH('FP costs'!E$1,'FP costs data'!$A$1:$M$1,0))</f>
        <v>3317641.8443293795</v>
      </c>
      <c r="F112">
        <f>INDEX('FP costs data'!$A$2:$M$148,MATCH('FP costs'!$A112,'FP costs data'!$A$2:$A$148,0),MATCH('FP costs'!F$1,'FP costs data'!$A$1:$M$1,0))</f>
        <v>7110554.1446037814</v>
      </c>
      <c r="G112">
        <f>INDEX('FP costs data'!$A$2:$M$148,MATCH('FP costs'!$A112,'FP costs data'!$A$2:$A$148,0),MATCH('FP costs'!G$1,'FP costs data'!$A$1:$M$1,0))</f>
        <v>11430216.144753538</v>
      </c>
      <c r="H112">
        <f>INDEX('FP costs data'!$A$2:$M$148,MATCH('FP costs'!$A112,'FP costs data'!$A$2:$A$148,0),MATCH('FP costs'!H$1,'FP costs data'!$A$1:$M$1,0))</f>
        <v>16331908.521434747</v>
      </c>
      <c r="I112">
        <f>INDEX('FP costs data'!$A$2:$M$148,MATCH('FP costs'!$A112,'FP costs data'!$A$2:$A$148,0),MATCH('FP costs'!I$1,'FP costs data'!$A$1:$M$1,0))</f>
        <v>21861299.997303635</v>
      </c>
      <c r="J112">
        <f>INDEX('FP costs data'!$A$2:$M$148,MATCH('FP costs'!$A112,'FP costs data'!$A$2:$A$148,0),MATCH('FP costs'!J$1,'FP costs data'!$A$1:$M$1,0))</f>
        <v>28094576.615873188</v>
      </c>
      <c r="K112">
        <f>INDEX('FP costs data'!$A$2:$M$148,MATCH('FP costs'!$A112,'FP costs data'!$A$2:$A$148,0),MATCH('FP costs'!K$1,'FP costs data'!$A$1:$M$1,0))</f>
        <v>35105214.167397253</v>
      </c>
      <c r="L112">
        <f>INDEX('FP costs data'!$A$2:$M$148,MATCH('FP costs'!$A112,'FP costs data'!$A$2:$A$148,0),MATCH('FP costs'!L$1,'FP costs data'!$A$1:$M$1,0))</f>
        <v>42975636.624835081</v>
      </c>
      <c r="M112">
        <f>INDEX('FP costs data'!$A$2:$M$148,MATCH('FP costs'!$A112,'FP costs data'!$A$2:$A$148,0),MATCH('FP costs'!M$1,'FP costs data'!$A$1:$M$1,0))</f>
        <v>51795642.278038405</v>
      </c>
    </row>
    <row r="113" spans="1:13" x14ac:dyDescent="0.3">
      <c r="A113" s="31" t="s">
        <v>224</v>
      </c>
      <c r="B113">
        <f>INDEX('FP costs data'!$A$2:$M$148,MATCH('FP costs'!$A113,'FP costs data'!$A$2:$A$148,0),MATCH('FP costs'!B$1,'FP costs data'!$A$1:$M$1,0))</f>
        <v>0</v>
      </c>
      <c r="C113">
        <f>INDEX('FP costs data'!$A$2:$M$148,MATCH('FP costs'!$A113,'FP costs data'!$A$2:$A$148,0),MATCH('FP costs'!C$1,'FP costs data'!$A$1:$M$1,0))</f>
        <v>0</v>
      </c>
      <c r="D113">
        <f>INDEX('FP costs data'!$A$2:$M$148,MATCH('FP costs'!$A113,'FP costs data'!$A$2:$A$148,0),MATCH('FP costs'!D$1,'FP costs data'!$A$1:$M$1,0))</f>
        <v>0</v>
      </c>
      <c r="E113">
        <f>INDEX('FP costs data'!$A$2:$M$148,MATCH('FP costs'!$A113,'FP costs data'!$A$2:$A$148,0),MATCH('FP costs'!E$1,'FP costs data'!$A$1:$M$1,0))</f>
        <v>1331418.755996123</v>
      </c>
      <c r="F113">
        <f>INDEX('FP costs data'!$A$2:$M$148,MATCH('FP costs'!$A113,'FP costs data'!$A$2:$A$148,0),MATCH('FP costs'!F$1,'FP costs data'!$A$1:$M$1,0))</f>
        <v>2723797.8678498641</v>
      </c>
      <c r="G113">
        <f>INDEX('FP costs data'!$A$2:$M$148,MATCH('FP costs'!$A113,'FP costs data'!$A$2:$A$148,0),MATCH('FP costs'!G$1,'FP costs data'!$A$1:$M$1,0))</f>
        <v>4178344.7691439539</v>
      </c>
      <c r="H113">
        <f>INDEX('FP costs data'!$A$2:$M$148,MATCH('FP costs'!$A113,'FP costs data'!$A$2:$A$148,0),MATCH('FP costs'!H$1,'FP costs data'!$A$1:$M$1,0))</f>
        <v>5693626.6656157076</v>
      </c>
      <c r="I113">
        <f>INDEX('FP costs data'!$A$2:$M$148,MATCH('FP costs'!$A113,'FP costs data'!$A$2:$A$148,0),MATCH('FP costs'!I$1,'FP costs data'!$A$1:$M$1,0))</f>
        <v>7266903.8084712029</v>
      </c>
      <c r="J113">
        <f>INDEX('FP costs data'!$A$2:$M$148,MATCH('FP costs'!$A113,'FP costs data'!$A$2:$A$148,0),MATCH('FP costs'!J$1,'FP costs data'!$A$1:$M$1,0))</f>
        <v>8898432.9146637395</v>
      </c>
      <c r="K113">
        <f>INDEX('FP costs data'!$A$2:$M$148,MATCH('FP costs'!$A113,'FP costs data'!$A$2:$A$148,0),MATCH('FP costs'!K$1,'FP costs data'!$A$1:$M$1,0))</f>
        <v>10585239.428318106</v>
      </c>
      <c r="L113">
        <f>INDEX('FP costs data'!$A$2:$M$148,MATCH('FP costs'!$A113,'FP costs data'!$A$2:$A$148,0),MATCH('FP costs'!L$1,'FP costs data'!$A$1:$M$1,0))</f>
        <v>12324875.098371282</v>
      </c>
      <c r="M113">
        <f>INDEX('FP costs data'!$A$2:$M$148,MATCH('FP costs'!$A113,'FP costs data'!$A$2:$A$148,0),MATCH('FP costs'!M$1,'FP costs data'!$A$1:$M$1,0))</f>
        <v>14115141.520000003</v>
      </c>
    </row>
    <row r="114" spans="1:13" x14ac:dyDescent="0.3">
      <c r="A114" s="31" t="s">
        <v>226</v>
      </c>
      <c r="B114">
        <f>INDEX('FP costs data'!$A$2:$M$148,MATCH('FP costs'!$A114,'FP costs data'!$A$2:$A$148,0),MATCH('FP costs'!B$1,'FP costs data'!$A$1:$M$1,0))</f>
        <v>0</v>
      </c>
      <c r="C114">
        <f>INDEX('FP costs data'!$A$2:$M$148,MATCH('FP costs'!$A114,'FP costs data'!$A$2:$A$148,0),MATCH('FP costs'!C$1,'FP costs data'!$A$1:$M$1,0))</f>
        <v>0</v>
      </c>
      <c r="D114">
        <f>INDEX('FP costs data'!$A$2:$M$148,MATCH('FP costs'!$A114,'FP costs data'!$A$2:$A$148,0),MATCH('FP costs'!D$1,'FP costs data'!$A$1:$M$1,0))</f>
        <v>0</v>
      </c>
      <c r="E114">
        <f>INDEX('FP costs data'!$A$2:$M$148,MATCH('FP costs'!$A114,'FP costs data'!$A$2:$A$148,0),MATCH('FP costs'!E$1,'FP costs data'!$A$1:$M$1,0))</f>
        <v>2546000.8832068965</v>
      </c>
      <c r="F114">
        <f>INDEX('FP costs data'!$A$2:$M$148,MATCH('FP costs'!$A114,'FP costs data'!$A$2:$A$148,0),MATCH('FP costs'!F$1,'FP costs data'!$A$1:$M$1,0))</f>
        <v>5534050.598740004</v>
      </c>
      <c r="G114">
        <f>INDEX('FP costs data'!$A$2:$M$148,MATCH('FP costs'!$A114,'FP costs data'!$A$2:$A$148,0),MATCH('FP costs'!G$1,'FP costs data'!$A$1:$M$1,0))</f>
        <v>9019474.8356492296</v>
      </c>
      <c r="H114">
        <f>INDEX('FP costs data'!$A$2:$M$148,MATCH('FP costs'!$A114,'FP costs data'!$A$2:$A$148,0),MATCH('FP costs'!H$1,'FP costs data'!$A$1:$M$1,0))</f>
        <v>13065170.122376889</v>
      </c>
      <c r="I114">
        <f>INDEX('FP costs data'!$A$2:$M$148,MATCH('FP costs'!$A114,'FP costs data'!$A$2:$A$148,0),MATCH('FP costs'!I$1,'FP costs data'!$A$1:$M$1,0))</f>
        <v>17732408.060395136</v>
      </c>
      <c r="J114">
        <f>INDEX('FP costs data'!$A$2:$M$148,MATCH('FP costs'!$A114,'FP costs data'!$A$2:$A$148,0),MATCH('FP costs'!J$1,'FP costs data'!$A$1:$M$1,0))</f>
        <v>23100636.30584646</v>
      </c>
      <c r="K114">
        <f>INDEX('FP costs data'!$A$2:$M$148,MATCH('FP costs'!$A114,'FP costs data'!$A$2:$A$148,0),MATCH('FP costs'!K$1,'FP costs data'!$A$1:$M$1,0))</f>
        <v>29250477.032577172</v>
      </c>
      <c r="L114">
        <f>INDEX('FP costs data'!$A$2:$M$148,MATCH('FP costs'!$A114,'FP costs data'!$A$2:$A$148,0),MATCH('FP costs'!L$1,'FP costs data'!$A$1:$M$1,0))</f>
        <v>36266047.33185707</v>
      </c>
      <c r="M114">
        <f>INDEX('FP costs data'!$A$2:$M$148,MATCH('FP costs'!$A114,'FP costs data'!$A$2:$A$148,0),MATCH('FP costs'!M$1,'FP costs data'!$A$1:$M$1,0))</f>
        <v>44239199.760000013</v>
      </c>
    </row>
    <row r="115" spans="1:13" x14ac:dyDescent="0.3">
      <c r="A115" s="31" t="s">
        <v>228</v>
      </c>
      <c r="B115">
        <f>INDEX('FP costs data'!$A$2:$M$148,MATCH('FP costs'!$A115,'FP costs data'!$A$2:$A$148,0),MATCH('FP costs'!B$1,'FP costs data'!$A$1:$M$1,0))</f>
        <v>0</v>
      </c>
      <c r="C115">
        <f>INDEX('FP costs data'!$A$2:$M$148,MATCH('FP costs'!$A115,'FP costs data'!$A$2:$A$148,0),MATCH('FP costs'!C$1,'FP costs data'!$A$1:$M$1,0))</f>
        <v>0</v>
      </c>
      <c r="D115">
        <f>INDEX('FP costs data'!$A$2:$M$148,MATCH('FP costs'!$A115,'FP costs data'!$A$2:$A$148,0),MATCH('FP costs'!D$1,'FP costs data'!$A$1:$M$1,0))</f>
        <v>0</v>
      </c>
      <c r="E115">
        <f>INDEX('FP costs data'!$A$2:$M$148,MATCH('FP costs'!$A115,'FP costs data'!$A$2:$A$148,0),MATCH('FP costs'!E$1,'FP costs data'!$A$1:$M$1,0))</f>
        <v>91722.089090778492</v>
      </c>
      <c r="F115">
        <f>INDEX('FP costs data'!$A$2:$M$148,MATCH('FP costs'!$A115,'FP costs data'!$A$2:$A$148,0),MATCH('FP costs'!F$1,'FP costs data'!$A$1:$M$1,0))</f>
        <v>184850.42129793856</v>
      </c>
      <c r="G115">
        <f>INDEX('FP costs data'!$A$2:$M$148,MATCH('FP costs'!$A115,'FP costs data'!$A$2:$A$148,0),MATCH('FP costs'!G$1,'FP costs data'!$A$1:$M$1,0))</f>
        <v>279218.45334634464</v>
      </c>
      <c r="H115">
        <f>INDEX('FP costs data'!$A$2:$M$148,MATCH('FP costs'!$A115,'FP costs data'!$A$2:$A$148,0),MATCH('FP costs'!H$1,'FP costs data'!$A$1:$M$1,0))</f>
        <v>374650.87918306235</v>
      </c>
      <c r="I115">
        <f>INDEX('FP costs data'!$A$2:$M$148,MATCH('FP costs'!$A115,'FP costs data'!$A$2:$A$148,0),MATCH('FP costs'!I$1,'FP costs data'!$A$1:$M$1,0))</f>
        <v>471304.38315830752</v>
      </c>
      <c r="J115">
        <f>INDEX('FP costs data'!$A$2:$M$148,MATCH('FP costs'!$A115,'FP costs data'!$A$2:$A$148,0),MATCH('FP costs'!J$1,'FP costs data'!$A$1:$M$1,0))</f>
        <v>568877.62753313128</v>
      </c>
      <c r="K115">
        <f>INDEX('FP costs data'!$A$2:$M$148,MATCH('FP costs'!$A115,'FP costs data'!$A$2:$A$148,0),MATCH('FP costs'!K$1,'FP costs data'!$A$1:$M$1,0))</f>
        <v>667400.54727345891</v>
      </c>
      <c r="L115">
        <f>INDEX('FP costs data'!$A$2:$M$148,MATCH('FP costs'!$A115,'FP costs data'!$A$2:$A$148,0),MATCH('FP costs'!L$1,'FP costs data'!$A$1:$M$1,0))</f>
        <v>767131.67834694032</v>
      </c>
      <c r="M115">
        <f>INDEX('FP costs data'!$A$2:$M$148,MATCH('FP costs'!$A115,'FP costs data'!$A$2:$A$148,0),MATCH('FP costs'!M$1,'FP costs data'!$A$1:$M$1,0))</f>
        <v>868313.14997624699</v>
      </c>
    </row>
    <row r="116" spans="1:13" x14ac:dyDescent="0.3">
      <c r="A116" s="31" t="s">
        <v>230</v>
      </c>
      <c r="B116">
        <f>INDEX('FP costs data'!$A$2:$M$148,MATCH('FP costs'!$A116,'FP costs data'!$A$2:$A$148,0),MATCH('FP costs'!B$1,'FP costs data'!$A$1:$M$1,0))</f>
        <v>0</v>
      </c>
      <c r="C116">
        <f>INDEX('FP costs data'!$A$2:$M$148,MATCH('FP costs'!$A116,'FP costs data'!$A$2:$A$148,0),MATCH('FP costs'!C$1,'FP costs data'!$A$1:$M$1,0))</f>
        <v>0</v>
      </c>
      <c r="D116">
        <f>INDEX('FP costs data'!$A$2:$M$148,MATCH('FP costs'!$A116,'FP costs data'!$A$2:$A$148,0),MATCH('FP costs'!D$1,'FP costs data'!$A$1:$M$1,0))</f>
        <v>0</v>
      </c>
      <c r="E116">
        <f>INDEX('FP costs data'!$A$2:$M$148,MATCH('FP costs'!$A116,'FP costs data'!$A$2:$A$148,0),MATCH('FP costs'!E$1,'FP costs data'!$A$1:$M$1,0))</f>
        <v>762334.19630754739</v>
      </c>
      <c r="F116">
        <f>INDEX('FP costs data'!$A$2:$M$148,MATCH('FP costs'!$A116,'FP costs data'!$A$2:$A$148,0),MATCH('FP costs'!F$1,'FP costs data'!$A$1:$M$1,0))</f>
        <v>1580251.5807201117</v>
      </c>
      <c r="G116">
        <f>INDEX('FP costs data'!$A$2:$M$148,MATCH('FP costs'!$A116,'FP costs data'!$A$2:$A$148,0),MATCH('FP costs'!G$1,'FP costs data'!$A$1:$M$1,0))</f>
        <v>2456359.1222217605</v>
      </c>
      <c r="H116">
        <f>INDEX('FP costs data'!$A$2:$M$148,MATCH('FP costs'!$A116,'FP costs data'!$A$2:$A$148,0),MATCH('FP costs'!H$1,'FP costs data'!$A$1:$M$1,0))</f>
        <v>3392510.4634979144</v>
      </c>
      <c r="I116">
        <f>INDEX('FP costs data'!$A$2:$M$148,MATCH('FP costs'!$A116,'FP costs data'!$A$2:$A$148,0),MATCH('FP costs'!I$1,'FP costs data'!$A$1:$M$1,0))</f>
        <v>4393308.7973736227</v>
      </c>
      <c r="J116">
        <f>INDEX('FP costs data'!$A$2:$M$148,MATCH('FP costs'!$A116,'FP costs data'!$A$2:$A$148,0),MATCH('FP costs'!J$1,'FP costs data'!$A$1:$M$1,0))</f>
        <v>5458821.7284327522</v>
      </c>
      <c r="K116">
        <f>INDEX('FP costs data'!$A$2:$M$148,MATCH('FP costs'!$A116,'FP costs data'!$A$2:$A$148,0),MATCH('FP costs'!K$1,'FP costs data'!$A$1:$M$1,0))</f>
        <v>6589562.9679842144</v>
      </c>
      <c r="L116">
        <f>INDEX('FP costs data'!$A$2:$M$148,MATCH('FP costs'!$A116,'FP costs data'!$A$2:$A$148,0),MATCH('FP costs'!L$1,'FP costs data'!$A$1:$M$1,0))</f>
        <v>7784404.490332216</v>
      </c>
      <c r="M116">
        <f>INDEX('FP costs data'!$A$2:$M$148,MATCH('FP costs'!$A116,'FP costs data'!$A$2:$A$148,0),MATCH('FP costs'!M$1,'FP costs data'!$A$1:$M$1,0))</f>
        <v>9041069.0800000057</v>
      </c>
    </row>
    <row r="117" spans="1:13" x14ac:dyDescent="0.3">
      <c r="A117" s="31" t="s">
        <v>232</v>
      </c>
      <c r="B117">
        <f>INDEX('FP costs data'!$A$2:$M$148,MATCH('FP costs'!$A117,'FP costs data'!$A$2:$A$148,0),MATCH('FP costs'!B$1,'FP costs data'!$A$1:$M$1,0))</f>
        <v>0</v>
      </c>
      <c r="C117">
        <f>INDEX('FP costs data'!$A$2:$M$148,MATCH('FP costs'!$A117,'FP costs data'!$A$2:$A$148,0),MATCH('FP costs'!C$1,'FP costs data'!$A$1:$M$1,0))</f>
        <v>0</v>
      </c>
      <c r="D117">
        <f>INDEX('FP costs data'!$A$2:$M$148,MATCH('FP costs'!$A117,'FP costs data'!$A$2:$A$148,0),MATCH('FP costs'!D$1,'FP costs data'!$A$1:$M$1,0))</f>
        <v>0</v>
      </c>
      <c r="E117">
        <f>INDEX('FP costs data'!$A$2:$M$148,MATCH('FP costs'!$A117,'FP costs data'!$A$2:$A$148,0),MATCH('FP costs'!E$1,'FP costs data'!$A$1:$M$1,0))</f>
        <v>13238.740709500096</v>
      </c>
      <c r="F117">
        <f>INDEX('FP costs data'!$A$2:$M$148,MATCH('FP costs'!$A117,'FP costs data'!$A$2:$A$148,0),MATCH('FP costs'!F$1,'FP costs data'!$A$1:$M$1,0))</f>
        <v>28029.107769665541</v>
      </c>
      <c r="G117">
        <f>INDEX('FP costs data'!$A$2:$M$148,MATCH('FP costs'!$A117,'FP costs data'!$A$2:$A$148,0),MATCH('FP costs'!G$1,'FP costs data'!$A$1:$M$1,0))</f>
        <v>44480.008707943169</v>
      </c>
      <c r="H117">
        <f>INDEX('FP costs data'!$A$2:$M$148,MATCH('FP costs'!$A117,'FP costs data'!$A$2:$A$148,0),MATCH('FP costs'!H$1,'FP costs data'!$A$1:$M$1,0))</f>
        <v>62662.434921740525</v>
      </c>
      <c r="I117">
        <f>INDEX('FP costs data'!$A$2:$M$148,MATCH('FP costs'!$A117,'FP costs data'!$A$2:$A$148,0),MATCH('FP costs'!I$1,'FP costs data'!$A$1:$M$1,0))</f>
        <v>82764.632343833247</v>
      </c>
      <c r="J117">
        <f>INDEX('FP costs data'!$A$2:$M$148,MATCH('FP costs'!$A117,'FP costs data'!$A$2:$A$148,0),MATCH('FP costs'!J$1,'FP costs data'!$A$1:$M$1,0))</f>
        <v>104852.20443863363</v>
      </c>
      <c r="K117">
        <f>INDEX('FP costs data'!$A$2:$M$148,MATCH('FP costs'!$A117,'FP costs data'!$A$2:$A$148,0),MATCH('FP costs'!K$1,'FP costs data'!$A$1:$M$1,0))</f>
        <v>129032.3895637712</v>
      </c>
      <c r="L117">
        <f>INDEX('FP costs data'!$A$2:$M$148,MATCH('FP costs'!$A117,'FP costs data'!$A$2:$A$148,0),MATCH('FP costs'!L$1,'FP costs data'!$A$1:$M$1,0))</f>
        <v>155459.87671821623</v>
      </c>
      <c r="M117">
        <f>INDEX('FP costs data'!$A$2:$M$148,MATCH('FP costs'!$A117,'FP costs data'!$A$2:$A$148,0),MATCH('FP costs'!M$1,'FP costs data'!$A$1:$M$1,0))</f>
        <v>184289.52000000008</v>
      </c>
    </row>
    <row r="118" spans="1:13" x14ac:dyDescent="0.3">
      <c r="A118" s="31" t="s">
        <v>234</v>
      </c>
      <c r="B118">
        <f>INDEX('FP costs data'!$A$2:$M$148,MATCH('FP costs'!$A118,'FP costs data'!$A$2:$A$148,0),MATCH('FP costs'!B$1,'FP costs data'!$A$1:$M$1,0))</f>
        <v>0</v>
      </c>
      <c r="C118">
        <f>INDEX('FP costs data'!$A$2:$M$148,MATCH('FP costs'!$A118,'FP costs data'!$A$2:$A$148,0),MATCH('FP costs'!C$1,'FP costs data'!$A$1:$M$1,0))</f>
        <v>0</v>
      </c>
      <c r="D118">
        <f>INDEX('FP costs data'!$A$2:$M$148,MATCH('FP costs'!$A118,'FP costs data'!$A$2:$A$148,0),MATCH('FP costs'!D$1,'FP costs data'!$A$1:$M$1,0))</f>
        <v>0</v>
      </c>
      <c r="E118">
        <f>INDEX('FP costs data'!$A$2:$M$148,MATCH('FP costs'!$A118,'FP costs data'!$A$2:$A$148,0),MATCH('FP costs'!E$1,'FP costs data'!$A$1:$M$1,0))</f>
        <v>3192403.6509745121</v>
      </c>
      <c r="F118">
        <f>INDEX('FP costs data'!$A$2:$M$148,MATCH('FP costs'!$A118,'FP costs data'!$A$2:$A$148,0),MATCH('FP costs'!F$1,'FP costs data'!$A$1:$M$1,0))</f>
        <v>6503984.2183149308</v>
      </c>
      <c r="G118">
        <f>INDEX('FP costs data'!$A$2:$M$148,MATCH('FP costs'!$A118,'FP costs data'!$A$2:$A$148,0),MATCH('FP costs'!G$1,'FP costs data'!$A$1:$M$1,0))</f>
        <v>9938272.0967616588</v>
      </c>
      <c r="H118">
        <f>INDEX('FP costs data'!$A$2:$M$148,MATCH('FP costs'!$A118,'FP costs data'!$A$2:$A$148,0),MATCH('FP costs'!H$1,'FP costs data'!$A$1:$M$1,0))</f>
        <v>13500036.401128411</v>
      </c>
      <c r="I118">
        <f>INDEX('FP costs data'!$A$2:$M$148,MATCH('FP costs'!$A118,'FP costs data'!$A$2:$A$148,0),MATCH('FP costs'!I$1,'FP costs data'!$A$1:$M$1,0))</f>
        <v>17193959.210484087</v>
      </c>
      <c r="J118">
        <f>INDEX('FP costs data'!$A$2:$M$148,MATCH('FP costs'!$A118,'FP costs data'!$A$2:$A$148,0),MATCH('FP costs'!J$1,'FP costs data'!$A$1:$M$1,0))</f>
        <v>21030986.171210229</v>
      </c>
      <c r="K118">
        <f>INDEX('FP costs data'!$A$2:$M$148,MATCH('FP costs'!$A118,'FP costs data'!$A$2:$A$148,0),MATCH('FP costs'!K$1,'FP costs data'!$A$1:$M$1,0))</f>
        <v>25009546.191554904</v>
      </c>
      <c r="L118">
        <f>INDEX('FP costs data'!$A$2:$M$148,MATCH('FP costs'!$A118,'FP costs data'!$A$2:$A$148,0),MATCH('FP costs'!L$1,'FP costs data'!$A$1:$M$1,0))</f>
        <v>29115103.20872657</v>
      </c>
      <c r="M118">
        <f>INDEX('FP costs data'!$A$2:$M$148,MATCH('FP costs'!$A118,'FP costs data'!$A$2:$A$148,0),MATCH('FP costs'!M$1,'FP costs data'!$A$1:$M$1,0))</f>
        <v>33331208.340000004</v>
      </c>
    </row>
    <row r="119" spans="1:13" x14ac:dyDescent="0.3">
      <c r="A119" s="31" t="s">
        <v>236</v>
      </c>
      <c r="B119">
        <f>INDEX('FP costs data'!$A$2:$M$148,MATCH('FP costs'!$A119,'FP costs data'!$A$2:$A$148,0),MATCH('FP costs'!B$1,'FP costs data'!$A$1:$M$1,0))</f>
        <v>0</v>
      </c>
      <c r="C119">
        <f>INDEX('FP costs data'!$A$2:$M$148,MATCH('FP costs'!$A119,'FP costs data'!$A$2:$A$148,0),MATCH('FP costs'!C$1,'FP costs data'!$A$1:$M$1,0))</f>
        <v>0</v>
      </c>
      <c r="D119">
        <f>INDEX('FP costs data'!$A$2:$M$148,MATCH('FP costs'!$A119,'FP costs data'!$A$2:$A$148,0),MATCH('FP costs'!D$1,'FP costs data'!$A$1:$M$1,0))</f>
        <v>0</v>
      </c>
      <c r="E119">
        <f>INDEX('FP costs data'!$A$2:$M$148,MATCH('FP costs'!$A119,'FP costs data'!$A$2:$A$148,0),MATCH('FP costs'!E$1,'FP costs data'!$A$1:$M$1,0))</f>
        <v>934730.40057977848</v>
      </c>
      <c r="F119">
        <f>INDEX('FP costs data'!$A$2:$M$148,MATCH('FP costs'!$A119,'FP costs data'!$A$2:$A$148,0),MATCH('FP costs'!F$1,'FP costs data'!$A$1:$M$1,0))</f>
        <v>2157665.8310243096</v>
      </c>
      <c r="G119">
        <f>INDEX('FP costs data'!$A$2:$M$148,MATCH('FP costs'!$A119,'FP costs data'!$A$2:$A$148,0),MATCH('FP costs'!G$1,'FP costs data'!$A$1:$M$1,0))</f>
        <v>3718919.4936024304</v>
      </c>
      <c r="H119">
        <f>INDEX('FP costs data'!$A$2:$M$148,MATCH('FP costs'!$A119,'FP costs data'!$A$2:$A$148,0),MATCH('FP costs'!H$1,'FP costs data'!$A$1:$M$1,0))</f>
        <v>5674737.0362567622</v>
      </c>
      <c r="I119">
        <f>INDEX('FP costs data'!$A$2:$M$148,MATCH('FP costs'!$A119,'FP costs data'!$A$2:$A$148,0),MATCH('FP costs'!I$1,'FP costs data'!$A$1:$M$1,0))</f>
        <v>8088476.0349879228</v>
      </c>
      <c r="J119">
        <f>INDEX('FP costs data'!$A$2:$M$148,MATCH('FP costs'!$A119,'FP costs data'!$A$2:$A$148,0),MATCH('FP costs'!J$1,'FP costs data'!$A$1:$M$1,0))</f>
        <v>11032347.398871547</v>
      </c>
      <c r="K119">
        <f>INDEX('FP costs data'!$A$2:$M$148,MATCH('FP costs'!$A119,'FP costs data'!$A$2:$A$148,0),MATCH('FP costs'!K$1,'FP costs data'!$A$1:$M$1,0))</f>
        <v>14586726.038124183</v>
      </c>
      <c r="L119">
        <f>INDEX('FP costs data'!$A$2:$M$148,MATCH('FP costs'!$A119,'FP costs data'!$A$2:$A$148,0),MATCH('FP costs'!L$1,'FP costs data'!$A$1:$M$1,0))</f>
        <v>18840423.330023963</v>
      </c>
      <c r="M119">
        <f>INDEX('FP costs data'!$A$2:$M$148,MATCH('FP costs'!$A119,'FP costs data'!$A$2:$A$148,0),MATCH('FP costs'!M$1,'FP costs data'!$A$1:$M$1,0))</f>
        <v>23892220.800000004</v>
      </c>
    </row>
    <row r="120" spans="1:13" x14ac:dyDescent="0.3">
      <c r="A120" s="31" t="s">
        <v>238</v>
      </c>
      <c r="B120">
        <f>INDEX('FP costs data'!$A$2:$M$148,MATCH('FP costs'!$A120,'FP costs data'!$A$2:$A$148,0),MATCH('FP costs'!B$1,'FP costs data'!$A$1:$M$1,0))</f>
        <v>0</v>
      </c>
      <c r="C120">
        <f>INDEX('FP costs data'!$A$2:$M$148,MATCH('FP costs'!$A120,'FP costs data'!$A$2:$A$148,0),MATCH('FP costs'!C$1,'FP costs data'!$A$1:$M$1,0))</f>
        <v>0</v>
      </c>
      <c r="D120">
        <f>INDEX('FP costs data'!$A$2:$M$148,MATCH('FP costs'!$A120,'FP costs data'!$A$2:$A$148,0),MATCH('FP costs'!D$1,'FP costs data'!$A$1:$M$1,0))</f>
        <v>0</v>
      </c>
      <c r="E120">
        <f>INDEX('FP costs data'!$A$2:$M$148,MATCH('FP costs'!$A120,'FP costs data'!$A$2:$A$148,0),MATCH('FP costs'!E$1,'FP costs data'!$A$1:$M$1,0))</f>
        <v>1773291.3911593184</v>
      </c>
      <c r="F120">
        <f>INDEX('FP costs data'!$A$2:$M$148,MATCH('FP costs'!$A120,'FP costs data'!$A$2:$A$148,0),MATCH('FP costs'!F$1,'FP costs data'!$A$1:$M$1,0))</f>
        <v>3693480.6342483014</v>
      </c>
      <c r="G120">
        <f>INDEX('FP costs data'!$A$2:$M$148,MATCH('FP costs'!$A120,'FP costs data'!$A$2:$A$148,0),MATCH('FP costs'!G$1,'FP costs data'!$A$1:$M$1,0))</f>
        <v>5766725.1107501537</v>
      </c>
      <c r="H120">
        <f>INDEX('FP costs data'!$A$2:$M$148,MATCH('FP costs'!$A120,'FP costs data'!$A$2:$A$148,0),MATCH('FP costs'!H$1,'FP costs data'!$A$1:$M$1,0))</f>
        <v>7999626.223592028</v>
      </c>
      <c r="I120">
        <f>INDEX('FP costs data'!$A$2:$M$148,MATCH('FP costs'!$A120,'FP costs data'!$A$2:$A$148,0),MATCH('FP costs'!I$1,'FP costs data'!$A$1:$M$1,0))</f>
        <v>10395390.035807848</v>
      </c>
      <c r="J120">
        <f>INDEX('FP costs data'!$A$2:$M$148,MATCH('FP costs'!$A120,'FP costs data'!$A$2:$A$148,0),MATCH('FP costs'!J$1,'FP costs data'!$A$1:$M$1,0))</f>
        <v>12963565.891448304</v>
      </c>
      <c r="K120">
        <f>INDEX('FP costs data'!$A$2:$M$148,MATCH('FP costs'!$A120,'FP costs data'!$A$2:$A$148,0),MATCH('FP costs'!K$1,'FP costs data'!$A$1:$M$1,0))</f>
        <v>15712374.995525889</v>
      </c>
      <c r="L120">
        <f>INDEX('FP costs data'!$A$2:$M$148,MATCH('FP costs'!$A120,'FP costs data'!$A$2:$A$148,0),MATCH('FP costs'!L$1,'FP costs data'!$A$1:$M$1,0))</f>
        <v>18651690.880193256</v>
      </c>
      <c r="M120">
        <f>INDEX('FP costs data'!$A$2:$M$148,MATCH('FP costs'!$A120,'FP costs data'!$A$2:$A$148,0),MATCH('FP costs'!M$1,'FP costs data'!$A$1:$M$1,0))</f>
        <v>21791755.019999973</v>
      </c>
    </row>
    <row r="121" spans="1:13" x14ac:dyDescent="0.3">
      <c r="A121" s="31" t="s">
        <v>240</v>
      </c>
      <c r="B121">
        <f>INDEX('FP costs data'!$A$2:$M$148,MATCH('FP costs'!$A121,'FP costs data'!$A$2:$A$148,0),MATCH('FP costs'!B$1,'FP costs data'!$A$1:$M$1,0))</f>
        <v>0</v>
      </c>
      <c r="C121">
        <f>INDEX('FP costs data'!$A$2:$M$148,MATCH('FP costs'!$A121,'FP costs data'!$A$2:$A$148,0),MATCH('FP costs'!C$1,'FP costs data'!$A$1:$M$1,0))</f>
        <v>0</v>
      </c>
      <c r="D121">
        <f>INDEX('FP costs data'!$A$2:$M$148,MATCH('FP costs'!$A121,'FP costs data'!$A$2:$A$148,0),MATCH('FP costs'!D$1,'FP costs data'!$A$1:$M$1,0))</f>
        <v>0</v>
      </c>
      <c r="E121">
        <f>INDEX('FP costs data'!$A$2:$M$148,MATCH('FP costs'!$A121,'FP costs data'!$A$2:$A$148,0),MATCH('FP costs'!E$1,'FP costs data'!$A$1:$M$1,0))</f>
        <v>677402.88485016674</v>
      </c>
      <c r="F121">
        <f>INDEX('FP costs data'!$A$2:$M$148,MATCH('FP costs'!$A121,'FP costs data'!$A$2:$A$148,0),MATCH('FP costs'!F$1,'FP costs data'!$A$1:$M$1,0))</f>
        <v>1400816.0348244384</v>
      </c>
      <c r="G121">
        <f>INDEX('FP costs data'!$A$2:$M$148,MATCH('FP costs'!$A121,'FP costs data'!$A$2:$A$148,0),MATCH('FP costs'!G$1,'FP costs data'!$A$1:$M$1,0))</f>
        <v>2173005.7082722411</v>
      </c>
      <c r="H121">
        <f>INDEX('FP costs data'!$A$2:$M$148,MATCH('FP costs'!$A121,'FP costs data'!$A$2:$A$148,0),MATCH('FP costs'!H$1,'FP costs data'!$A$1:$M$1,0))</f>
        <v>2997450.5889721587</v>
      </c>
      <c r="I121">
        <f>INDEX('FP costs data'!$A$2:$M$148,MATCH('FP costs'!$A121,'FP costs data'!$A$2:$A$148,0),MATCH('FP costs'!I$1,'FP costs data'!$A$1:$M$1,0))</f>
        <v>3872988.0913550779</v>
      </c>
      <c r="J121">
        <f>INDEX('FP costs data'!$A$2:$M$148,MATCH('FP costs'!$A121,'FP costs data'!$A$2:$A$148,0),MATCH('FP costs'!J$1,'FP costs data'!$A$1:$M$1,0))</f>
        <v>4805562.0923271999</v>
      </c>
      <c r="K121">
        <f>INDEX('FP costs data'!$A$2:$M$148,MATCH('FP costs'!$A121,'FP costs data'!$A$2:$A$148,0),MATCH('FP costs'!K$1,'FP costs data'!$A$1:$M$1,0))</f>
        <v>5795819.4223411828</v>
      </c>
      <c r="L121">
        <f>INDEX('FP costs data'!$A$2:$M$148,MATCH('FP costs'!$A121,'FP costs data'!$A$2:$A$148,0),MATCH('FP costs'!L$1,'FP costs data'!$A$1:$M$1,0))</f>
        <v>6840338.2155493572</v>
      </c>
      <c r="M121">
        <f>INDEX('FP costs data'!$A$2:$M$148,MATCH('FP costs'!$A121,'FP costs data'!$A$2:$A$148,0),MATCH('FP costs'!M$1,'FP costs data'!$A$1:$M$1,0))</f>
        <v>7935349.1733682007</v>
      </c>
    </row>
    <row r="122" spans="1:13" x14ac:dyDescent="0.3">
      <c r="A122" s="31"/>
    </row>
    <row r="123" spans="1:13" x14ac:dyDescent="0.3">
      <c r="A123" s="31"/>
    </row>
    <row r="124" spans="1:13" x14ac:dyDescent="0.3">
      <c r="A124" s="31"/>
    </row>
    <row r="125" spans="1:13" x14ac:dyDescent="0.3">
      <c r="A125" s="31"/>
    </row>
    <row r="126" spans="1:13" x14ac:dyDescent="0.3">
      <c r="A126" s="31"/>
    </row>
    <row r="127" spans="1:13" x14ac:dyDescent="0.3">
      <c r="A127" s="31"/>
    </row>
    <row r="128" spans="1:13" x14ac:dyDescent="0.3">
      <c r="A128" s="31"/>
    </row>
    <row r="129" spans="1:1" x14ac:dyDescent="0.3">
      <c r="A129" s="31"/>
    </row>
    <row r="130" spans="1:1" x14ac:dyDescent="0.3">
      <c r="A130" s="31"/>
    </row>
    <row r="131" spans="1:1" x14ac:dyDescent="0.3">
      <c r="A131" s="31"/>
    </row>
    <row r="132" spans="1:1" x14ac:dyDescent="0.3">
      <c r="A132" s="31"/>
    </row>
    <row r="133" spans="1:1" x14ac:dyDescent="0.3">
      <c r="A133" s="31"/>
    </row>
    <row r="134" spans="1:1" x14ac:dyDescent="0.3">
      <c r="A134" s="31"/>
    </row>
    <row r="135" spans="1:1" x14ac:dyDescent="0.3">
      <c r="A135" s="31"/>
    </row>
    <row r="136" spans="1:1" x14ac:dyDescent="0.3">
      <c r="A136" s="31"/>
    </row>
    <row r="137" spans="1:1" x14ac:dyDescent="0.3">
      <c r="A137" s="31"/>
    </row>
    <row r="138" spans="1:1" x14ac:dyDescent="0.3">
      <c r="A138" s="31"/>
    </row>
    <row r="139" spans="1:1" x14ac:dyDescent="0.3">
      <c r="A139" s="31"/>
    </row>
    <row r="140" spans="1:1" x14ac:dyDescent="0.3">
      <c r="A140" s="31"/>
    </row>
    <row r="141" spans="1:1" x14ac:dyDescent="0.3">
      <c r="A141" s="31"/>
    </row>
    <row r="142" spans="1:1" x14ac:dyDescent="0.3">
      <c r="A142" s="31"/>
    </row>
    <row r="143" spans="1:1" x14ac:dyDescent="0.3">
      <c r="A143" s="31"/>
    </row>
    <row r="144" spans="1:1" x14ac:dyDescent="0.3">
      <c r="A144" s="31"/>
    </row>
    <row r="145" spans="1:1" x14ac:dyDescent="0.3">
      <c r="A145" s="31"/>
    </row>
    <row r="146" spans="1:1" x14ac:dyDescent="0.3">
      <c r="A146" s="31"/>
    </row>
    <row r="147" spans="1:1" x14ac:dyDescent="0.3">
      <c r="A147" s="31"/>
    </row>
    <row r="148" spans="1:1" x14ac:dyDescent="0.3">
      <c r="A148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51F3-8ECD-44B2-8502-911C80DF30E4}">
  <dimension ref="A1:M148"/>
  <sheetViews>
    <sheetView topLeftCell="A46" workbookViewId="0">
      <selection activeCell="E2" sqref="E2:M121"/>
    </sheetView>
  </sheetViews>
  <sheetFormatPr defaultRowHeight="14.4" x14ac:dyDescent="0.3"/>
  <sheetData>
    <row r="1" spans="1:13" x14ac:dyDescent="0.3">
      <c r="A1" s="3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">
      <c r="A2" s="31" t="s">
        <v>1</v>
      </c>
      <c r="B2">
        <f>'FP costs'!B2*(1/1.03^(B$1-$B$1))</f>
        <v>0</v>
      </c>
      <c r="C2">
        <f>'FP costs'!C2*(1/1.03^(C$1-$B$1))</f>
        <v>0</v>
      </c>
      <c r="D2">
        <f>'FP costs'!D2*(1/1.03^(D$1-$B$1))</f>
        <v>0</v>
      </c>
      <c r="E2">
        <f>'FP costs'!E2*(1/1.03^(E$1-$C$1))</f>
        <v>1008519.3316201839</v>
      </c>
      <c r="F2">
        <f>'FP costs'!F2*(1/1.03^(F$1-$C$1))</f>
        <v>2194513.4836173225</v>
      </c>
      <c r="G2">
        <f>'FP costs'!G2*(1/1.03^(G$1-$C$1))</f>
        <v>3572349.8361805254</v>
      </c>
      <c r="H2">
        <f>'FP costs'!H2*(1/1.03^(H$1-$C$1))</f>
        <v>5153464.6990838861</v>
      </c>
      <c r="I2">
        <f>'FP costs'!I2*(1/1.03^(I$1-$C$1))</f>
        <v>6957886.5458577992</v>
      </c>
      <c r="J2">
        <f>'FP costs'!J2*(1/1.03^(J$1-$C$1))</f>
        <v>8994151.9374546614</v>
      </c>
      <c r="K2">
        <f>'FP costs'!K2*(1/1.03^(K$1-$C$1))</f>
        <v>11279196.859172681</v>
      </c>
      <c r="L2">
        <f>'FP costs'!L2*(1/1.03^(L$1-$C$1))</f>
        <v>13838275.498830471</v>
      </c>
      <c r="M2">
        <f>'FP costs'!M2*(1/1.03^(M$1-$C$1))</f>
        <v>16698952.721264156</v>
      </c>
    </row>
    <row r="3" spans="1:13" x14ac:dyDescent="0.3">
      <c r="A3" s="31" t="s">
        <v>4</v>
      </c>
      <c r="B3">
        <f>'FP costs'!B3*(1/1.03^(B$1-$B$1))</f>
        <v>0</v>
      </c>
      <c r="C3">
        <f>'FP costs'!C3*(1/1.03^(C$1-$B$1))</f>
        <v>0</v>
      </c>
      <c r="D3">
        <f>'FP costs'!D3*(1/1.03^(D$1-$B$1))</f>
        <v>0</v>
      </c>
      <c r="E3">
        <f>'FP costs'!E3*(1/1.03^(E$1-$C$1))</f>
        <v>65421.745393205638</v>
      </c>
      <c r="F3">
        <f>'FP costs'!F3*(1/1.03^(F$1-$C$1))</f>
        <v>148359.33499753673</v>
      </c>
      <c r="G3">
        <f>'FP costs'!G3*(1/1.03^(G$1-$C$1))</f>
        <v>253985.45322170504</v>
      </c>
      <c r="H3">
        <f>'FP costs'!H3*(1/1.03^(H$1-$C$1))</f>
        <v>389351.28384157183</v>
      </c>
      <c r="I3">
        <f>'FP costs'!I3*(1/1.03^(I$1-$C$1))</f>
        <v>563624.64775134518</v>
      </c>
      <c r="J3">
        <f>'FP costs'!J3*(1/1.03^(J$1-$C$1))</f>
        <v>788837.16080411407</v>
      </c>
      <c r="K3">
        <f>'FP costs'!K3*(1/1.03^(K$1-$C$1))</f>
        <v>1080061.6348650097</v>
      </c>
      <c r="L3">
        <f>'FP costs'!L3*(1/1.03^(L$1-$C$1))</f>
        <v>1455313.2002014574</v>
      </c>
      <c r="M3">
        <f>'FP costs'!M3*(1/1.03^(M$1-$C$1))</f>
        <v>1937206.7860878154</v>
      </c>
    </row>
    <row r="4" spans="1:13" x14ac:dyDescent="0.3">
      <c r="A4" s="31" t="s">
        <v>6</v>
      </c>
      <c r="B4">
        <f>'FP costs'!B4*(1/1.03^(B$1-$B$1))</f>
        <v>0</v>
      </c>
      <c r="C4">
        <f>'FP costs'!C4*(1/1.03^(C$1-$B$1))</f>
        <v>0</v>
      </c>
      <c r="D4">
        <f>'FP costs'!D4*(1/1.03^(D$1-$B$1))</f>
        <v>0</v>
      </c>
      <c r="E4">
        <f>'FP costs'!E4*(1/1.03^(E$1-$C$1))</f>
        <v>688683.0687337378</v>
      </c>
      <c r="F4">
        <f>'FP costs'!F4*(1/1.03^(F$1-$C$1))</f>
        <v>1437038.7349956306</v>
      </c>
      <c r="G4">
        <f>'FP costs'!G4*(1/1.03^(G$1-$C$1))</f>
        <v>2246899.6407854012</v>
      </c>
      <c r="H4">
        <f>'FP costs'!H4*(1/1.03^(H$1-$C$1))</f>
        <v>3120739.070654626</v>
      </c>
      <c r="I4">
        <f>'FP costs'!I4*(1/1.03^(I$1-$C$1))</f>
        <v>4056787.0128444554</v>
      </c>
      <c r="J4">
        <f>'FP costs'!J4*(1/1.03^(J$1-$C$1))</f>
        <v>5061008.386201039</v>
      </c>
      <c r="K4">
        <f>'FP costs'!K4*(1/1.03^(K$1-$C$1))</f>
        <v>6131406.4054044979</v>
      </c>
      <c r="L4">
        <f>'FP costs'!L4*(1/1.03^(L$1-$C$1))</f>
        <v>7258209.5048179505</v>
      </c>
      <c r="M4">
        <f>'FP costs'!M4*(1/1.03^(M$1-$C$1))</f>
        <v>8430444.1363601387</v>
      </c>
    </row>
    <row r="5" spans="1:13" x14ac:dyDescent="0.3">
      <c r="A5" s="31" t="s">
        <v>8</v>
      </c>
      <c r="B5">
        <f>'FP costs'!B5*(1/1.03^(B$1-$B$1))</f>
        <v>0</v>
      </c>
      <c r="C5">
        <f>'FP costs'!C5*(1/1.03^(C$1-$B$1))</f>
        <v>0</v>
      </c>
      <c r="D5">
        <f>'FP costs'!D5*(1/1.03^(D$1-$B$1))</f>
        <v>0</v>
      </c>
      <c r="E5">
        <f>'FP costs'!E5*(1/1.03^(E$1-$C$1))</f>
        <v>1545077.6368392743</v>
      </c>
      <c r="F5">
        <f>'FP costs'!F5*(1/1.03^(F$1-$C$1))</f>
        <v>3308836.0360534503</v>
      </c>
      <c r="G5">
        <f>'FP costs'!G5*(1/1.03^(G$1-$C$1))</f>
        <v>5318840.4654970663</v>
      </c>
      <c r="H5">
        <f>'FP costs'!H5*(1/1.03^(H$1-$C$1))</f>
        <v>7604116.5177686401</v>
      </c>
      <c r="I5">
        <f>'FP costs'!I5*(1/1.03^(I$1-$C$1))</f>
        <v>10191070.120561695</v>
      </c>
      <c r="J5">
        <f>'FP costs'!J5*(1/1.03^(J$1-$C$1))</f>
        <v>13122117.821969267</v>
      </c>
      <c r="K5">
        <f>'FP costs'!K5*(1/1.03^(K$1-$C$1))</f>
        <v>16439323.407486444</v>
      </c>
      <c r="L5">
        <f>'FP costs'!L5*(1/1.03^(L$1-$C$1))</f>
        <v>20191258.386577033</v>
      </c>
      <c r="M5">
        <f>'FP costs'!M5*(1/1.03^(M$1-$C$1))</f>
        <v>24432503.694833066</v>
      </c>
    </row>
    <row r="6" spans="1:13" x14ac:dyDescent="0.3">
      <c r="A6" s="31" t="s">
        <v>10</v>
      </c>
      <c r="B6">
        <f>'FP costs'!B6*(1/1.03^(B$1-$B$1))</f>
        <v>0</v>
      </c>
      <c r="C6">
        <f>'FP costs'!C6*(1/1.03^(C$1-$B$1))</f>
        <v>0</v>
      </c>
      <c r="D6">
        <f>'FP costs'!D6*(1/1.03^(D$1-$B$1))</f>
        <v>0</v>
      </c>
      <c r="E6">
        <f>'FP costs'!E6*(1/1.03^(E$1-$C$1))</f>
        <v>1541632.0376750864</v>
      </c>
      <c r="F6">
        <f>'FP costs'!F6*(1/1.03^(F$1-$C$1))</f>
        <v>3045353.0457807411</v>
      </c>
      <c r="G6">
        <f>'FP costs'!G6*(1/1.03^(G$1-$C$1))</f>
        <v>4507762.9022071082</v>
      </c>
      <c r="H6">
        <f>'FP costs'!H6*(1/1.03^(H$1-$C$1))</f>
        <v>5925011.6380080143</v>
      </c>
      <c r="I6">
        <f>'FP costs'!I6*(1/1.03^(I$1-$C$1))</f>
        <v>7296855.7582067326</v>
      </c>
      <c r="J6">
        <f>'FP costs'!J6*(1/1.03^(J$1-$C$1))</f>
        <v>8618526.268124273</v>
      </c>
      <c r="K6">
        <f>'FP costs'!K6*(1/1.03^(K$1-$C$1))</f>
        <v>9890681.5237177256</v>
      </c>
      <c r="L6">
        <f>'FP costs'!L6*(1/1.03^(L$1-$C$1))</f>
        <v>11118075.979563192</v>
      </c>
      <c r="M6">
        <f>'FP costs'!M6*(1/1.03^(M$1-$C$1))</f>
        <v>12305548.609931104</v>
      </c>
    </row>
    <row r="7" spans="1:13" x14ac:dyDescent="0.3">
      <c r="A7" s="31" t="s">
        <v>12</v>
      </c>
      <c r="B7">
        <f>'FP costs'!B7*(1/1.03^(B$1-$B$1))</f>
        <v>0</v>
      </c>
      <c r="C7">
        <f>'FP costs'!C7*(1/1.03^(C$1-$B$1))</f>
        <v>0</v>
      </c>
      <c r="D7">
        <f>'FP costs'!D7*(1/1.03^(D$1-$B$1))</f>
        <v>0</v>
      </c>
      <c r="E7">
        <f>'FP costs'!E7*(1/1.03^(E$1-$C$1))</f>
        <v>132050.13531947293</v>
      </c>
      <c r="F7">
        <f>'FP costs'!F7*(1/1.03^(F$1-$C$1))</f>
        <v>273951.24248925986</v>
      </c>
      <c r="G7">
        <f>'FP costs'!G7*(1/1.03^(G$1-$C$1))</f>
        <v>426514.65172486217</v>
      </c>
      <c r="H7">
        <f>'FP costs'!H7*(1/1.03^(H$1-$C$1))</f>
        <v>590328.27172543819</v>
      </c>
      <c r="I7">
        <f>'FP costs'!I7*(1/1.03^(I$1-$C$1))</f>
        <v>766167.6746848214</v>
      </c>
      <c r="J7">
        <f>'FP costs'!J7*(1/1.03^(J$1-$C$1))</f>
        <v>954674.70837500086</v>
      </c>
      <c r="K7">
        <f>'FP costs'!K7*(1/1.03^(K$1-$C$1))</f>
        <v>1155876.056102389</v>
      </c>
      <c r="L7">
        <f>'FP costs'!L7*(1/1.03^(L$1-$C$1))</f>
        <v>1369194.3253669885</v>
      </c>
      <c r="M7">
        <f>'FP costs'!M7*(1/1.03^(M$1-$C$1))</f>
        <v>1593871.9647463378</v>
      </c>
    </row>
    <row r="8" spans="1:13" x14ac:dyDescent="0.3">
      <c r="A8" s="31" t="s">
        <v>14</v>
      </c>
      <c r="B8">
        <f>'FP costs'!B8*(1/1.03^(B$1-$B$1))</f>
        <v>0</v>
      </c>
      <c r="C8">
        <f>'FP costs'!C8*(1/1.03^(C$1-$B$1))</f>
        <v>0</v>
      </c>
      <c r="D8">
        <f>'FP costs'!D8*(1/1.03^(D$1-$B$1))</f>
        <v>0</v>
      </c>
      <c r="E8">
        <f>'FP costs'!E8*(1/1.03^(E$1-$C$1))</f>
        <v>417890.95563736663</v>
      </c>
      <c r="F8">
        <f>'FP costs'!F8*(1/1.03^(F$1-$C$1))</f>
        <v>881810.82661878958</v>
      </c>
      <c r="G8">
        <f>'FP costs'!G8*(1/1.03^(G$1-$C$1))</f>
        <v>1399412.3294565573</v>
      </c>
      <c r="H8">
        <f>'FP costs'!H8*(1/1.03^(H$1-$C$1))</f>
        <v>1980605.775438566</v>
      </c>
      <c r="I8">
        <f>'FP costs'!I8*(1/1.03^(I$1-$C$1))</f>
        <v>2635573.8117637355</v>
      </c>
      <c r="J8">
        <f>'FP costs'!J8*(1/1.03^(J$1-$C$1))</f>
        <v>3376661.5765236635</v>
      </c>
      <c r="K8">
        <f>'FP costs'!K8*(1/1.03^(K$1-$C$1))</f>
        <v>4213924.2386222947</v>
      </c>
      <c r="L8">
        <f>'FP costs'!L8*(1/1.03^(L$1-$C$1))</f>
        <v>5152022.9371148776</v>
      </c>
      <c r="M8">
        <f>'FP costs'!M8*(1/1.03^(M$1-$C$1))</f>
        <v>6194181.9952091286</v>
      </c>
    </row>
    <row r="9" spans="1:13" x14ac:dyDescent="0.3">
      <c r="A9" s="31" t="s">
        <v>16</v>
      </c>
      <c r="B9">
        <f>'FP costs'!B9*(1/1.03^(B$1-$B$1))</f>
        <v>0</v>
      </c>
      <c r="C9">
        <f>'FP costs'!C9*(1/1.03^(C$1-$B$1))</f>
        <v>0</v>
      </c>
      <c r="D9">
        <f>'FP costs'!D9*(1/1.03^(D$1-$B$1))</f>
        <v>0</v>
      </c>
      <c r="E9">
        <f>'FP costs'!E9*(1/1.03^(E$1-$C$1))</f>
        <v>11636461.450565333</v>
      </c>
      <c r="F9">
        <f>'FP costs'!F9*(1/1.03^(F$1-$C$1))</f>
        <v>23168329.778347</v>
      </c>
      <c r="G9">
        <f>'FP costs'!G9*(1/1.03^(G$1-$C$1))</f>
        <v>34561620.841024265</v>
      </c>
      <c r="H9">
        <f>'FP costs'!H9*(1/1.03^(H$1-$C$1))</f>
        <v>45772996.318118609</v>
      </c>
      <c r="I9">
        <f>'FP costs'!I9*(1/1.03^(I$1-$C$1))</f>
        <v>56792694.602974221</v>
      </c>
      <c r="J9">
        <f>'FP costs'!J9*(1/1.03^(J$1-$C$1))</f>
        <v>67565210.036468357</v>
      </c>
      <c r="K9">
        <f>'FP costs'!K9*(1/1.03^(K$1-$C$1))</f>
        <v>78064204.217033729</v>
      </c>
      <c r="L9">
        <f>'FP costs'!L9*(1/1.03^(L$1-$C$1))</f>
        <v>88280175.84644936</v>
      </c>
      <c r="M9">
        <f>'FP costs'!M9*(1/1.03^(M$1-$C$1))</f>
        <v>98209196.089875787</v>
      </c>
    </row>
    <row r="10" spans="1:13" x14ac:dyDescent="0.3">
      <c r="A10" s="31" t="s">
        <v>18</v>
      </c>
      <c r="B10">
        <f>'FP costs'!B10*(1/1.03^(B$1-$B$1))</f>
        <v>0</v>
      </c>
      <c r="C10">
        <f>'FP costs'!C10*(1/1.03^(C$1-$B$1))</f>
        <v>0</v>
      </c>
      <c r="D10">
        <f>'FP costs'!D10*(1/1.03^(D$1-$B$1))</f>
        <v>0</v>
      </c>
      <c r="E10">
        <f>'FP costs'!E10*(1/1.03^(E$1-$C$1))</f>
        <v>12053.188418370415</v>
      </c>
      <c r="F10">
        <f>'FP costs'!F10*(1/1.03^(F$1-$C$1))</f>
        <v>23610.551500576272</v>
      </c>
      <c r="G10">
        <f>'FP costs'!G10*(1/1.03^(G$1-$C$1))</f>
        <v>34696.551020236569</v>
      </c>
      <c r="H10">
        <f>'FP costs'!H10*(1/1.03^(H$1-$C$1))</f>
        <v>45359.563520126932</v>
      </c>
      <c r="I10">
        <f>'FP costs'!I10*(1/1.03^(I$1-$C$1))</f>
        <v>55736.965262589867</v>
      </c>
      <c r="J10">
        <f>'FP costs'!J10*(1/1.03^(J$1-$C$1))</f>
        <v>65786.812060900687</v>
      </c>
      <c r="K10">
        <f>'FP costs'!K10*(1/1.03^(K$1-$C$1))</f>
        <v>75510.527529059007</v>
      </c>
      <c r="L10">
        <f>'FP costs'!L10*(1/1.03^(L$1-$C$1))</f>
        <v>84860.385995997029</v>
      </c>
      <c r="M10">
        <f>'FP costs'!M10*(1/1.03^(M$1-$C$1))</f>
        <v>93786.945694175694</v>
      </c>
    </row>
    <row r="11" spans="1:13" x14ac:dyDescent="0.3">
      <c r="A11" s="31" t="s">
        <v>20</v>
      </c>
      <c r="B11">
        <f>'FP costs'!B11*(1/1.03^(B$1-$B$1))</f>
        <v>0</v>
      </c>
      <c r="C11">
        <f>'FP costs'!C11*(1/1.03^(C$1-$B$1))</f>
        <v>0</v>
      </c>
      <c r="D11">
        <f>'FP costs'!D11*(1/1.03^(D$1-$B$1))</f>
        <v>0</v>
      </c>
      <c r="E11">
        <f>'FP costs'!E11*(1/1.03^(E$1-$C$1))</f>
        <v>242122.24855077252</v>
      </c>
      <c r="F11">
        <f>'FP costs'!F11*(1/1.03^(F$1-$C$1))</f>
        <v>479516.54085623636</v>
      </c>
      <c r="G11">
        <f>'FP costs'!G11*(1/1.03^(G$1-$C$1))</f>
        <v>712775.96128677321</v>
      </c>
      <c r="H11">
        <f>'FP costs'!H11*(1/1.03^(H$1-$C$1))</f>
        <v>942619.80331842846</v>
      </c>
      <c r="I11">
        <f>'FP costs'!I11*(1/1.03^(I$1-$C$1))</f>
        <v>1168924.2250241372</v>
      </c>
      <c r="J11">
        <f>'FP costs'!J11*(1/1.03^(J$1-$C$1))</f>
        <v>1392921.8178111012</v>
      </c>
      <c r="K11">
        <f>'FP costs'!K11*(1/1.03^(K$1-$C$1))</f>
        <v>1614158.7469887834</v>
      </c>
      <c r="L11">
        <f>'FP costs'!L11*(1/1.03^(L$1-$C$1))</f>
        <v>1830893.0373929392</v>
      </c>
      <c r="M11">
        <f>'FP costs'!M11*(1/1.03^(M$1-$C$1))</f>
        <v>2041334.2468069792</v>
      </c>
    </row>
    <row r="12" spans="1:13" x14ac:dyDescent="0.3">
      <c r="A12" s="31" t="s">
        <v>22</v>
      </c>
      <c r="B12">
        <f>'FP costs'!B12*(1/1.03^(B$1-$B$1))</f>
        <v>0</v>
      </c>
      <c r="C12">
        <f>'FP costs'!C12*(1/1.03^(C$1-$B$1))</f>
        <v>0</v>
      </c>
      <c r="D12">
        <f>'FP costs'!D12*(1/1.03^(D$1-$B$1))</f>
        <v>0</v>
      </c>
      <c r="E12">
        <f>'FP costs'!E12*(1/1.03^(E$1-$C$1))</f>
        <v>21041.459886717264</v>
      </c>
      <c r="F12">
        <f>'FP costs'!F12*(1/1.03^(F$1-$C$1))</f>
        <v>42290.740508075622</v>
      </c>
      <c r="G12">
        <f>'FP costs'!G12*(1/1.03^(G$1-$C$1))</f>
        <v>63728.194580209165</v>
      </c>
      <c r="H12">
        <f>'FP costs'!H12*(1/1.03^(H$1-$C$1))</f>
        <v>85361.900341307279</v>
      </c>
      <c r="I12">
        <f>'FP costs'!I12*(1/1.03^(I$1-$C$1))</f>
        <v>107183.62060218545</v>
      </c>
      <c r="J12">
        <f>'FP costs'!J12*(1/1.03^(J$1-$C$1))</f>
        <v>129197.69081791626</v>
      </c>
      <c r="K12">
        <f>'FP costs'!K12*(1/1.03^(K$1-$C$1))</f>
        <v>151387.70597868256</v>
      </c>
      <c r="L12">
        <f>'FP costs'!L12*(1/1.03^(L$1-$C$1))</f>
        <v>173693.69356993548</v>
      </c>
      <c r="M12">
        <f>'FP costs'!M12*(1/1.03^(M$1-$C$1))</f>
        <v>196051.17195644556</v>
      </c>
    </row>
    <row r="13" spans="1:13" x14ac:dyDescent="0.3">
      <c r="A13" s="31" t="s">
        <v>24</v>
      </c>
      <c r="B13">
        <f>'FP costs'!B13*(1/1.03^(B$1-$B$1))</f>
        <v>0</v>
      </c>
      <c r="C13">
        <f>'FP costs'!C13*(1/1.03^(C$1-$B$1))</f>
        <v>0</v>
      </c>
      <c r="D13">
        <f>'FP costs'!D13*(1/1.03^(D$1-$B$1))</f>
        <v>0</v>
      </c>
      <c r="E13">
        <f>'FP costs'!E13*(1/1.03^(E$1-$C$1))</f>
        <v>331592.95830433327</v>
      </c>
      <c r="F13">
        <f>'FP costs'!F13*(1/1.03^(F$1-$C$1))</f>
        <v>756890.78102960053</v>
      </c>
      <c r="G13">
        <f>'FP costs'!G13*(1/1.03^(G$1-$C$1))</f>
        <v>1291546.5514773515</v>
      </c>
      <c r="H13">
        <f>'FP costs'!H13*(1/1.03^(H$1-$C$1))</f>
        <v>1953575.348815863</v>
      </c>
      <c r="I13">
        <f>'FP costs'!I13*(1/1.03^(I$1-$C$1))</f>
        <v>2761550.7607519492</v>
      </c>
      <c r="J13">
        <f>'FP costs'!J13*(1/1.03^(J$1-$C$1))</f>
        <v>3740712.6963725472</v>
      </c>
      <c r="K13">
        <f>'FP costs'!K13*(1/1.03^(K$1-$C$1))</f>
        <v>4918177.7239774344</v>
      </c>
      <c r="L13">
        <f>'FP costs'!L13*(1/1.03^(L$1-$C$1))</f>
        <v>6324575.9637834365</v>
      </c>
      <c r="M13">
        <f>'FP costs'!M13*(1/1.03^(M$1-$C$1))</f>
        <v>7994826.5867878105</v>
      </c>
    </row>
    <row r="14" spans="1:13" x14ac:dyDescent="0.3">
      <c r="A14" s="31" t="s">
        <v>26</v>
      </c>
      <c r="B14">
        <f>'FP costs'!B14*(1/1.03^(B$1-$B$1))</f>
        <v>0</v>
      </c>
      <c r="C14">
        <f>'FP costs'!C14*(1/1.03^(C$1-$B$1))</f>
        <v>0</v>
      </c>
      <c r="D14">
        <f>'FP costs'!D14*(1/1.03^(D$1-$B$1))</f>
        <v>0</v>
      </c>
      <c r="E14">
        <f>'FP costs'!E14*(1/1.03^(E$1-$C$1))</f>
        <v>18037.28356601518</v>
      </c>
      <c r="F14">
        <f>'FP costs'!F14*(1/1.03^(F$1-$C$1))</f>
        <v>35989.48599590049</v>
      </c>
      <c r="G14">
        <f>'FP costs'!G14*(1/1.03^(G$1-$C$1))</f>
        <v>53801.63935772187</v>
      </c>
      <c r="H14">
        <f>'FP costs'!H14*(1/1.03^(H$1-$C$1))</f>
        <v>71385.711262733428</v>
      </c>
      <c r="I14">
        <f>'FP costs'!I14*(1/1.03^(I$1-$C$1))</f>
        <v>88726.313294365536</v>
      </c>
      <c r="J14">
        <f>'FP costs'!J14*(1/1.03^(J$1-$C$1))</f>
        <v>105717.12501264183</v>
      </c>
      <c r="K14">
        <f>'FP costs'!K14*(1/1.03^(K$1-$C$1))</f>
        <v>122317.97157217034</v>
      </c>
      <c r="L14">
        <f>'FP costs'!L14*(1/1.03^(L$1-$C$1))</f>
        <v>138534.1604550631</v>
      </c>
      <c r="M14">
        <f>'FP costs'!M14*(1/1.03^(M$1-$C$1))</f>
        <v>154362.10406278598</v>
      </c>
    </row>
    <row r="15" spans="1:13" x14ac:dyDescent="0.3">
      <c r="A15" s="31" t="s">
        <v>28</v>
      </c>
      <c r="B15">
        <f>'FP costs'!B15*(1/1.03^(B$1-$B$1))</f>
        <v>0</v>
      </c>
      <c r="C15">
        <f>'FP costs'!C15*(1/1.03^(C$1-$B$1))</f>
        <v>0</v>
      </c>
      <c r="D15">
        <f>'FP costs'!D15*(1/1.03^(D$1-$B$1))</f>
        <v>0</v>
      </c>
      <c r="E15">
        <f>'FP costs'!E15*(1/1.03^(E$1-$C$1))</f>
        <v>464977.70579077408</v>
      </c>
      <c r="F15">
        <f>'FP costs'!F15*(1/1.03^(F$1-$C$1))</f>
        <v>977358.2197860817</v>
      </c>
      <c r="G15">
        <f>'FP costs'!G15*(1/1.03^(G$1-$C$1))</f>
        <v>1538327.2489539718</v>
      </c>
      <c r="H15">
        <f>'FP costs'!H15*(1/1.03^(H$1-$C$1))</f>
        <v>2148688.478923284</v>
      </c>
      <c r="I15">
        <f>'FP costs'!I15*(1/1.03^(I$1-$C$1))</f>
        <v>2810802.9400033285</v>
      </c>
      <c r="J15">
        <f>'FP costs'!J15*(1/1.03^(J$1-$C$1))</f>
        <v>3524916.6740683811</v>
      </c>
      <c r="K15">
        <f>'FP costs'!K15*(1/1.03^(K$1-$C$1))</f>
        <v>4292409.7852599276</v>
      </c>
      <c r="L15">
        <f>'FP costs'!L15*(1/1.03^(L$1-$C$1))</f>
        <v>5115485.8022098932</v>
      </c>
      <c r="M15">
        <f>'FP costs'!M15*(1/1.03^(M$1-$C$1))</f>
        <v>5996441.2398433127</v>
      </c>
    </row>
    <row r="16" spans="1:13" x14ac:dyDescent="0.3">
      <c r="A16" s="31" t="s">
        <v>30</v>
      </c>
      <c r="B16">
        <f>'FP costs'!B16*(1/1.03^(B$1-$B$1))</f>
        <v>0</v>
      </c>
      <c r="C16">
        <f>'FP costs'!C16*(1/1.03^(C$1-$B$1))</f>
        <v>0</v>
      </c>
      <c r="D16">
        <f>'FP costs'!D16*(1/1.03^(D$1-$B$1))</f>
        <v>0</v>
      </c>
      <c r="E16">
        <f>'FP costs'!E16*(1/1.03^(E$1-$C$1))</f>
        <v>136530.33858670859</v>
      </c>
      <c r="F16">
        <f>'FP costs'!F16*(1/1.03^(F$1-$C$1))</f>
        <v>281630.2805010064</v>
      </c>
      <c r="G16">
        <f>'FP costs'!G16*(1/1.03^(G$1-$C$1))</f>
        <v>435883.19224138791</v>
      </c>
      <c r="H16">
        <f>'FP costs'!H16*(1/1.03^(H$1-$C$1))</f>
        <v>599955.05922546412</v>
      </c>
      <c r="I16">
        <f>'FP costs'!I16*(1/1.03^(I$1-$C$1))</f>
        <v>774812.07408702467</v>
      </c>
      <c r="J16">
        <f>'FP costs'!J16*(1/1.03^(J$1-$C$1))</f>
        <v>961216.97380871978</v>
      </c>
      <c r="K16">
        <f>'FP costs'!K16*(1/1.03^(K$1-$C$1))</f>
        <v>1159980.0858639297</v>
      </c>
      <c r="L16">
        <f>'FP costs'!L16*(1/1.03^(L$1-$C$1))</f>
        <v>1371950.412982445</v>
      </c>
      <c r="M16">
        <f>'FP costs'!M16*(1/1.03^(M$1-$C$1))</f>
        <v>1598038.9129925768</v>
      </c>
    </row>
    <row r="17" spans="1:13" x14ac:dyDescent="0.3">
      <c r="A17" s="31" t="s">
        <v>32</v>
      </c>
      <c r="B17">
        <f>'FP costs'!B17*(1/1.03^(B$1-$B$1))</f>
        <v>0</v>
      </c>
      <c r="C17">
        <f>'FP costs'!C17*(1/1.03^(C$1-$B$1))</f>
        <v>0</v>
      </c>
      <c r="D17">
        <f>'FP costs'!D17*(1/1.03^(D$1-$B$1))</f>
        <v>0</v>
      </c>
      <c r="E17">
        <f>'FP costs'!E17*(1/1.03^(E$1-$C$1))</f>
        <v>82485.504144791194</v>
      </c>
      <c r="F17">
        <f>'FP costs'!F17*(1/1.03^(F$1-$C$1))</f>
        <v>164432.73358478604</v>
      </c>
      <c r="G17">
        <f>'FP costs'!G17*(1/1.03^(G$1-$C$1))</f>
        <v>245774.30397281417</v>
      </c>
      <c r="H17">
        <f>'FP costs'!H17*(1/1.03^(H$1-$C$1))</f>
        <v>326495.92308665178</v>
      </c>
      <c r="I17">
        <f>'FP costs'!I17*(1/1.03^(I$1-$C$1))</f>
        <v>406473.17634433036</v>
      </c>
      <c r="J17">
        <f>'FP costs'!J17*(1/1.03^(J$1-$C$1))</f>
        <v>485744.8553613309</v>
      </c>
      <c r="K17">
        <f>'FP costs'!K17*(1/1.03^(K$1-$C$1))</f>
        <v>564067.71917285037</v>
      </c>
      <c r="L17">
        <f>'FP costs'!L17*(1/1.03^(L$1-$C$1))</f>
        <v>640914.98674141581</v>
      </c>
      <c r="M17">
        <f>'FP costs'!M17*(1/1.03^(M$1-$C$1))</f>
        <v>715784.22052813077</v>
      </c>
    </row>
    <row r="18" spans="1:13" x14ac:dyDescent="0.3">
      <c r="A18" s="31" t="s">
        <v>34</v>
      </c>
      <c r="B18">
        <f>'FP costs'!B18*(1/1.03^(B$1-$B$1))</f>
        <v>0</v>
      </c>
      <c r="C18">
        <f>'FP costs'!C18*(1/1.03^(C$1-$B$1))</f>
        <v>0</v>
      </c>
      <c r="D18">
        <f>'FP costs'!D18*(1/1.03^(D$1-$B$1))</f>
        <v>0</v>
      </c>
      <c r="E18">
        <f>'FP costs'!E18*(1/1.03^(E$1-$C$1))</f>
        <v>6034651.4048386682</v>
      </c>
      <c r="F18">
        <f>'FP costs'!F18*(1/1.03^(F$1-$C$1))</f>
        <v>11795686.695211118</v>
      </c>
      <c r="G18">
        <f>'FP costs'!G18*(1/1.03^(G$1-$C$1))</f>
        <v>17280070.978964932</v>
      </c>
      <c r="H18">
        <f>'FP costs'!H18*(1/1.03^(H$1-$C$1))</f>
        <v>22486269.089979891</v>
      </c>
      <c r="I18">
        <f>'FP costs'!I18*(1/1.03^(I$1-$C$1))</f>
        <v>27426446.14968298</v>
      </c>
      <c r="J18">
        <f>'FP costs'!J18*(1/1.03^(J$1-$C$1))</f>
        <v>32094034.615768667</v>
      </c>
      <c r="K18">
        <f>'FP costs'!K18*(1/1.03^(K$1-$C$1))</f>
        <v>36486390.627870038</v>
      </c>
      <c r="L18">
        <f>'FP costs'!L18*(1/1.03^(L$1-$C$1))</f>
        <v>40596404.618919007</v>
      </c>
      <c r="M18">
        <f>'FP costs'!M18*(1/1.03^(M$1-$C$1))</f>
        <v>44418986.932847232</v>
      </c>
    </row>
    <row r="19" spans="1:13" x14ac:dyDescent="0.3">
      <c r="A19" s="31" t="s">
        <v>36</v>
      </c>
      <c r="B19">
        <f>'FP costs'!B19*(1/1.03^(B$1-$B$1))</f>
        <v>0</v>
      </c>
      <c r="C19">
        <f>'FP costs'!C19*(1/1.03^(C$1-$B$1))</f>
        <v>0</v>
      </c>
      <c r="D19">
        <f>'FP costs'!D19*(1/1.03^(D$1-$B$1))</f>
        <v>0</v>
      </c>
      <c r="E19">
        <f>'FP costs'!E19*(1/1.03^(E$1-$C$1))</f>
        <v>1214979.3703080548</v>
      </c>
      <c r="F19">
        <f>'FP costs'!F19*(1/1.03^(F$1-$C$1))</f>
        <v>2523713.8468467048</v>
      </c>
      <c r="G19">
        <f>'FP costs'!G19*(1/1.03^(G$1-$C$1))</f>
        <v>3932279.4339778125</v>
      </c>
      <c r="H19">
        <f>'FP costs'!H19*(1/1.03^(H$1-$C$1))</f>
        <v>5445828.9699309403</v>
      </c>
      <c r="I19">
        <f>'FP costs'!I19*(1/1.03^(I$1-$C$1))</f>
        <v>7066579.2208111528</v>
      </c>
      <c r="J19">
        <f>'FP costs'!J19*(1/1.03^(J$1-$C$1))</f>
        <v>8803538.4295347147</v>
      </c>
      <c r="K19">
        <f>'FP costs'!K19*(1/1.03^(K$1-$C$1))</f>
        <v>10663239.167079948</v>
      </c>
      <c r="L19">
        <f>'FP costs'!L19*(1/1.03^(L$1-$C$1))</f>
        <v>12652851.466682099</v>
      </c>
      <c r="M19">
        <f>'FP costs'!M19*(1/1.03^(M$1-$C$1))</f>
        <v>14779715.041148253</v>
      </c>
    </row>
    <row r="20" spans="1:13" x14ac:dyDescent="0.3">
      <c r="A20" s="31" t="s">
        <v>38</v>
      </c>
      <c r="B20">
        <f>'FP costs'!B20*(1/1.03^(B$1-$B$1))</f>
        <v>0</v>
      </c>
      <c r="C20">
        <f>'FP costs'!C20*(1/1.03^(C$1-$B$1))</f>
        <v>0</v>
      </c>
      <c r="D20">
        <f>'FP costs'!D20*(1/1.03^(D$1-$B$1))</f>
        <v>0</v>
      </c>
      <c r="E20">
        <f>'FP costs'!E20*(1/1.03^(E$1-$C$1))</f>
        <v>386050.72478494869</v>
      </c>
      <c r="F20">
        <f>'FP costs'!F20*(1/1.03^(F$1-$C$1))</f>
        <v>834810.89203126729</v>
      </c>
      <c r="G20">
        <f>'FP costs'!G20*(1/1.03^(G$1-$C$1))</f>
        <v>1354290.3834844858</v>
      </c>
      <c r="H20">
        <f>'FP costs'!H20*(1/1.03^(H$1-$C$1))</f>
        <v>1952613.4796520076</v>
      </c>
      <c r="I20">
        <f>'FP costs'!I20*(1/1.03^(I$1-$C$1))</f>
        <v>2637927.4072523443</v>
      </c>
      <c r="J20">
        <f>'FP costs'!J20*(1/1.03^(J$1-$C$1))</f>
        <v>3421002.2349776416</v>
      </c>
      <c r="K20">
        <f>'FP costs'!K20*(1/1.03^(K$1-$C$1))</f>
        <v>4312704.0944058355</v>
      </c>
      <c r="L20">
        <f>'FP costs'!L20*(1/1.03^(L$1-$C$1))</f>
        <v>5324854.4674053695</v>
      </c>
      <c r="M20">
        <f>'FP costs'!M20*(1/1.03^(M$1-$C$1))</f>
        <v>6469957.7545468276</v>
      </c>
    </row>
    <row r="21" spans="1:13" x14ac:dyDescent="0.3">
      <c r="A21" s="31" t="s">
        <v>40</v>
      </c>
      <c r="B21">
        <f>'FP costs'!B21*(1/1.03^(B$1-$B$1))</f>
        <v>0</v>
      </c>
      <c r="C21">
        <f>'FP costs'!C21*(1/1.03^(C$1-$B$1))</f>
        <v>0</v>
      </c>
      <c r="D21">
        <f>'FP costs'!D21*(1/1.03^(D$1-$B$1))</f>
        <v>0</v>
      </c>
      <c r="E21">
        <f>'FP costs'!E21*(1/1.03^(E$1-$C$1))</f>
        <v>483004.6477213552</v>
      </c>
      <c r="F21">
        <f>'FP costs'!F21*(1/1.03^(F$1-$C$1))</f>
        <v>1039123.4441144025</v>
      </c>
      <c r="G21">
        <f>'FP costs'!G21*(1/1.03^(G$1-$C$1))</f>
        <v>1674101.3827446492</v>
      </c>
      <c r="H21">
        <f>'FP costs'!H21*(1/1.03^(H$1-$C$1))</f>
        <v>2396035.5594631415</v>
      </c>
      <c r="I21">
        <f>'FP costs'!I21*(1/1.03^(I$1-$C$1))</f>
        <v>3215869.1508581555</v>
      </c>
      <c r="J21">
        <f>'FP costs'!J21*(1/1.03^(J$1-$C$1))</f>
        <v>4143404.8330944628</v>
      </c>
      <c r="K21">
        <f>'FP costs'!K21*(1/1.03^(K$1-$C$1))</f>
        <v>5177082.5563722979</v>
      </c>
      <c r="L21">
        <f>'FP costs'!L21*(1/1.03^(L$1-$C$1))</f>
        <v>6297079.2318834243</v>
      </c>
      <c r="M21">
        <f>'FP costs'!M21*(1/1.03^(M$1-$C$1))</f>
        <v>7478128.0624801526</v>
      </c>
    </row>
    <row r="22" spans="1:13" x14ac:dyDescent="0.3">
      <c r="A22" s="31" t="s">
        <v>42</v>
      </c>
      <c r="B22">
        <f>'FP costs'!B22*(1/1.03^(B$1-$B$1))</f>
        <v>0</v>
      </c>
      <c r="C22">
        <f>'FP costs'!C22*(1/1.03^(C$1-$B$1))</f>
        <v>0</v>
      </c>
      <c r="D22">
        <f>'FP costs'!D22*(1/1.03^(D$1-$B$1))</f>
        <v>0</v>
      </c>
      <c r="E22">
        <f>'FP costs'!E22*(1/1.03^(E$1-$C$1))</f>
        <v>856780.98449304781</v>
      </c>
      <c r="F22">
        <f>'FP costs'!F22*(1/1.03^(F$1-$C$1))</f>
        <v>1893052.2732009424</v>
      </c>
      <c r="G22">
        <f>'FP costs'!G22*(1/1.03^(G$1-$C$1))</f>
        <v>3127955.4816317973</v>
      </c>
      <c r="H22">
        <f>'FP costs'!H22*(1/1.03^(H$1-$C$1))</f>
        <v>4581997.7842612006</v>
      </c>
      <c r="I22">
        <f>'FP costs'!I22*(1/1.03^(I$1-$C$1))</f>
        <v>6271171.2578023961</v>
      </c>
      <c r="J22">
        <f>'FP costs'!J22*(1/1.03^(J$1-$C$1))</f>
        <v>8223558.680345729</v>
      </c>
      <c r="K22">
        <f>'FP costs'!K22*(1/1.03^(K$1-$C$1))</f>
        <v>10463524.076738488</v>
      </c>
      <c r="L22">
        <f>'FP costs'!L22*(1/1.03^(L$1-$C$1))</f>
        <v>13015163.489927771</v>
      </c>
      <c r="M22">
        <f>'FP costs'!M22*(1/1.03^(M$1-$C$1))</f>
        <v>15903947.603072634</v>
      </c>
    </row>
    <row r="23" spans="1:13" x14ac:dyDescent="0.3">
      <c r="A23" s="31" t="s">
        <v>44</v>
      </c>
      <c r="B23">
        <f>'FP costs'!B23*(1/1.03^(B$1-$B$1))</f>
        <v>0</v>
      </c>
      <c r="C23">
        <f>'FP costs'!C23*(1/1.03^(C$1-$B$1))</f>
        <v>0</v>
      </c>
      <c r="D23">
        <f>'FP costs'!D23*(1/1.03^(D$1-$B$1))</f>
        <v>0</v>
      </c>
      <c r="E23">
        <f>'FP costs'!E23*(1/1.03^(E$1-$C$1))</f>
        <v>23526.776472863137</v>
      </c>
      <c r="F23">
        <f>'FP costs'!F23*(1/1.03^(F$1-$C$1))</f>
        <v>47033.465382269773</v>
      </c>
      <c r="G23">
        <f>'FP costs'!G23*(1/1.03^(G$1-$C$1))</f>
        <v>70476.451660444436</v>
      </c>
      <c r="H23">
        <f>'FP costs'!H23*(1/1.03^(H$1-$C$1))</f>
        <v>93785.924574001838</v>
      </c>
      <c r="I23">
        <f>'FP costs'!I23*(1/1.03^(I$1-$C$1))</f>
        <v>116954.89892558423</v>
      </c>
      <c r="J23">
        <f>'FP costs'!J23*(1/1.03^(J$1-$C$1))</f>
        <v>139880.16059810136</v>
      </c>
      <c r="K23">
        <f>'FP costs'!K23*(1/1.03^(K$1-$C$1))</f>
        <v>162505.29849078838</v>
      </c>
      <c r="L23">
        <f>'FP costs'!L23*(1/1.03^(L$1-$C$1))</f>
        <v>184795.02630186538</v>
      </c>
      <c r="M23">
        <f>'FP costs'!M23*(1/1.03^(M$1-$C$1))</f>
        <v>206706.98810615696</v>
      </c>
    </row>
    <row r="24" spans="1:13" x14ac:dyDescent="0.3">
      <c r="A24" s="31" t="s">
        <v>46</v>
      </c>
      <c r="B24">
        <f>'FP costs'!B24*(1/1.03^(B$1-$B$1))</f>
        <v>0</v>
      </c>
      <c r="C24">
        <f>'FP costs'!C24*(1/1.03^(C$1-$B$1))</f>
        <v>0</v>
      </c>
      <c r="D24">
        <f>'FP costs'!D24*(1/1.03^(D$1-$B$1))</f>
        <v>0</v>
      </c>
      <c r="E24">
        <f>'FP costs'!E24*(1/1.03^(E$1-$C$1))</f>
        <v>134274.26703543664</v>
      </c>
      <c r="F24">
        <f>'FP costs'!F24*(1/1.03^(F$1-$C$1))</f>
        <v>303927.38961518352</v>
      </c>
      <c r="G24">
        <f>'FP costs'!G24*(1/1.03^(G$1-$C$1))</f>
        <v>514105.55127966317</v>
      </c>
      <c r="H24">
        <f>'FP costs'!H24*(1/1.03^(H$1-$C$1))</f>
        <v>770565.83530844806</v>
      </c>
      <c r="I24">
        <f>'FP costs'!I24*(1/1.03^(I$1-$C$1))</f>
        <v>1076877.2840375178</v>
      </c>
      <c r="J24">
        <f>'FP costs'!J24*(1/1.03^(J$1-$C$1))</f>
        <v>1441845.1073377922</v>
      </c>
      <c r="K24">
        <f>'FP costs'!K24*(1/1.03^(K$1-$C$1))</f>
        <v>1872796.9376325493</v>
      </c>
      <c r="L24">
        <f>'FP costs'!L24*(1/1.03^(L$1-$C$1))</f>
        <v>2377054.7495647459</v>
      </c>
      <c r="M24">
        <f>'FP costs'!M24*(1/1.03^(M$1-$C$1))</f>
        <v>2962839.9662360405</v>
      </c>
    </row>
    <row r="25" spans="1:13" x14ac:dyDescent="0.3">
      <c r="A25" s="31" t="s">
        <v>48</v>
      </c>
      <c r="B25">
        <f>'FP costs'!B25*(1/1.03^(B$1-$B$1))</f>
        <v>0</v>
      </c>
      <c r="C25">
        <f>'FP costs'!C25*(1/1.03^(C$1-$B$1))</f>
        <v>0</v>
      </c>
      <c r="D25">
        <f>'FP costs'!D25*(1/1.03^(D$1-$B$1))</f>
        <v>0</v>
      </c>
      <c r="E25">
        <f>'FP costs'!E25*(1/1.03^(E$1-$C$1))</f>
        <v>462038.00728749001</v>
      </c>
      <c r="F25">
        <f>'FP costs'!F25*(1/1.03^(F$1-$C$1))</f>
        <v>1009750.6282403909</v>
      </c>
      <c r="G25">
        <f>'FP costs'!G25*(1/1.03^(G$1-$C$1))</f>
        <v>1658331.217970832</v>
      </c>
      <c r="H25">
        <f>'FP costs'!H25*(1/1.03^(H$1-$C$1))</f>
        <v>2425469.4754416388</v>
      </c>
      <c r="I25">
        <f>'FP costs'!I25*(1/1.03^(I$1-$C$1))</f>
        <v>3327446.4521556208</v>
      </c>
      <c r="J25">
        <f>'FP costs'!J25*(1/1.03^(J$1-$C$1))</f>
        <v>4391204.1550533948</v>
      </c>
      <c r="K25">
        <f>'FP costs'!K25*(1/1.03^(K$1-$C$1))</f>
        <v>5644812.7506352207</v>
      </c>
      <c r="L25">
        <f>'FP costs'!L25*(1/1.03^(L$1-$C$1))</f>
        <v>7120958.1610992486</v>
      </c>
      <c r="M25">
        <f>'FP costs'!M25*(1/1.03^(M$1-$C$1))</f>
        <v>8857729.5831080154</v>
      </c>
    </row>
    <row r="26" spans="1:13" x14ac:dyDescent="0.3">
      <c r="A26" s="31" t="s">
        <v>50</v>
      </c>
      <c r="B26">
        <f>'FP costs'!B26*(1/1.03^(B$1-$B$1))</f>
        <v>0</v>
      </c>
      <c r="C26">
        <f>'FP costs'!C26*(1/1.03^(C$1-$B$1))</f>
        <v>0</v>
      </c>
      <c r="D26">
        <f>'FP costs'!D26*(1/1.03^(D$1-$B$1))</f>
        <v>0</v>
      </c>
      <c r="E26">
        <f>'FP costs'!E26*(1/1.03^(E$1-$C$1))</f>
        <v>1581833.0221998978</v>
      </c>
      <c r="F26">
        <f>'FP costs'!F26*(1/1.03^(F$1-$C$1))</f>
        <v>3105881.639539904</v>
      </c>
      <c r="G26">
        <f>'FP costs'!G26*(1/1.03^(G$1-$C$1))</f>
        <v>4570060.7432058705</v>
      </c>
      <c r="H26">
        <f>'FP costs'!H26*(1/1.03^(H$1-$C$1))</f>
        <v>5970450.1961555872</v>
      </c>
      <c r="I26">
        <f>'FP costs'!I26*(1/1.03^(I$1-$C$1))</f>
        <v>7310440.4798939126</v>
      </c>
      <c r="J26">
        <f>'FP costs'!J26*(1/1.03^(J$1-$C$1))</f>
        <v>8583734.2595393565</v>
      </c>
      <c r="K26">
        <f>'FP costs'!K26*(1/1.03^(K$1-$C$1))</f>
        <v>9788797.7852298617</v>
      </c>
      <c r="L26">
        <f>'FP costs'!L26*(1/1.03^(L$1-$C$1))</f>
        <v>10925674.177493842</v>
      </c>
      <c r="M26">
        <f>'FP costs'!M26*(1/1.03^(M$1-$C$1))</f>
        <v>11994580.307801327</v>
      </c>
    </row>
    <row r="27" spans="1:13" x14ac:dyDescent="0.3">
      <c r="A27" s="31" t="s">
        <v>52</v>
      </c>
      <c r="B27">
        <f>'FP costs'!B27*(1/1.03^(B$1-$B$1))</f>
        <v>0</v>
      </c>
      <c r="C27">
        <f>'FP costs'!C27*(1/1.03^(C$1-$B$1))</f>
        <v>0</v>
      </c>
      <c r="D27">
        <f>'FP costs'!D27*(1/1.03^(D$1-$B$1))</f>
        <v>0</v>
      </c>
      <c r="E27">
        <f>'FP costs'!E27*(1/1.03^(E$1-$C$1))</f>
        <v>22296.435136019343</v>
      </c>
      <c r="F27">
        <f>'FP costs'!F27*(1/1.03^(F$1-$C$1))</f>
        <v>50221.833933856768</v>
      </c>
      <c r="G27">
        <f>'FP costs'!G27*(1/1.03^(G$1-$C$1))</f>
        <v>84546.595823073148</v>
      </c>
      <c r="H27">
        <f>'FP costs'!H27*(1/1.03^(H$1-$C$1))</f>
        <v>126139.61932982469</v>
      </c>
      <c r="I27">
        <f>'FP costs'!I27*(1/1.03^(I$1-$C$1))</f>
        <v>175907.84247625282</v>
      </c>
      <c r="J27">
        <f>'FP costs'!J27*(1/1.03^(J$1-$C$1))</f>
        <v>234999.53271488938</v>
      </c>
      <c r="K27">
        <f>'FP costs'!K27*(1/1.03^(K$1-$C$1))</f>
        <v>304587.64737581747</v>
      </c>
      <c r="L27">
        <f>'FP costs'!L27*(1/1.03^(L$1-$C$1))</f>
        <v>385899.01331582974</v>
      </c>
      <c r="M27">
        <f>'FP costs'!M27*(1/1.03^(M$1-$C$1))</f>
        <v>480244.46306323149</v>
      </c>
    </row>
    <row r="28" spans="1:13" x14ac:dyDescent="0.3">
      <c r="A28" s="31" t="s">
        <v>54</v>
      </c>
      <c r="B28">
        <f>'FP costs'!B28*(1/1.03^(B$1-$B$1))</f>
        <v>0</v>
      </c>
      <c r="C28">
        <f>'FP costs'!C28*(1/1.03^(C$1-$B$1))</f>
        <v>0</v>
      </c>
      <c r="D28">
        <f>'FP costs'!D28*(1/1.03^(D$1-$B$1))</f>
        <v>0</v>
      </c>
      <c r="E28">
        <f>'FP costs'!E28*(1/1.03^(E$1-$C$1))</f>
        <v>197624.58248901973</v>
      </c>
      <c r="F28">
        <f>'FP costs'!F28*(1/1.03^(F$1-$C$1))</f>
        <v>441706.72578908596</v>
      </c>
      <c r="G28">
        <f>'FP costs'!G28*(1/1.03^(G$1-$C$1))</f>
        <v>737697.09095053747</v>
      </c>
      <c r="H28">
        <f>'FP costs'!H28*(1/1.03^(H$1-$C$1))</f>
        <v>1091632.5678621854</v>
      </c>
      <c r="I28">
        <f>'FP costs'!I28*(1/1.03^(I$1-$C$1))</f>
        <v>1508900.9496323601</v>
      </c>
      <c r="J28">
        <f>'FP costs'!J28*(1/1.03^(J$1-$C$1))</f>
        <v>1997618.85550949</v>
      </c>
      <c r="K28">
        <f>'FP costs'!K28*(1/1.03^(K$1-$C$1))</f>
        <v>2565215.3440095605</v>
      </c>
      <c r="L28">
        <f>'FP costs'!L28*(1/1.03^(L$1-$C$1))</f>
        <v>3218903.5570619237</v>
      </c>
      <c r="M28">
        <f>'FP costs'!M28*(1/1.03^(M$1-$C$1))</f>
        <v>3966475.1110493382</v>
      </c>
    </row>
    <row r="29" spans="1:13" x14ac:dyDescent="0.3">
      <c r="A29" s="31" t="s">
        <v>56</v>
      </c>
      <c r="B29">
        <f>'FP costs'!B29*(1/1.03^(B$1-$B$1))</f>
        <v>0</v>
      </c>
      <c r="C29">
        <f>'FP costs'!C29*(1/1.03^(C$1-$B$1))</f>
        <v>0</v>
      </c>
      <c r="D29">
        <f>'FP costs'!D29*(1/1.03^(D$1-$B$1))</f>
        <v>0</v>
      </c>
      <c r="E29">
        <f>'FP costs'!E29*(1/1.03^(E$1-$C$1))</f>
        <v>144957.41182014707</v>
      </c>
      <c r="F29">
        <f>'FP costs'!F29*(1/1.03^(F$1-$C$1))</f>
        <v>285088.36385467055</v>
      </c>
      <c r="G29">
        <f>'FP costs'!G29*(1/1.03^(G$1-$C$1))</f>
        <v>420215.42740037612</v>
      </c>
      <c r="H29">
        <f>'FP costs'!H29*(1/1.03^(H$1-$C$1))</f>
        <v>549902.10922405228</v>
      </c>
      <c r="I29">
        <f>'FP costs'!I29*(1/1.03^(I$1-$C$1))</f>
        <v>674414.40693218622</v>
      </c>
      <c r="J29">
        <f>'FP costs'!J29*(1/1.03^(J$1-$C$1))</f>
        <v>793177.17402422929</v>
      </c>
      <c r="K29">
        <f>'FP costs'!K29*(1/1.03^(K$1-$C$1))</f>
        <v>905984.46819738287</v>
      </c>
      <c r="L29">
        <f>'FP costs'!L29*(1/1.03^(L$1-$C$1))</f>
        <v>1012764.3509749926</v>
      </c>
      <c r="M29">
        <f>'FP costs'!M29*(1/1.03^(M$1-$C$1))</f>
        <v>1113455.5441749985</v>
      </c>
    </row>
    <row r="30" spans="1:13" x14ac:dyDescent="0.3">
      <c r="A30" s="31" t="s">
        <v>58</v>
      </c>
      <c r="B30">
        <f>'FP costs'!B30*(1/1.03^(B$1-$B$1))</f>
        <v>0</v>
      </c>
      <c r="C30">
        <f>'FP costs'!C30*(1/1.03^(C$1-$B$1))</f>
        <v>0</v>
      </c>
      <c r="D30">
        <f>'FP costs'!D30*(1/1.03^(D$1-$B$1))</f>
        <v>0</v>
      </c>
      <c r="E30">
        <f>'FP costs'!E30*(1/1.03^(E$1-$C$1))</f>
        <v>4021184.5505897379</v>
      </c>
      <c r="F30">
        <f>'FP costs'!F30*(1/1.03^(F$1-$C$1))</f>
        <v>7970268.8742500003</v>
      </c>
      <c r="G30">
        <f>'FP costs'!G30*(1/1.03^(G$1-$C$1))</f>
        <v>11822370.439500263</v>
      </c>
      <c r="H30">
        <f>'FP costs'!H30*(1/1.03^(H$1-$C$1))</f>
        <v>15548973.410580117</v>
      </c>
      <c r="I30">
        <f>'FP costs'!I30*(1/1.03^(I$1-$C$1))</f>
        <v>19105455.680012081</v>
      </c>
      <c r="J30">
        <f>'FP costs'!J30*(1/1.03^(J$1-$C$1))</f>
        <v>22462895.965863559</v>
      </c>
      <c r="K30">
        <f>'FP costs'!K30*(1/1.03^(K$1-$C$1))</f>
        <v>25579878.662057087</v>
      </c>
      <c r="L30">
        <f>'FP costs'!L30*(1/1.03^(L$1-$C$1))</f>
        <v>28407958.642003186</v>
      </c>
      <c r="M30">
        <f>'FP costs'!M30*(1/1.03^(M$1-$C$1))</f>
        <v>30890371.914553441</v>
      </c>
    </row>
    <row r="31" spans="1:13" x14ac:dyDescent="0.3">
      <c r="A31" s="31" t="s">
        <v>60</v>
      </c>
      <c r="B31">
        <f>'FP costs'!B31*(1/1.03^(B$1-$B$1))</f>
        <v>0</v>
      </c>
      <c r="C31">
        <f>'FP costs'!C31*(1/1.03^(C$1-$B$1))</f>
        <v>0</v>
      </c>
      <c r="D31">
        <f>'FP costs'!D31*(1/1.03^(D$1-$B$1))</f>
        <v>0</v>
      </c>
      <c r="E31">
        <f>'FP costs'!E31*(1/1.03^(E$1-$C$1))</f>
        <v>255226.57284529443</v>
      </c>
      <c r="F31">
        <f>'FP costs'!F31*(1/1.03^(F$1-$C$1))</f>
        <v>488159.31189320068</v>
      </c>
      <c r="G31">
        <f>'FP costs'!G31*(1/1.03^(G$1-$C$1))</f>
        <v>702064.79208126443</v>
      </c>
      <c r="H31">
        <f>'FP costs'!H31*(1/1.03^(H$1-$C$1))</f>
        <v>901118.12908859062</v>
      </c>
      <c r="I31">
        <f>'FP costs'!I31*(1/1.03^(I$1-$C$1))</f>
        <v>1089843.4696627469</v>
      </c>
      <c r="J31">
        <f>'FP costs'!J31*(1/1.03^(J$1-$C$1))</f>
        <v>1270991.0148427836</v>
      </c>
      <c r="K31">
        <f>'FP costs'!K31*(1/1.03^(K$1-$C$1))</f>
        <v>1445356.8543893048</v>
      </c>
      <c r="L31">
        <f>'FP costs'!L31*(1/1.03^(L$1-$C$1))</f>
        <v>1610842.2123349379</v>
      </c>
      <c r="M31">
        <f>'FP costs'!M31*(1/1.03^(M$1-$C$1))</f>
        <v>1765065.0040053141</v>
      </c>
    </row>
    <row r="32" spans="1:13" x14ac:dyDescent="0.3">
      <c r="A32" s="31" t="s">
        <v>62</v>
      </c>
      <c r="B32">
        <f>'FP costs'!B32*(1/1.03^(B$1-$B$1))</f>
        <v>0</v>
      </c>
      <c r="C32">
        <f>'FP costs'!C32*(1/1.03^(C$1-$B$1))</f>
        <v>0</v>
      </c>
      <c r="D32">
        <f>'FP costs'!D32*(1/1.03^(D$1-$B$1))</f>
        <v>0</v>
      </c>
      <c r="E32">
        <f>'FP costs'!E32*(1/1.03^(E$1-$C$1))</f>
        <v>9158940.8346082531</v>
      </c>
      <c r="F32">
        <f>'FP costs'!F32*(1/1.03^(F$1-$C$1))</f>
        <v>19440569.593085393</v>
      </c>
      <c r="G32">
        <f>'FP costs'!G32*(1/1.03^(G$1-$C$1))</f>
        <v>30995460.279939815</v>
      </c>
      <c r="H32">
        <f>'FP costs'!H32*(1/1.03^(H$1-$C$1))</f>
        <v>43989404.170526415</v>
      </c>
      <c r="I32">
        <f>'FP costs'!I32*(1/1.03^(I$1-$C$1))</f>
        <v>58545166.077401757</v>
      </c>
      <c r="J32">
        <f>'FP costs'!J32*(1/1.03^(J$1-$C$1))</f>
        <v>74901165.248974398</v>
      </c>
      <c r="K32">
        <f>'FP costs'!K32*(1/1.03^(K$1-$C$1))</f>
        <v>93265052.526656434</v>
      </c>
      <c r="L32">
        <f>'FP costs'!L32*(1/1.03^(L$1-$C$1))</f>
        <v>113849586.00211769</v>
      </c>
      <c r="M32">
        <f>'FP costs'!M32*(1/1.03^(M$1-$C$1))</f>
        <v>136882263.47072136</v>
      </c>
    </row>
    <row r="33" spans="1:13" x14ac:dyDescent="0.3">
      <c r="A33" s="31" t="s">
        <v>64</v>
      </c>
      <c r="B33">
        <f>'FP costs'!B33*(1/1.03^(B$1-$B$1))</f>
        <v>0</v>
      </c>
      <c r="C33">
        <f>'FP costs'!C33*(1/1.03^(C$1-$B$1))</f>
        <v>0</v>
      </c>
      <c r="D33">
        <f>'FP costs'!D33*(1/1.03^(D$1-$B$1))</f>
        <v>0</v>
      </c>
      <c r="E33">
        <f>'FP costs'!E33*(1/1.03^(E$1-$C$1))</f>
        <v>32372.227036987613</v>
      </c>
      <c r="F33">
        <f>'FP costs'!F33*(1/1.03^(F$1-$C$1))</f>
        <v>66563.078575781779</v>
      </c>
      <c r="G33">
        <f>'FP costs'!G33*(1/1.03^(G$1-$C$1))</f>
        <v>102627.61598492986</v>
      </c>
      <c r="H33">
        <f>'FP costs'!H33*(1/1.03^(H$1-$C$1))</f>
        <v>140633.27414453085</v>
      </c>
      <c r="I33">
        <f>'FP costs'!I33*(1/1.03^(I$1-$C$1))</f>
        <v>180573.34130291041</v>
      </c>
      <c r="J33">
        <f>'FP costs'!J33*(1/1.03^(J$1-$C$1))</f>
        <v>222561.33438685836</v>
      </c>
      <c r="K33">
        <f>'FP costs'!K33*(1/1.03^(K$1-$C$1))</f>
        <v>266719.47889543755</v>
      </c>
      <c r="L33">
        <f>'FP costs'!L33*(1/1.03^(L$1-$C$1))</f>
        <v>313241.4639623994</v>
      </c>
      <c r="M33">
        <f>'FP costs'!M33*(1/1.03^(M$1-$C$1))</f>
        <v>362330.32039871713</v>
      </c>
    </row>
    <row r="34" spans="1:13" x14ac:dyDescent="0.3">
      <c r="A34" s="31" t="s">
        <v>66</v>
      </c>
      <c r="B34">
        <f>'FP costs'!B34*(1/1.03^(B$1-$B$1))</f>
        <v>0</v>
      </c>
      <c r="C34">
        <f>'FP costs'!C34*(1/1.03^(C$1-$B$1))</f>
        <v>0</v>
      </c>
      <c r="D34">
        <f>'FP costs'!D34*(1/1.03^(D$1-$B$1))</f>
        <v>0</v>
      </c>
      <c r="E34">
        <f>'FP costs'!E34*(1/1.03^(E$1-$C$1))</f>
        <v>380881.16879982367</v>
      </c>
      <c r="F34">
        <f>'FP costs'!F34*(1/1.03^(F$1-$C$1))</f>
        <v>752848.97052711667</v>
      </c>
      <c r="G34">
        <f>'FP costs'!G34*(1/1.03^(G$1-$C$1))</f>
        <v>1115613.5417977679</v>
      </c>
      <c r="H34">
        <f>'FP costs'!H34*(1/1.03^(H$1-$C$1))</f>
        <v>1468968.7722439477</v>
      </c>
      <c r="I34">
        <f>'FP costs'!I34*(1/1.03^(I$1-$C$1))</f>
        <v>1814132.5142022129</v>
      </c>
      <c r="J34">
        <f>'FP costs'!J34*(1/1.03^(J$1-$C$1))</f>
        <v>2149861.3753969632</v>
      </c>
      <c r="K34">
        <f>'FP costs'!K34*(1/1.03^(K$1-$C$1))</f>
        <v>2475620.3016232084</v>
      </c>
      <c r="L34">
        <f>'FP costs'!L34*(1/1.03^(L$1-$C$1))</f>
        <v>2790591.0001937663</v>
      </c>
      <c r="M34">
        <f>'FP costs'!M34*(1/1.03^(M$1-$C$1))</f>
        <v>3094000.7576355441</v>
      </c>
    </row>
    <row r="35" spans="1:13" x14ac:dyDescent="0.3">
      <c r="A35" s="31" t="s">
        <v>68</v>
      </c>
      <c r="B35">
        <f>'FP costs'!B35*(1/1.03^(B$1-$B$1))</f>
        <v>0</v>
      </c>
      <c r="C35">
        <f>'FP costs'!C35*(1/1.03^(C$1-$B$1))</f>
        <v>0</v>
      </c>
      <c r="D35">
        <f>'FP costs'!D35*(1/1.03^(D$1-$B$1))</f>
        <v>0</v>
      </c>
      <c r="E35">
        <f>'FP costs'!E35*(1/1.03^(E$1-$C$1))</f>
        <v>683770.48562169611</v>
      </c>
      <c r="F35">
        <f>'FP costs'!F35*(1/1.03^(F$1-$C$1))</f>
        <v>1357342.694887724</v>
      </c>
      <c r="G35">
        <f>'FP costs'!G35*(1/1.03^(G$1-$C$1))</f>
        <v>2020221.760151423</v>
      </c>
      <c r="H35">
        <f>'FP costs'!H35*(1/1.03^(H$1-$C$1))</f>
        <v>2671812.7874185517</v>
      </c>
      <c r="I35">
        <f>'FP costs'!I35*(1/1.03^(I$1-$C$1))</f>
        <v>3313155.8535466925</v>
      </c>
      <c r="J35">
        <f>'FP costs'!J35*(1/1.03^(J$1-$C$1))</f>
        <v>3942874.5152817373</v>
      </c>
      <c r="K35">
        <f>'FP costs'!K35*(1/1.03^(K$1-$C$1))</f>
        <v>4560281.2446927894</v>
      </c>
      <c r="L35">
        <f>'FP costs'!L35*(1/1.03^(L$1-$C$1))</f>
        <v>5164462.1255543986</v>
      </c>
      <c r="M35">
        <f>'FP costs'!M35*(1/1.03^(M$1-$C$1))</f>
        <v>5754404.0988533115</v>
      </c>
    </row>
    <row r="36" spans="1:13" x14ac:dyDescent="0.3">
      <c r="A36" s="31" t="s">
        <v>70</v>
      </c>
      <c r="B36">
        <f>'FP costs'!B36*(1/1.03^(B$1-$B$1))</f>
        <v>0</v>
      </c>
      <c r="C36">
        <f>'FP costs'!C36*(1/1.03^(C$1-$B$1))</f>
        <v>0</v>
      </c>
      <c r="D36">
        <f>'FP costs'!D36*(1/1.03^(D$1-$B$1))</f>
        <v>0</v>
      </c>
      <c r="E36">
        <f>'FP costs'!E36*(1/1.03^(E$1-$C$1))</f>
        <v>1906309.1800749325</v>
      </c>
      <c r="F36">
        <f>'FP costs'!F36*(1/1.03^(F$1-$C$1))</f>
        <v>3973541.2261488796</v>
      </c>
      <c r="G36">
        <f>'FP costs'!G36*(1/1.03^(G$1-$C$1))</f>
        <v>6208672.1735418634</v>
      </c>
      <c r="H36">
        <f>'FP costs'!H36*(1/1.03^(H$1-$C$1))</f>
        <v>8628915.1127338354</v>
      </c>
      <c r="I36">
        <f>'FP costs'!I36*(1/1.03^(I$1-$C$1))</f>
        <v>11232156.886261178</v>
      </c>
      <c r="J36">
        <f>'FP costs'!J36*(1/1.03^(J$1-$C$1))</f>
        <v>14042964.887524175</v>
      </c>
      <c r="K36">
        <f>'FP costs'!K36*(1/1.03^(K$1-$C$1))</f>
        <v>17061788.463376738</v>
      </c>
      <c r="L36">
        <f>'FP costs'!L36*(1/1.03^(L$1-$C$1))</f>
        <v>20260950.536692511</v>
      </c>
      <c r="M36">
        <f>'FP costs'!M36*(1/1.03^(M$1-$C$1))</f>
        <v>23608162.596756257</v>
      </c>
    </row>
    <row r="37" spans="1:13" x14ac:dyDescent="0.3">
      <c r="A37" s="31" t="s">
        <v>72</v>
      </c>
      <c r="B37">
        <f>'FP costs'!B37*(1/1.03^(B$1-$B$1))</f>
        <v>0</v>
      </c>
      <c r="C37">
        <f>'FP costs'!C37*(1/1.03^(C$1-$B$1))</f>
        <v>0</v>
      </c>
      <c r="D37">
        <f>'FP costs'!D37*(1/1.03^(D$1-$B$1))</f>
        <v>0</v>
      </c>
      <c r="E37">
        <f>'FP costs'!E37*(1/1.03^(E$1-$C$1))</f>
        <v>245494.13713137331</v>
      </c>
      <c r="F37">
        <f>'FP costs'!F37*(1/1.03^(F$1-$C$1))</f>
        <v>483425.72885107482</v>
      </c>
      <c r="G37">
        <f>'FP costs'!G37*(1/1.03^(G$1-$C$1))</f>
        <v>713515.9934375945</v>
      </c>
      <c r="H37">
        <f>'FP costs'!H37*(1/1.03^(H$1-$C$1))</f>
        <v>935483.58296071645</v>
      </c>
      <c r="I37">
        <f>'FP costs'!I37*(1/1.03^(I$1-$C$1))</f>
        <v>1150667.5498883289</v>
      </c>
      <c r="J37">
        <f>'FP costs'!J37*(1/1.03^(J$1-$C$1))</f>
        <v>1357796.1442938771</v>
      </c>
      <c r="K37">
        <f>'FP costs'!K37*(1/1.03^(K$1-$C$1))</f>
        <v>1556931.2404150576</v>
      </c>
      <c r="L37">
        <f>'FP costs'!L37*(1/1.03^(L$1-$C$1))</f>
        <v>1748520.4805481459</v>
      </c>
      <c r="M37">
        <f>'FP costs'!M37*(1/1.03^(M$1-$C$1))</f>
        <v>1932967.0838757791</v>
      </c>
    </row>
    <row r="38" spans="1:13" x14ac:dyDescent="0.3">
      <c r="A38" s="31" t="s">
        <v>74</v>
      </c>
      <c r="B38">
        <f>'FP costs'!B38*(1/1.03^(B$1-$B$1))</f>
        <v>0</v>
      </c>
      <c r="C38">
        <f>'FP costs'!C38*(1/1.03^(C$1-$B$1))</f>
        <v>0</v>
      </c>
      <c r="D38">
        <f>'FP costs'!D38*(1/1.03^(D$1-$B$1))</f>
        <v>0</v>
      </c>
      <c r="E38">
        <f>'FP costs'!E38*(1/1.03^(E$1-$C$1))</f>
        <v>65279.348227832881</v>
      </c>
      <c r="F38">
        <f>'FP costs'!F38*(1/1.03^(F$1-$C$1))</f>
        <v>139246.03030169525</v>
      </c>
      <c r="G38">
        <f>'FP costs'!G38*(1/1.03^(G$1-$C$1))</f>
        <v>223194.63382465611</v>
      </c>
      <c r="H38">
        <f>'FP costs'!H38*(1/1.03^(H$1-$C$1))</f>
        <v>318525.26370092022</v>
      </c>
      <c r="I38">
        <f>'FP costs'!I38*(1/1.03^(I$1-$C$1))</f>
        <v>424986.69148683443</v>
      </c>
      <c r="J38">
        <f>'FP costs'!J38*(1/1.03^(J$1-$C$1))</f>
        <v>545250.61495170242</v>
      </c>
      <c r="K38">
        <f>'FP costs'!K38*(1/1.03^(K$1-$C$1))</f>
        <v>680979.84342466714</v>
      </c>
      <c r="L38">
        <f>'FP costs'!L38*(1/1.03^(L$1-$C$1))</f>
        <v>833932.36790477799</v>
      </c>
      <c r="M38">
        <f>'FP costs'!M38*(1/1.03^(M$1-$C$1))</f>
        <v>1006084.7263208656</v>
      </c>
    </row>
    <row r="39" spans="1:13" x14ac:dyDescent="0.3">
      <c r="A39" s="31" t="s">
        <v>76</v>
      </c>
      <c r="B39">
        <f>'FP costs'!B39*(1/1.03^(B$1-$B$1))</f>
        <v>0</v>
      </c>
      <c r="C39">
        <f>'FP costs'!C39*(1/1.03^(C$1-$B$1))</f>
        <v>0</v>
      </c>
      <c r="D39">
        <f>'FP costs'!D39*(1/1.03^(D$1-$B$1))</f>
        <v>0</v>
      </c>
      <c r="E39">
        <f>'FP costs'!E39*(1/1.03^(E$1-$C$1))</f>
        <v>281164.02627489489</v>
      </c>
      <c r="F39">
        <f>'FP costs'!F39*(1/1.03^(F$1-$C$1))</f>
        <v>603789.65120995918</v>
      </c>
      <c r="G39">
        <f>'FP costs'!G39*(1/1.03^(G$1-$C$1))</f>
        <v>972818.86575208453</v>
      </c>
      <c r="H39">
        <f>'FP costs'!H39*(1/1.03^(H$1-$C$1))</f>
        <v>1393118.4548300505</v>
      </c>
      <c r="I39">
        <f>'FP costs'!I39*(1/1.03^(I$1-$C$1))</f>
        <v>1870188.6682344803</v>
      </c>
      <c r="J39">
        <f>'FP costs'!J39*(1/1.03^(J$1-$C$1))</f>
        <v>2410191.8761718306</v>
      </c>
      <c r="K39">
        <f>'FP costs'!K39*(1/1.03^(K$1-$C$1))</f>
        <v>3019873.6659889803</v>
      </c>
      <c r="L39">
        <f>'FP costs'!L39*(1/1.03^(L$1-$C$1))</f>
        <v>3707048.7593205627</v>
      </c>
      <c r="M39">
        <f>'FP costs'!M39*(1/1.03^(M$1-$C$1))</f>
        <v>4480457.8863007687</v>
      </c>
    </row>
    <row r="40" spans="1:13" x14ac:dyDescent="0.3">
      <c r="A40" s="31" t="s">
        <v>78</v>
      </c>
      <c r="B40">
        <f>'FP costs'!B40*(1/1.03^(B$1-$B$1))</f>
        <v>0</v>
      </c>
      <c r="C40">
        <f>'FP costs'!C40*(1/1.03^(C$1-$B$1))</f>
        <v>0</v>
      </c>
      <c r="D40">
        <f>'FP costs'!D40*(1/1.03^(D$1-$B$1))</f>
        <v>0</v>
      </c>
      <c r="E40">
        <f>'FP costs'!E40*(1/1.03^(E$1-$C$1))</f>
        <v>2570484.6997154062</v>
      </c>
      <c r="F40">
        <f>'FP costs'!F40*(1/1.03^(F$1-$C$1))</f>
        <v>5627857.4331840463</v>
      </c>
      <c r="G40">
        <f>'FP costs'!G40*(1/1.03^(G$1-$C$1))</f>
        <v>9200833.9144517034</v>
      </c>
      <c r="H40">
        <f>'FP costs'!H40*(1/1.03^(H$1-$C$1))</f>
        <v>13321335.891194411</v>
      </c>
      <c r="I40">
        <f>'FP costs'!I40*(1/1.03^(I$1-$C$1))</f>
        <v>18017284.678380392</v>
      </c>
      <c r="J40">
        <f>'FP costs'!J40*(1/1.03^(J$1-$C$1))</f>
        <v>23324040.747290213</v>
      </c>
      <c r="K40">
        <f>'FP costs'!K40*(1/1.03^(K$1-$C$1))</f>
        <v>29270686.598758981</v>
      </c>
      <c r="L40">
        <f>'FP costs'!L40*(1/1.03^(L$1-$C$1))</f>
        <v>35878799.060117729</v>
      </c>
      <c r="M40">
        <f>'FP costs'!M40*(1/1.03^(M$1-$C$1))</f>
        <v>43168091.267935157</v>
      </c>
    </row>
    <row r="41" spans="1:13" x14ac:dyDescent="0.3">
      <c r="A41" s="31" t="s">
        <v>80</v>
      </c>
      <c r="B41">
        <f>'FP costs'!B41*(1/1.03^(B$1-$B$1))</f>
        <v>0</v>
      </c>
      <c r="C41">
        <f>'FP costs'!C41*(1/1.03^(C$1-$B$1))</f>
        <v>0</v>
      </c>
      <c r="D41">
        <f>'FP costs'!D41*(1/1.03^(D$1-$B$1))</f>
        <v>0</v>
      </c>
      <c r="E41">
        <f>'FP costs'!E41*(1/1.03^(E$1-$C$1))</f>
        <v>139777.58821429941</v>
      </c>
      <c r="F41">
        <f>'FP costs'!F41*(1/1.03^(F$1-$C$1))</f>
        <v>288046.87395704002</v>
      </c>
      <c r="G41">
        <f>'FP costs'!G41*(1/1.03^(G$1-$C$1))</f>
        <v>445639.62031687138</v>
      </c>
      <c r="H41">
        <f>'FP costs'!H41*(1/1.03^(H$1-$C$1))</f>
        <v>613471.24367613124</v>
      </c>
      <c r="I41">
        <f>'FP costs'!I41*(1/1.03^(I$1-$C$1))</f>
        <v>792176.05727202713</v>
      </c>
      <c r="J41">
        <f>'FP costs'!J41*(1/1.03^(J$1-$C$1))</f>
        <v>982808.07384524948</v>
      </c>
      <c r="K41">
        <f>'FP costs'!K41*(1/1.03^(K$1-$C$1))</f>
        <v>1186069.7839512208</v>
      </c>
      <c r="L41">
        <f>'FP costs'!L41*(1/1.03^(L$1-$C$1))</f>
        <v>1402241.9154139089</v>
      </c>
      <c r="M41">
        <f>'FP costs'!M41*(1/1.03^(M$1-$C$1))</f>
        <v>1631493.3764333648</v>
      </c>
    </row>
    <row r="42" spans="1:13" x14ac:dyDescent="0.3">
      <c r="A42" s="31" t="s">
        <v>82</v>
      </c>
      <c r="B42">
        <f>'FP costs'!B42*(1/1.03^(B$1-$B$1))</f>
        <v>0</v>
      </c>
      <c r="C42">
        <f>'FP costs'!C42*(1/1.03^(C$1-$B$1))</f>
        <v>0</v>
      </c>
      <c r="D42">
        <f>'FP costs'!D42*(1/1.03^(D$1-$B$1))</f>
        <v>0</v>
      </c>
      <c r="E42">
        <f>'FP costs'!E42*(1/1.03^(E$1-$C$1))</f>
        <v>39344.076686339155</v>
      </c>
      <c r="F42">
        <f>'FP costs'!F42*(1/1.03^(F$1-$C$1))</f>
        <v>90452.045769881035</v>
      </c>
      <c r="G42">
        <f>'FP costs'!G42*(1/1.03^(G$1-$C$1))</f>
        <v>155469.17192892535</v>
      </c>
      <c r="H42">
        <f>'FP costs'!H42*(1/1.03^(H$1-$C$1))</f>
        <v>236842.20842652518</v>
      </c>
      <c r="I42">
        <f>'FP costs'!I42*(1/1.03^(I$1-$C$1))</f>
        <v>336927.63709563052</v>
      </c>
      <c r="J42">
        <f>'FP costs'!J42*(1/1.03^(J$1-$C$1))</f>
        <v>459291.360433831</v>
      </c>
      <c r="K42">
        <f>'FP costs'!K42*(1/1.03^(K$1-$C$1))</f>
        <v>607771.77921367518</v>
      </c>
      <c r="L42">
        <f>'FP costs'!L42*(1/1.03^(L$1-$C$1))</f>
        <v>786836.8142814649</v>
      </c>
      <c r="M42">
        <f>'FP costs'!M42*(1/1.03^(M$1-$C$1))</f>
        <v>1001640.5713106599</v>
      </c>
    </row>
    <row r="43" spans="1:13" x14ac:dyDescent="0.3">
      <c r="A43" s="31" t="s">
        <v>84</v>
      </c>
      <c r="B43">
        <f>'FP costs'!B43*(1/1.03^(B$1-$B$1))</f>
        <v>0</v>
      </c>
      <c r="C43">
        <f>'FP costs'!C43*(1/1.03^(C$1-$B$1))</f>
        <v>0</v>
      </c>
      <c r="D43">
        <f>'FP costs'!D43*(1/1.03^(D$1-$B$1))</f>
        <v>0</v>
      </c>
      <c r="E43">
        <f>'FP costs'!E43*(1/1.03^(E$1-$C$1))</f>
        <v>125385.67647462789</v>
      </c>
      <c r="F43">
        <f>'FP costs'!F43*(1/1.03^(F$1-$C$1))</f>
        <v>254419.05703853609</v>
      </c>
      <c r="G43">
        <f>'FP costs'!G43*(1/1.03^(G$1-$C$1))</f>
        <v>387602.95870913059</v>
      </c>
      <c r="H43">
        <f>'FP costs'!H43*(1/1.03^(H$1-$C$1))</f>
        <v>525621.51801950508</v>
      </c>
      <c r="I43">
        <f>'FP costs'!I43*(1/1.03^(I$1-$C$1))</f>
        <v>668361.57713360409</v>
      </c>
      <c r="J43">
        <f>'FP costs'!J43*(1/1.03^(J$1-$C$1))</f>
        <v>816783.05179404467</v>
      </c>
      <c r="K43">
        <f>'FP costs'!K43*(1/1.03^(K$1-$C$1))</f>
        <v>971113.66289084218</v>
      </c>
      <c r="L43">
        <f>'FP costs'!L43*(1/1.03^(L$1-$C$1))</f>
        <v>1131076.1351017295</v>
      </c>
      <c r="M43">
        <f>'FP costs'!M43*(1/1.03^(M$1-$C$1))</f>
        <v>1296314.024277481</v>
      </c>
    </row>
    <row r="44" spans="1:13" x14ac:dyDescent="0.3">
      <c r="A44" s="31" t="s">
        <v>86</v>
      </c>
      <c r="B44">
        <f>'FP costs'!B44*(1/1.03^(B$1-$B$1))</f>
        <v>0</v>
      </c>
      <c r="C44">
        <f>'FP costs'!C44*(1/1.03^(C$1-$B$1))</f>
        <v>0</v>
      </c>
      <c r="D44">
        <f>'FP costs'!D44*(1/1.03^(D$1-$B$1))</f>
        <v>0</v>
      </c>
      <c r="E44">
        <f>'FP costs'!E44*(1/1.03^(E$1-$C$1))</f>
        <v>918611.76611980808</v>
      </c>
      <c r="F44">
        <f>'FP costs'!F44*(1/1.03^(F$1-$C$1))</f>
        <v>2032621.6658276611</v>
      </c>
      <c r="G44">
        <f>'FP costs'!G44*(1/1.03^(G$1-$C$1))</f>
        <v>3360541.5009138868</v>
      </c>
      <c r="H44">
        <f>'FP costs'!H44*(1/1.03^(H$1-$C$1))</f>
        <v>4922979.9958887659</v>
      </c>
      <c r="I44">
        <f>'FP costs'!I44*(1/1.03^(I$1-$C$1))</f>
        <v>6738691.6933281804</v>
      </c>
      <c r="J44">
        <f>'FP costs'!J44*(1/1.03^(J$1-$C$1))</f>
        <v>8834217.987381557</v>
      </c>
      <c r="K44">
        <f>'FP costs'!K44*(1/1.03^(K$1-$C$1))</f>
        <v>11233675.818448205</v>
      </c>
      <c r="L44">
        <f>'FP costs'!L44*(1/1.03^(L$1-$C$1))</f>
        <v>13958672.873372376</v>
      </c>
      <c r="M44">
        <f>'FP costs'!M44*(1/1.03^(M$1-$C$1))</f>
        <v>17031198.474692591</v>
      </c>
    </row>
    <row r="45" spans="1:13" x14ac:dyDescent="0.3">
      <c r="A45" s="31" t="s">
        <v>88</v>
      </c>
      <c r="B45">
        <f>'FP costs'!B45*(1/1.03^(B$1-$B$1))</f>
        <v>0</v>
      </c>
      <c r="C45">
        <f>'FP costs'!C45*(1/1.03^(C$1-$B$1))</f>
        <v>0</v>
      </c>
      <c r="D45">
        <f>'FP costs'!D45*(1/1.03^(D$1-$B$1))</f>
        <v>0</v>
      </c>
      <c r="E45">
        <f>'FP costs'!E45*(1/1.03^(E$1-$C$1))</f>
        <v>896976.36488715175</v>
      </c>
      <c r="F45">
        <f>'FP costs'!F45*(1/1.03^(F$1-$C$1))</f>
        <v>1811826.498012915</v>
      </c>
      <c r="G45">
        <f>'FP costs'!G45*(1/1.03^(G$1-$C$1))</f>
        <v>2742499.5925508575</v>
      </c>
      <c r="H45">
        <f>'FP costs'!H45*(1/1.03^(H$1-$C$1))</f>
        <v>3687625.8837716347</v>
      </c>
      <c r="I45">
        <f>'FP costs'!I45*(1/1.03^(I$1-$C$1))</f>
        <v>4647018.9036332853</v>
      </c>
      <c r="J45">
        <f>'FP costs'!J45*(1/1.03^(J$1-$C$1))</f>
        <v>5617983.0441856049</v>
      </c>
      <c r="K45">
        <f>'FP costs'!K45*(1/1.03^(K$1-$C$1))</f>
        <v>6599166.8642744385</v>
      </c>
      <c r="L45">
        <f>'FP costs'!L45*(1/1.03^(L$1-$C$1))</f>
        <v>7589241.8733200943</v>
      </c>
      <c r="M45">
        <f>'FP costs'!M45*(1/1.03^(M$1-$C$1))</f>
        <v>8586875.3910606969</v>
      </c>
    </row>
    <row r="46" spans="1:13" x14ac:dyDescent="0.3">
      <c r="A46" s="31" t="s">
        <v>90</v>
      </c>
      <c r="B46">
        <f>'FP costs'!B46*(1/1.03^(B$1-$B$1))</f>
        <v>0</v>
      </c>
      <c r="C46">
        <f>'FP costs'!C46*(1/1.03^(C$1-$B$1))</f>
        <v>0</v>
      </c>
      <c r="D46">
        <f>'FP costs'!D46*(1/1.03^(D$1-$B$1))</f>
        <v>0</v>
      </c>
      <c r="E46">
        <f>'FP costs'!E46*(1/1.03^(E$1-$C$1))</f>
        <v>381099.14940070076</v>
      </c>
      <c r="F46">
        <f>'FP costs'!F46*(1/1.03^(F$1-$C$1))</f>
        <v>831806.36987060867</v>
      </c>
      <c r="G46">
        <f>'FP costs'!G46*(1/1.03^(G$1-$C$1))</f>
        <v>1362847.1070560939</v>
      </c>
      <c r="H46">
        <f>'FP costs'!H46*(1/1.03^(H$1-$C$1))</f>
        <v>1986330.5879001939</v>
      </c>
      <c r="I46">
        <f>'FP costs'!I46*(1/1.03^(I$1-$C$1))</f>
        <v>2715173.3212402309</v>
      </c>
      <c r="J46">
        <f>'FP costs'!J46*(1/1.03^(J$1-$C$1))</f>
        <v>3565948.2327015768</v>
      </c>
      <c r="K46">
        <f>'FP costs'!K46*(1/1.03^(K$1-$C$1))</f>
        <v>4556792.9563259464</v>
      </c>
      <c r="L46">
        <f>'FP costs'!L46*(1/1.03^(L$1-$C$1))</f>
        <v>5708474.5181608582</v>
      </c>
      <c r="M46">
        <f>'FP costs'!M46*(1/1.03^(M$1-$C$1))</f>
        <v>7044628.0404889612</v>
      </c>
    </row>
    <row r="47" spans="1:13" x14ac:dyDescent="0.3">
      <c r="A47" s="31" t="s">
        <v>92</v>
      </c>
      <c r="B47">
        <f>'FP costs'!B47*(1/1.03^(B$1-$B$1))</f>
        <v>0</v>
      </c>
      <c r="C47">
        <f>'FP costs'!C47*(1/1.03^(C$1-$B$1))</f>
        <v>0</v>
      </c>
      <c r="D47">
        <f>'FP costs'!D47*(1/1.03^(D$1-$B$1))</f>
        <v>0</v>
      </c>
      <c r="E47">
        <f>'FP costs'!E47*(1/1.03^(E$1-$C$1))</f>
        <v>51230.372485704567</v>
      </c>
      <c r="F47">
        <f>'FP costs'!F47*(1/1.03^(F$1-$C$1))</f>
        <v>112821.34086776797</v>
      </c>
      <c r="G47">
        <f>'FP costs'!G47*(1/1.03^(G$1-$C$1))</f>
        <v>185599.24278944326</v>
      </c>
      <c r="H47">
        <f>'FP costs'!H47*(1/1.03^(H$1-$C$1))</f>
        <v>270456.8782541377</v>
      </c>
      <c r="I47">
        <f>'FP costs'!I47*(1/1.03^(I$1-$C$1))</f>
        <v>368016.69116594724</v>
      </c>
      <c r="J47">
        <f>'FP costs'!J47*(1/1.03^(J$1-$C$1))</f>
        <v>479494.24080042873</v>
      </c>
      <c r="K47">
        <f>'FP costs'!K47*(1/1.03^(K$1-$C$1))</f>
        <v>605825.30653083068</v>
      </c>
      <c r="L47">
        <f>'FP costs'!L47*(1/1.03^(L$1-$C$1))</f>
        <v>747769.68247374333</v>
      </c>
      <c r="M47">
        <f>'FP costs'!M47*(1/1.03^(M$1-$C$1))</f>
        <v>906075.12395546085</v>
      </c>
    </row>
    <row r="48" spans="1:13" x14ac:dyDescent="0.3">
      <c r="A48" s="31" t="s">
        <v>94</v>
      </c>
      <c r="B48">
        <f>'FP costs'!B48*(1/1.03^(B$1-$B$1))</f>
        <v>0</v>
      </c>
      <c r="C48">
        <f>'FP costs'!C48*(1/1.03^(C$1-$B$1))</f>
        <v>0</v>
      </c>
      <c r="D48">
        <f>'FP costs'!D48*(1/1.03^(D$1-$B$1))</f>
        <v>0</v>
      </c>
      <c r="E48">
        <f>'FP costs'!E48*(1/1.03^(E$1-$C$1))</f>
        <v>42448.20291645512</v>
      </c>
      <c r="F48">
        <f>'FP costs'!F48*(1/1.03^(F$1-$C$1))</f>
        <v>84593.359476873899</v>
      </c>
      <c r="G48">
        <f>'FP costs'!G48*(1/1.03^(G$1-$C$1))</f>
        <v>126409.76126256102</v>
      </c>
      <c r="H48">
        <f>'FP costs'!H48*(1/1.03^(H$1-$C$1))</f>
        <v>167946.00954130551</v>
      </c>
      <c r="I48">
        <f>'FP costs'!I48*(1/1.03^(I$1-$C$1))</f>
        <v>209509.50806904945</v>
      </c>
      <c r="J48">
        <f>'FP costs'!J48*(1/1.03^(J$1-$C$1))</f>
        <v>250919.47533277012</v>
      </c>
      <c r="K48">
        <f>'FP costs'!K48*(1/1.03^(K$1-$C$1))</f>
        <v>292261.07767209946</v>
      </c>
      <c r="L48">
        <f>'FP costs'!L48*(1/1.03^(L$1-$C$1))</f>
        <v>333605.80002194736</v>
      </c>
      <c r="M48">
        <f>'FP costs'!M48*(1/1.03^(M$1-$C$1))</f>
        <v>375069.83184741047</v>
      </c>
    </row>
    <row r="49" spans="1:13" x14ac:dyDescent="0.3">
      <c r="A49" s="31" t="s">
        <v>96</v>
      </c>
      <c r="B49">
        <f>'FP costs'!B49*(1/1.03^(B$1-$B$1))</f>
        <v>0</v>
      </c>
      <c r="C49">
        <f>'FP costs'!C49*(1/1.03^(C$1-$B$1))</f>
        <v>0</v>
      </c>
      <c r="D49">
        <f>'FP costs'!D49*(1/1.03^(D$1-$B$1))</f>
        <v>0</v>
      </c>
      <c r="E49">
        <f>'FP costs'!E49*(1/1.03^(E$1-$C$1))</f>
        <v>2228409.1989620212</v>
      </c>
      <c r="F49">
        <f>'FP costs'!F49*(1/1.03^(F$1-$C$1))</f>
        <v>4363907.2401415892</v>
      </c>
      <c r="G49">
        <f>'FP costs'!G49*(1/1.03^(G$1-$C$1))</f>
        <v>6392063.2860694872</v>
      </c>
      <c r="H49">
        <f>'FP costs'!H49*(1/1.03^(H$1-$C$1))</f>
        <v>8295424.7934358185</v>
      </c>
      <c r="I49">
        <f>'FP costs'!I49*(1/1.03^(I$1-$C$1))</f>
        <v>10058899.485158274</v>
      </c>
      <c r="J49">
        <f>'FP costs'!J49*(1/1.03^(J$1-$C$1))</f>
        <v>11663870.490306938</v>
      </c>
      <c r="K49">
        <f>'FP costs'!K49*(1/1.03^(K$1-$C$1))</f>
        <v>13090691.115815151</v>
      </c>
      <c r="L49">
        <f>'FP costs'!L49*(1/1.03^(L$1-$C$1))</f>
        <v>14319038.780754384</v>
      </c>
      <c r="M49">
        <f>'FP costs'!M49*(1/1.03^(M$1-$C$1))</f>
        <v>15328356.657170536</v>
      </c>
    </row>
    <row r="50" spans="1:13" x14ac:dyDescent="0.3">
      <c r="A50" s="31" t="s">
        <v>98</v>
      </c>
      <c r="B50">
        <f>'FP costs'!B50*(1/1.03^(B$1-$B$1))</f>
        <v>0</v>
      </c>
      <c r="C50">
        <f>'FP costs'!C50*(1/1.03^(C$1-$B$1))</f>
        <v>0</v>
      </c>
      <c r="D50">
        <f>'FP costs'!D50*(1/1.03^(D$1-$B$1))</f>
        <v>0</v>
      </c>
      <c r="E50">
        <f>'FP costs'!E50*(1/1.03^(E$1-$C$1))</f>
        <v>214113.83515014051</v>
      </c>
      <c r="F50">
        <f>'FP costs'!F50*(1/1.03^(F$1-$C$1))</f>
        <v>458819.95286969014</v>
      </c>
      <c r="G50">
        <f>'FP costs'!G50*(1/1.03^(G$1-$C$1))</f>
        <v>733161.11655329121</v>
      </c>
      <c r="H50">
        <f>'FP costs'!H50*(1/1.03^(H$1-$C$1))</f>
        <v>1035764.4191917551</v>
      </c>
      <c r="I50">
        <f>'FP costs'!I50*(1/1.03^(I$1-$C$1))</f>
        <v>1365972.1280965959</v>
      </c>
      <c r="J50">
        <f>'FP costs'!J50*(1/1.03^(J$1-$C$1))</f>
        <v>1721693.0791102708</v>
      </c>
      <c r="K50">
        <f>'FP costs'!K50*(1/1.03^(K$1-$C$1))</f>
        <v>2101602.1701460066</v>
      </c>
      <c r="L50">
        <f>'FP costs'!L50*(1/1.03^(L$1-$C$1))</f>
        <v>2505070.0436623674</v>
      </c>
      <c r="M50">
        <f>'FP costs'!M50*(1/1.03^(M$1-$C$1))</f>
        <v>2931470.3135939799</v>
      </c>
    </row>
    <row r="51" spans="1:13" x14ac:dyDescent="0.3">
      <c r="A51" s="31" t="s">
        <v>100</v>
      </c>
      <c r="B51">
        <f>'FP costs'!B51*(1/1.03^(B$1-$B$1))</f>
        <v>0</v>
      </c>
      <c r="C51">
        <f>'FP costs'!C51*(1/1.03^(C$1-$B$1))</f>
        <v>0</v>
      </c>
      <c r="D51">
        <f>'FP costs'!D51*(1/1.03^(D$1-$B$1))</f>
        <v>0</v>
      </c>
      <c r="E51">
        <f>'FP costs'!E51*(1/1.03^(E$1-$C$1))</f>
        <v>36195750.822988123</v>
      </c>
      <c r="F51">
        <f>'FP costs'!F51*(1/1.03^(F$1-$C$1))</f>
        <v>77714519.476896718</v>
      </c>
      <c r="G51">
        <f>'FP costs'!G51*(1/1.03^(G$1-$C$1))</f>
        <v>124483249.35848494</v>
      </c>
      <c r="H51">
        <f>'FP costs'!H51*(1/1.03^(H$1-$C$1))</f>
        <v>176353121.93195656</v>
      </c>
      <c r="I51">
        <f>'FP costs'!I51*(1/1.03^(I$1-$C$1))</f>
        <v>233338304.657242</v>
      </c>
      <c r="J51">
        <f>'FP costs'!J51*(1/1.03^(J$1-$C$1))</f>
        <v>295172632.93124247</v>
      </c>
      <c r="K51">
        <f>'FP costs'!K51*(1/1.03^(K$1-$C$1))</f>
        <v>361702417.50628233</v>
      </c>
      <c r="L51">
        <f>'FP costs'!L51*(1/1.03^(L$1-$C$1))</f>
        <v>432859453.70000273</v>
      </c>
      <c r="M51">
        <f>'FP costs'!M51*(1/1.03^(M$1-$C$1))</f>
        <v>508569512.3632316</v>
      </c>
    </row>
    <row r="52" spans="1:13" x14ac:dyDescent="0.3">
      <c r="A52" s="31" t="s">
        <v>102</v>
      </c>
      <c r="B52">
        <f>'FP costs'!B52*(1/1.03^(B$1-$B$1))</f>
        <v>0</v>
      </c>
      <c r="C52">
        <f>'FP costs'!C52*(1/1.03^(C$1-$B$1))</f>
        <v>0</v>
      </c>
      <c r="D52">
        <f>'FP costs'!D52*(1/1.03^(D$1-$B$1))</f>
        <v>0</v>
      </c>
      <c r="E52">
        <f>'FP costs'!E52*(1/1.03^(E$1-$C$1))</f>
        <v>9482512.584445063</v>
      </c>
      <c r="F52">
        <f>'FP costs'!F52*(1/1.03^(F$1-$C$1))</f>
        <v>18734636.47916843</v>
      </c>
      <c r="G52">
        <f>'FP costs'!G52*(1/1.03^(G$1-$C$1))</f>
        <v>27761588.295453236</v>
      </c>
      <c r="H52">
        <f>'FP costs'!H52*(1/1.03^(H$1-$C$1))</f>
        <v>36579242.578530021</v>
      </c>
      <c r="I52">
        <f>'FP costs'!I52*(1/1.03^(I$1-$C$1))</f>
        <v>45192039.174423382</v>
      </c>
      <c r="J52">
        <f>'FP costs'!J52*(1/1.03^(J$1-$C$1))</f>
        <v>53617532.405973755</v>
      </c>
      <c r="K52">
        <f>'FP costs'!K52*(1/1.03^(K$1-$C$1))</f>
        <v>61846304.343184635</v>
      </c>
      <c r="L52">
        <f>'FP costs'!L52*(1/1.03^(L$1-$C$1))</f>
        <v>69839327.015382349</v>
      </c>
      <c r="M52">
        <f>'FP costs'!M52*(1/1.03^(M$1-$C$1))</f>
        <v>77560369.495776892</v>
      </c>
    </row>
    <row r="53" spans="1:13" x14ac:dyDescent="0.3">
      <c r="A53" s="31" t="s">
        <v>104</v>
      </c>
      <c r="B53">
        <f>'FP costs'!B53*(1/1.03^(B$1-$B$1))</f>
        <v>0</v>
      </c>
      <c r="C53">
        <f>'FP costs'!C53*(1/1.03^(C$1-$B$1))</f>
        <v>0</v>
      </c>
      <c r="D53">
        <f>'FP costs'!D53*(1/1.03^(D$1-$B$1))</f>
        <v>0</v>
      </c>
      <c r="E53">
        <f>'FP costs'!E53*(1/1.03^(E$1-$C$1))</f>
        <v>1151391.08728688</v>
      </c>
      <c r="F53">
        <f>'FP costs'!F53*(1/1.03^(F$1-$C$1))</f>
        <v>2481101.0312646283</v>
      </c>
      <c r="G53">
        <f>'FP costs'!G53*(1/1.03^(G$1-$C$1))</f>
        <v>4003570.3470544107</v>
      </c>
      <c r="H53">
        <f>'FP costs'!H53*(1/1.03^(H$1-$C$1))</f>
        <v>5734668.4128841972</v>
      </c>
      <c r="I53">
        <f>'FP costs'!I53*(1/1.03^(I$1-$C$1))</f>
        <v>7688840.9012596877</v>
      </c>
      <c r="J53">
        <f>'FP costs'!J53*(1/1.03^(J$1-$C$1))</f>
        <v>9886209.8966328762</v>
      </c>
      <c r="K53">
        <f>'FP costs'!K53*(1/1.03^(K$1-$C$1))</f>
        <v>12345130.335716099</v>
      </c>
      <c r="L53">
        <f>'FP costs'!L53*(1/1.03^(L$1-$C$1))</f>
        <v>15082609.915341429</v>
      </c>
      <c r="M53">
        <f>'FP costs'!M53*(1/1.03^(M$1-$C$1))</f>
        <v>18116120.462704662</v>
      </c>
    </row>
    <row r="54" spans="1:13" x14ac:dyDescent="0.3">
      <c r="A54" s="31" t="s">
        <v>106</v>
      </c>
      <c r="B54">
        <f>'FP costs'!B54*(1/1.03^(B$1-$B$1))</f>
        <v>0</v>
      </c>
      <c r="C54">
        <f>'FP costs'!C54*(1/1.03^(C$1-$B$1))</f>
        <v>0</v>
      </c>
      <c r="D54">
        <f>'FP costs'!D54*(1/1.03^(D$1-$B$1))</f>
        <v>0</v>
      </c>
      <c r="E54">
        <f>'FP costs'!E54*(1/1.03^(E$1-$C$1))</f>
        <v>104379.68634727845</v>
      </c>
      <c r="F54">
        <f>'FP costs'!F54*(1/1.03^(F$1-$C$1))</f>
        <v>204898.14403638526</v>
      </c>
      <c r="G54">
        <f>'FP costs'!G54*(1/1.03^(G$1-$C$1))</f>
        <v>301221.04704543931</v>
      </c>
      <c r="H54">
        <f>'FP costs'!H54*(1/1.03^(H$1-$C$1))</f>
        <v>392757.22947935143</v>
      </c>
      <c r="I54">
        <f>'FP costs'!I54*(1/1.03^(I$1-$C$1))</f>
        <v>481050.05166224192</v>
      </c>
      <c r="J54">
        <f>'FP costs'!J54*(1/1.03^(J$1-$C$1))</f>
        <v>564064.92711638811</v>
      </c>
      <c r="K54">
        <f>'FP costs'!K54*(1/1.03^(K$1-$C$1))</f>
        <v>641963.57623766153</v>
      </c>
      <c r="L54">
        <f>'FP costs'!L54*(1/1.03^(L$1-$C$1))</f>
        <v>715780.17345174507</v>
      </c>
      <c r="M54">
        <f>'FP costs'!M54*(1/1.03^(M$1-$C$1))</f>
        <v>786398.24092145462</v>
      </c>
    </row>
    <row r="55" spans="1:13" x14ac:dyDescent="0.3">
      <c r="A55" s="31" t="s">
        <v>108</v>
      </c>
      <c r="B55">
        <f>'FP costs'!B55*(1/1.03^(B$1-$B$1))</f>
        <v>0</v>
      </c>
      <c r="C55">
        <f>'FP costs'!C55*(1/1.03^(C$1-$B$1))</f>
        <v>0</v>
      </c>
      <c r="D55">
        <f>'FP costs'!D55*(1/1.03^(D$1-$B$1))</f>
        <v>0</v>
      </c>
      <c r="E55">
        <f>'FP costs'!E55*(1/1.03^(E$1-$C$1))</f>
        <v>272241.43931993761</v>
      </c>
      <c r="F55">
        <f>'FP costs'!F55*(1/1.03^(F$1-$C$1))</f>
        <v>575454.12404171459</v>
      </c>
      <c r="G55">
        <f>'FP costs'!G55*(1/1.03^(G$1-$C$1))</f>
        <v>910657.67173981213</v>
      </c>
      <c r="H55">
        <f>'FP costs'!H55*(1/1.03^(H$1-$C$1))</f>
        <v>1280265.0348016871</v>
      </c>
      <c r="I55">
        <f>'FP costs'!I55*(1/1.03^(I$1-$C$1))</f>
        <v>1686890.3844880995</v>
      </c>
      <c r="J55">
        <f>'FP costs'!J55*(1/1.03^(J$1-$C$1))</f>
        <v>2134488.9867905164</v>
      </c>
      <c r="K55">
        <f>'FP costs'!K55*(1/1.03^(K$1-$C$1))</f>
        <v>2625560.9450142756</v>
      </c>
      <c r="L55">
        <f>'FP costs'!L55*(1/1.03^(L$1-$C$1))</f>
        <v>3160695.9683983936</v>
      </c>
      <c r="M55">
        <f>'FP costs'!M55*(1/1.03^(M$1-$C$1))</f>
        <v>3740213.0647839294</v>
      </c>
    </row>
    <row r="56" spans="1:13" x14ac:dyDescent="0.3">
      <c r="A56" s="31" t="s">
        <v>110</v>
      </c>
      <c r="B56">
        <f>'FP costs'!B56*(1/1.03^(B$1-$B$1))</f>
        <v>0</v>
      </c>
      <c r="C56">
        <f>'FP costs'!C56*(1/1.03^(C$1-$B$1))</f>
        <v>0</v>
      </c>
      <c r="D56">
        <f>'FP costs'!D56*(1/1.03^(D$1-$B$1))</f>
        <v>0</v>
      </c>
      <c r="E56">
        <f>'FP costs'!E56*(1/1.03^(E$1-$C$1))</f>
        <v>457298.53073563939</v>
      </c>
      <c r="F56">
        <f>'FP costs'!F56*(1/1.03^(F$1-$C$1))</f>
        <v>921855.25770394981</v>
      </c>
      <c r="G56">
        <f>'FP costs'!G56*(1/1.03^(G$1-$C$1))</f>
        <v>1396548.2997423427</v>
      </c>
      <c r="H56">
        <f>'FP costs'!H56*(1/1.03^(H$1-$C$1))</f>
        <v>1884885.2662959604</v>
      </c>
      <c r="I56">
        <f>'FP costs'!I56*(1/1.03^(I$1-$C$1))</f>
        <v>2385901.2194820642</v>
      </c>
      <c r="J56">
        <f>'FP costs'!J56*(1/1.03^(J$1-$C$1))</f>
        <v>2905276.123735779</v>
      </c>
      <c r="K56">
        <f>'FP costs'!K56*(1/1.03^(K$1-$C$1))</f>
        <v>3442315.405712293</v>
      </c>
      <c r="L56">
        <f>'FP costs'!L56*(1/1.03^(L$1-$C$1))</f>
        <v>3991351.4158164267</v>
      </c>
      <c r="M56">
        <f>'FP costs'!M56*(1/1.03^(M$1-$C$1))</f>
        <v>4546223.03433921</v>
      </c>
    </row>
    <row r="57" spans="1:13" x14ac:dyDescent="0.3">
      <c r="A57" s="31" t="s">
        <v>112</v>
      </c>
      <c r="B57">
        <f>'FP costs'!B57*(1/1.03^(B$1-$B$1))</f>
        <v>0</v>
      </c>
      <c r="C57">
        <f>'FP costs'!C57*(1/1.03^(C$1-$B$1))</f>
        <v>0</v>
      </c>
      <c r="D57">
        <f>'FP costs'!D57*(1/1.03^(D$1-$B$1))</f>
        <v>0</v>
      </c>
      <c r="E57">
        <f>'FP costs'!E57*(1/1.03^(E$1-$C$1))</f>
        <v>1337715.0469004423</v>
      </c>
      <c r="F57">
        <f>'FP costs'!F57*(1/1.03^(F$1-$C$1))</f>
        <v>2785257.1479039402</v>
      </c>
      <c r="G57">
        <f>'FP costs'!G57*(1/1.03^(G$1-$C$1))</f>
        <v>4341425.9387918944</v>
      </c>
      <c r="H57">
        <f>'FP costs'!H57*(1/1.03^(H$1-$C$1))</f>
        <v>6002546.4407431372</v>
      </c>
      <c r="I57">
        <f>'FP costs'!I57*(1/1.03^(I$1-$C$1))</f>
        <v>7766080.8194266297</v>
      </c>
      <c r="J57">
        <f>'FP costs'!J57*(1/1.03^(J$1-$C$1))</f>
        <v>9628380.6992566008</v>
      </c>
      <c r="K57">
        <f>'FP costs'!K57*(1/1.03^(K$1-$C$1))</f>
        <v>11586962.03331125</v>
      </c>
      <c r="L57">
        <f>'FP costs'!L57*(1/1.03^(L$1-$C$1))</f>
        <v>13642100.720360562</v>
      </c>
      <c r="M57">
        <f>'FP costs'!M57*(1/1.03^(M$1-$C$1))</f>
        <v>15794067.492769899</v>
      </c>
    </row>
    <row r="58" spans="1:13" x14ac:dyDescent="0.3">
      <c r="A58" s="31" t="s">
        <v>114</v>
      </c>
      <c r="B58">
        <f>'FP costs'!B58*(1/1.03^(B$1-$B$1))</f>
        <v>0</v>
      </c>
      <c r="C58">
        <f>'FP costs'!C58*(1/1.03^(C$1-$B$1))</f>
        <v>0</v>
      </c>
      <c r="D58">
        <f>'FP costs'!D58*(1/1.03^(D$1-$B$1))</f>
        <v>0</v>
      </c>
      <c r="E58">
        <f>'FP costs'!E58*(1/1.03^(E$1-$C$1))</f>
        <v>4686.1293127708295</v>
      </c>
      <c r="F58">
        <f>'FP costs'!F58*(1/1.03^(F$1-$C$1))</f>
        <v>9772.5052241678477</v>
      </c>
      <c r="G58">
        <f>'FP costs'!G58*(1/1.03^(G$1-$C$1))</f>
        <v>15290.94365742067</v>
      </c>
      <c r="H58">
        <f>'FP costs'!H58*(1/1.03^(H$1-$C$1))</f>
        <v>21247.739883173228</v>
      </c>
      <c r="I58">
        <f>'FP costs'!I58*(1/1.03^(I$1-$C$1))</f>
        <v>27682.707920338682</v>
      </c>
      <c r="J58">
        <f>'FP costs'!J58*(1/1.03^(J$1-$C$1))</f>
        <v>34609.129238349204</v>
      </c>
      <c r="K58">
        <f>'FP costs'!K58*(1/1.03^(K$1-$C$1))</f>
        <v>42051.867432654646</v>
      </c>
      <c r="L58">
        <f>'FP costs'!L58*(1/1.03^(L$1-$C$1))</f>
        <v>50043.756329819</v>
      </c>
      <c r="M58">
        <f>'FP costs'!M58*(1/1.03^(M$1-$C$1))</f>
        <v>58641.431276000687</v>
      </c>
    </row>
    <row r="59" spans="1:13" x14ac:dyDescent="0.3">
      <c r="A59" s="31" t="s">
        <v>116</v>
      </c>
      <c r="B59">
        <f>'FP costs'!B59*(1/1.03^(B$1-$B$1))</f>
        <v>0</v>
      </c>
      <c r="C59">
        <f>'FP costs'!C59*(1/1.03^(C$1-$B$1))</f>
        <v>0</v>
      </c>
      <c r="D59">
        <f>'FP costs'!D59*(1/1.03^(D$1-$B$1))</f>
        <v>0</v>
      </c>
      <c r="E59">
        <f>'FP costs'!E59*(1/1.03^(E$1-$C$1))</f>
        <v>176098.46111401235</v>
      </c>
      <c r="F59">
        <f>'FP costs'!F59*(1/1.03^(F$1-$C$1))</f>
        <v>358872.15877220826</v>
      </c>
      <c r="G59">
        <f>'FP costs'!G59*(1/1.03^(G$1-$C$1))</f>
        <v>549681.48181806598</v>
      </c>
      <c r="H59">
        <f>'FP costs'!H59*(1/1.03^(H$1-$C$1))</f>
        <v>750400.43294208241</v>
      </c>
      <c r="I59">
        <f>'FP costs'!I59*(1/1.03^(I$1-$C$1))</f>
        <v>961637.03535166197</v>
      </c>
      <c r="J59">
        <f>'FP costs'!J59*(1/1.03^(J$1-$C$1))</f>
        <v>1185605.915067754</v>
      </c>
      <c r="K59">
        <f>'FP costs'!K59*(1/1.03^(K$1-$C$1))</f>
        <v>1422531.8614729077</v>
      </c>
      <c r="L59">
        <f>'FP costs'!L59*(1/1.03^(L$1-$C$1))</f>
        <v>1670407.3399019036</v>
      </c>
      <c r="M59">
        <f>'FP costs'!M59*(1/1.03^(M$1-$C$1))</f>
        <v>1926898.0122586288</v>
      </c>
    </row>
    <row r="60" spans="1:13" x14ac:dyDescent="0.3">
      <c r="A60" s="31" t="s">
        <v>118</v>
      </c>
      <c r="B60">
        <f>'FP costs'!B60*(1/1.03^(B$1-$B$1))</f>
        <v>0</v>
      </c>
      <c r="C60">
        <f>'FP costs'!C60*(1/1.03^(C$1-$B$1))</f>
        <v>0</v>
      </c>
      <c r="D60">
        <f>'FP costs'!D60*(1/1.03^(D$1-$B$1))</f>
        <v>0</v>
      </c>
      <c r="E60">
        <f>'FP costs'!E60*(1/1.03^(E$1-$C$1))</f>
        <v>166621.48602099842</v>
      </c>
      <c r="F60">
        <f>'FP costs'!F60*(1/1.03^(F$1-$C$1))</f>
        <v>358758.65172244649</v>
      </c>
      <c r="G60">
        <f>'FP costs'!G60*(1/1.03^(G$1-$C$1))</f>
        <v>576480.69707543065</v>
      </c>
      <c r="H60">
        <f>'FP costs'!H60*(1/1.03^(H$1-$C$1))</f>
        <v>819683.36320661264</v>
      </c>
      <c r="I60">
        <f>'FP costs'!I60*(1/1.03^(I$1-$C$1))</f>
        <v>1088652.9279053165</v>
      </c>
      <c r="J60">
        <f>'FP costs'!J60*(1/1.03^(J$1-$C$1))</f>
        <v>1382838.4600582775</v>
      </c>
      <c r="K60">
        <f>'FP costs'!K60*(1/1.03^(K$1-$C$1))</f>
        <v>1701890.8057923687</v>
      </c>
      <c r="L60">
        <f>'FP costs'!L60*(1/1.03^(L$1-$C$1))</f>
        <v>2045412.6308768543</v>
      </c>
      <c r="M60">
        <f>'FP costs'!M60*(1/1.03^(M$1-$C$1))</f>
        <v>2412860.9040262941</v>
      </c>
    </row>
    <row r="61" spans="1:13" x14ac:dyDescent="0.3">
      <c r="A61" s="31" t="s">
        <v>120</v>
      </c>
      <c r="B61">
        <f>'FP costs'!B61*(1/1.03^(B$1-$B$1))</f>
        <v>0</v>
      </c>
      <c r="C61">
        <f>'FP costs'!C61*(1/1.03^(C$1-$B$1))</f>
        <v>0</v>
      </c>
      <c r="D61">
        <f>'FP costs'!D61*(1/1.03^(D$1-$B$1))</f>
        <v>0</v>
      </c>
      <c r="E61">
        <f>'FP costs'!E61*(1/1.03^(E$1-$C$1))</f>
        <v>83036.925888837854</v>
      </c>
      <c r="F61">
        <f>'FP costs'!F61*(1/1.03^(F$1-$C$1))</f>
        <v>165610.05097824757</v>
      </c>
      <c r="G61">
        <f>'FP costs'!G61*(1/1.03^(G$1-$C$1))</f>
        <v>247810.79524868945</v>
      </c>
      <c r="H61">
        <f>'FP costs'!H61*(1/1.03^(H$1-$C$1))</f>
        <v>329804.15483747504</v>
      </c>
      <c r="I61">
        <f>'FP costs'!I61*(1/1.03^(I$1-$C$1))</f>
        <v>411234.12515358865</v>
      </c>
      <c r="J61">
        <f>'FP costs'!J61*(1/1.03^(J$1-$C$1))</f>
        <v>492452.17677298927</v>
      </c>
      <c r="K61">
        <f>'FP costs'!K61*(1/1.03^(K$1-$C$1))</f>
        <v>573410.42183378234</v>
      </c>
      <c r="L61">
        <f>'FP costs'!L61*(1/1.03^(L$1-$C$1))</f>
        <v>653811.64801739191</v>
      </c>
      <c r="M61">
        <f>'FP costs'!M61*(1/1.03^(M$1-$C$1))</f>
        <v>733360.72067254479</v>
      </c>
    </row>
    <row r="62" spans="1:13" x14ac:dyDescent="0.3">
      <c r="A62" s="31" t="s">
        <v>122</v>
      </c>
      <c r="B62">
        <f>'FP costs'!B62*(1/1.03^(B$1-$B$1))</f>
        <v>0</v>
      </c>
      <c r="C62">
        <f>'FP costs'!C62*(1/1.03^(C$1-$B$1))</f>
        <v>0</v>
      </c>
      <c r="D62">
        <f>'FP costs'!D62*(1/1.03^(D$1-$B$1))</f>
        <v>0</v>
      </c>
      <c r="E62">
        <f>'FP costs'!E62*(1/1.03^(E$1-$C$1))</f>
        <v>311231.6944163185</v>
      </c>
      <c r="F62">
        <f>'FP costs'!F62*(1/1.03^(F$1-$C$1))</f>
        <v>645398.95615307894</v>
      </c>
      <c r="G62">
        <f>'FP costs'!G62*(1/1.03^(G$1-$C$1))</f>
        <v>1003790.2649684761</v>
      </c>
      <c r="H62">
        <f>'FP costs'!H62*(1/1.03^(H$1-$C$1))</f>
        <v>1387649.6606088455</v>
      </c>
      <c r="I62">
        <f>'FP costs'!I62*(1/1.03^(I$1-$C$1))</f>
        <v>1798094.549310223</v>
      </c>
      <c r="J62">
        <f>'FP costs'!J62*(1/1.03^(J$1-$C$1))</f>
        <v>2236899.8420412852</v>
      </c>
      <c r="K62">
        <f>'FP costs'!K62*(1/1.03^(K$1-$C$1))</f>
        <v>2705645.1120437048</v>
      </c>
      <c r="L62">
        <f>'FP costs'!L62*(1/1.03^(L$1-$C$1))</f>
        <v>3206093.3837112463</v>
      </c>
      <c r="M62">
        <f>'FP costs'!M62*(1/1.03^(M$1-$C$1))</f>
        <v>3740090.7957517528</v>
      </c>
    </row>
    <row r="63" spans="1:13" x14ac:dyDescent="0.3">
      <c r="A63" s="31" t="s">
        <v>124</v>
      </c>
      <c r="B63">
        <f>'FP costs'!B63*(1/1.03^(B$1-$B$1))</f>
        <v>0</v>
      </c>
      <c r="C63">
        <f>'FP costs'!C63*(1/1.03^(C$1-$B$1))</f>
        <v>0</v>
      </c>
      <c r="D63">
        <f>'FP costs'!D63*(1/1.03^(D$1-$B$1))</f>
        <v>0</v>
      </c>
      <c r="E63">
        <f>'FP costs'!E63*(1/1.03^(E$1-$C$1))</f>
        <v>821917.71279883175</v>
      </c>
      <c r="F63">
        <f>'FP costs'!F63*(1/1.03^(F$1-$C$1))</f>
        <v>1807688.6492658607</v>
      </c>
      <c r="G63">
        <f>'FP costs'!G63*(1/1.03^(G$1-$C$1))</f>
        <v>2967421.3590762159</v>
      </c>
      <c r="H63">
        <f>'FP costs'!H63*(1/1.03^(H$1-$C$1))</f>
        <v>4310972.5389977284</v>
      </c>
      <c r="I63">
        <f>'FP costs'!I63*(1/1.03^(I$1-$C$1))</f>
        <v>5849620.9724865118</v>
      </c>
      <c r="J63">
        <f>'FP costs'!J63*(1/1.03^(J$1-$C$1))</f>
        <v>7593670.1351045845</v>
      </c>
      <c r="K63">
        <f>'FP costs'!K63*(1/1.03^(K$1-$C$1))</f>
        <v>9555468.2059955075</v>
      </c>
      <c r="L63">
        <f>'FP costs'!L63*(1/1.03^(L$1-$C$1))</f>
        <v>11750232.777225722</v>
      </c>
      <c r="M63">
        <f>'FP costs'!M63*(1/1.03^(M$1-$C$1))</f>
        <v>14194185.674937339</v>
      </c>
    </row>
    <row r="64" spans="1:13" x14ac:dyDescent="0.3">
      <c r="A64" s="31" t="s">
        <v>126</v>
      </c>
      <c r="B64">
        <f>'FP costs'!B64*(1/1.03^(B$1-$B$1))</f>
        <v>0</v>
      </c>
      <c r="C64">
        <f>'FP costs'!C64*(1/1.03^(C$1-$B$1))</f>
        <v>0</v>
      </c>
      <c r="D64">
        <f>'FP costs'!D64*(1/1.03^(D$1-$B$1))</f>
        <v>0</v>
      </c>
      <c r="E64">
        <f>'FP costs'!E64*(1/1.03^(E$1-$C$1))</f>
        <v>810756.93034872692</v>
      </c>
      <c r="F64">
        <f>'FP costs'!F64*(1/1.03^(F$1-$C$1))</f>
        <v>1655455.044382303</v>
      </c>
      <c r="G64">
        <f>'FP costs'!G64*(1/1.03^(G$1-$C$1))</f>
        <v>2532535.2813996733</v>
      </c>
      <c r="H64">
        <f>'FP costs'!H64*(1/1.03^(H$1-$C$1))</f>
        <v>3438309.4862635285</v>
      </c>
      <c r="I64">
        <f>'FP costs'!I64*(1/1.03^(I$1-$C$1))</f>
        <v>4372026.9131361442</v>
      </c>
      <c r="J64">
        <f>'FP costs'!J64*(1/1.03^(J$1-$C$1))</f>
        <v>5329883.0315658543</v>
      </c>
      <c r="K64">
        <f>'FP costs'!K64*(1/1.03^(K$1-$C$1))</f>
        <v>6311226.0195897091</v>
      </c>
      <c r="L64">
        <f>'FP costs'!L64*(1/1.03^(L$1-$C$1))</f>
        <v>7319176.0009892052</v>
      </c>
      <c r="M64">
        <f>'FP costs'!M64*(1/1.03^(M$1-$C$1))</f>
        <v>8356557.6295828829</v>
      </c>
    </row>
    <row r="65" spans="1:13" x14ac:dyDescent="0.3">
      <c r="A65" s="31" t="s">
        <v>128</v>
      </c>
      <c r="B65">
        <f>'FP costs'!B65*(1/1.03^(B$1-$B$1))</f>
        <v>0</v>
      </c>
      <c r="C65">
        <f>'FP costs'!C65*(1/1.03^(C$1-$B$1))</f>
        <v>0</v>
      </c>
      <c r="D65">
        <f>'FP costs'!D65*(1/1.03^(D$1-$B$1))</f>
        <v>0</v>
      </c>
      <c r="E65">
        <f>'FP costs'!E65*(1/1.03^(E$1-$C$1))</f>
        <v>18716.899457005635</v>
      </c>
      <c r="F65">
        <f>'FP costs'!F65*(1/1.03^(F$1-$C$1))</f>
        <v>38137.642206106342</v>
      </c>
      <c r="G65">
        <f>'FP costs'!G65*(1/1.03^(G$1-$C$1))</f>
        <v>58333.530892297706</v>
      </c>
      <c r="H65">
        <f>'FP costs'!H65*(1/1.03^(H$1-$C$1))</f>
        <v>79384.737497259004</v>
      </c>
      <c r="I65">
        <f>'FP costs'!I65*(1/1.03^(I$1-$C$1))</f>
        <v>101375.74074541296</v>
      </c>
      <c r="J65">
        <f>'FP costs'!J65*(1/1.03^(J$1-$C$1))</f>
        <v>124363.38800579478</v>
      </c>
      <c r="K65">
        <f>'FP costs'!K65*(1/1.03^(K$1-$C$1))</f>
        <v>148340.95694964536</v>
      </c>
      <c r="L65">
        <f>'FP costs'!L65*(1/1.03^(L$1-$C$1))</f>
        <v>173105.76719088556</v>
      </c>
      <c r="M65">
        <f>'FP costs'!M65*(1/1.03^(M$1-$C$1))</f>
        <v>198441.00726724759</v>
      </c>
    </row>
    <row r="66" spans="1:13" x14ac:dyDescent="0.3">
      <c r="A66" s="31" t="s">
        <v>130</v>
      </c>
      <c r="B66">
        <f>'FP costs'!B66*(1/1.03^(B$1-$B$1))</f>
        <v>0</v>
      </c>
      <c r="C66">
        <f>'FP costs'!C66*(1/1.03^(C$1-$B$1))</f>
        <v>0</v>
      </c>
      <c r="D66">
        <f>'FP costs'!D66*(1/1.03^(D$1-$B$1))</f>
        <v>0</v>
      </c>
      <c r="E66">
        <f>'FP costs'!E66*(1/1.03^(E$1-$C$1))</f>
        <v>479944.44136958238</v>
      </c>
      <c r="F66">
        <f>'FP costs'!F66*(1/1.03^(F$1-$C$1))</f>
        <v>1094693.6090640302</v>
      </c>
      <c r="G66">
        <f>'FP costs'!G66*(1/1.03^(G$1-$C$1))</f>
        <v>1866103.5042812207</v>
      </c>
      <c r="H66">
        <f>'FP costs'!H66*(1/1.03^(H$1-$C$1))</f>
        <v>2818621.8058043895</v>
      </c>
      <c r="I66">
        <f>'FP costs'!I66*(1/1.03^(I$1-$C$1))</f>
        <v>3976159.1522360058</v>
      </c>
      <c r="J66">
        <f>'FP costs'!J66*(1/1.03^(J$1-$C$1))</f>
        <v>5372974.1049847724</v>
      </c>
      <c r="K66">
        <f>'FP costs'!K66*(1/1.03^(K$1-$C$1))</f>
        <v>7044990.7345312461</v>
      </c>
      <c r="L66">
        <f>'FP costs'!L66*(1/1.03^(L$1-$C$1))</f>
        <v>9033041.0360975936</v>
      </c>
      <c r="M66">
        <f>'FP costs'!M66*(1/1.03^(M$1-$C$1))</f>
        <v>11383549.330253882</v>
      </c>
    </row>
    <row r="67" spans="1:13" x14ac:dyDescent="0.3">
      <c r="A67" s="31" t="s">
        <v>132</v>
      </c>
      <c r="B67">
        <f>'FP costs'!B67*(1/1.03^(B$1-$B$1))</f>
        <v>0</v>
      </c>
      <c r="C67">
        <f>'FP costs'!C67*(1/1.03^(C$1-$B$1))</f>
        <v>0</v>
      </c>
      <c r="D67">
        <f>'FP costs'!D67*(1/1.03^(D$1-$B$1))</f>
        <v>0</v>
      </c>
      <c r="E67">
        <f>'FP costs'!E67*(1/1.03^(E$1-$C$1))</f>
        <v>89841.846357205839</v>
      </c>
      <c r="F67">
        <f>'FP costs'!F67*(1/1.03^(F$1-$C$1))</f>
        <v>205144.75456471398</v>
      </c>
      <c r="G67">
        <f>'FP costs'!G67*(1/1.03^(G$1-$C$1))</f>
        <v>350226.51000745839</v>
      </c>
      <c r="H67">
        <f>'FP costs'!H67*(1/1.03^(H$1-$C$1))</f>
        <v>530134.42674011912</v>
      </c>
      <c r="I67">
        <f>'FP costs'!I67*(1/1.03^(I$1-$C$1))</f>
        <v>750297.14770676894</v>
      </c>
      <c r="J67">
        <f>'FP costs'!J67*(1/1.03^(J$1-$C$1))</f>
        <v>1017716.3413246698</v>
      </c>
      <c r="K67">
        <f>'FP costs'!K67*(1/1.03^(K$1-$C$1))</f>
        <v>1340064.0054300763</v>
      </c>
      <c r="L67">
        <f>'FP costs'!L67*(1/1.03^(L$1-$C$1))</f>
        <v>1725930.2494435029</v>
      </c>
      <c r="M67">
        <f>'FP costs'!M67*(1/1.03^(M$1-$C$1))</f>
        <v>2185108.0507205105</v>
      </c>
    </row>
    <row r="68" spans="1:13" x14ac:dyDescent="0.3">
      <c r="A68" s="31" t="s">
        <v>134</v>
      </c>
      <c r="B68">
        <f>'FP costs'!B68*(1/1.03^(B$1-$B$1))</f>
        <v>0</v>
      </c>
      <c r="C68">
        <f>'FP costs'!C68*(1/1.03^(C$1-$B$1))</f>
        <v>0</v>
      </c>
      <c r="D68">
        <f>'FP costs'!D68*(1/1.03^(D$1-$B$1))</f>
        <v>0</v>
      </c>
      <c r="E68">
        <f>'FP costs'!E68*(1/1.03^(E$1-$C$1))</f>
        <v>5368013.9108968396</v>
      </c>
      <c r="F68">
        <f>'FP costs'!F68*(1/1.03^(F$1-$C$1))</f>
        <v>10584077.123816025</v>
      </c>
      <c r="G68">
        <f>'FP costs'!G68*(1/1.03^(G$1-$C$1))</f>
        <v>15647494.05922441</v>
      </c>
      <c r="H68">
        <f>'FP costs'!H68*(1/1.03^(H$1-$C$1))</f>
        <v>20568153.790331922</v>
      </c>
      <c r="I68">
        <f>'FP costs'!I68*(1/1.03^(I$1-$C$1))</f>
        <v>25360548.578755349</v>
      </c>
      <c r="J68">
        <f>'FP costs'!J68*(1/1.03^(J$1-$C$1))</f>
        <v>30026388.438518774</v>
      </c>
      <c r="K68">
        <f>'FP costs'!K68*(1/1.03^(K$1-$C$1))</f>
        <v>34566546.503953688</v>
      </c>
      <c r="L68">
        <f>'FP costs'!L68*(1/1.03^(L$1-$C$1))</f>
        <v>38971925.311463036</v>
      </c>
      <c r="M68">
        <f>'FP costs'!M68*(1/1.03^(M$1-$C$1))</f>
        <v>43232624.221678205</v>
      </c>
    </row>
    <row r="69" spans="1:13" x14ac:dyDescent="0.3">
      <c r="A69" s="31" t="s">
        <v>136</v>
      </c>
      <c r="B69">
        <f>'FP costs'!B69*(1/1.03^(B$1-$B$1))</f>
        <v>0</v>
      </c>
      <c r="C69">
        <f>'FP costs'!C69*(1/1.03^(C$1-$B$1))</f>
        <v>0</v>
      </c>
      <c r="D69">
        <f>'FP costs'!D69*(1/1.03^(D$1-$B$1))</f>
        <v>0</v>
      </c>
      <c r="E69">
        <f>'FP costs'!E69*(1/1.03^(E$1-$C$1))</f>
        <v>118019.20751540529</v>
      </c>
      <c r="F69">
        <f>'FP costs'!F69*(1/1.03^(F$1-$C$1))</f>
        <v>235882.51460247763</v>
      </c>
      <c r="G69">
        <f>'FP costs'!G69*(1/1.03^(G$1-$C$1))</f>
        <v>354373.6103351023</v>
      </c>
      <c r="H69">
        <f>'FP costs'!H69*(1/1.03^(H$1-$C$1))</f>
        <v>474647.26156258676</v>
      </c>
      <c r="I69">
        <f>'FP costs'!I69*(1/1.03^(I$1-$C$1))</f>
        <v>596730.17531997431</v>
      </c>
      <c r="J69">
        <f>'FP costs'!J69*(1/1.03^(J$1-$C$1))</f>
        <v>722119.22580927389</v>
      </c>
      <c r="K69">
        <f>'FP costs'!K69*(1/1.03^(K$1-$C$1))</f>
        <v>850826.34329248348</v>
      </c>
      <c r="L69">
        <f>'FP costs'!L69*(1/1.03^(L$1-$C$1))</f>
        <v>981498.39336225018</v>
      </c>
      <c r="M69">
        <f>'FP costs'!M69*(1/1.03^(M$1-$C$1))</f>
        <v>1112671.5716715774</v>
      </c>
    </row>
    <row r="70" spans="1:13" x14ac:dyDescent="0.3">
      <c r="A70" s="31" t="s">
        <v>138</v>
      </c>
      <c r="B70">
        <f>'FP costs'!B70*(1/1.03^(B$1-$B$1))</f>
        <v>0</v>
      </c>
      <c r="C70">
        <f>'FP costs'!C70*(1/1.03^(C$1-$B$1))</f>
        <v>0</v>
      </c>
      <c r="D70">
        <f>'FP costs'!D70*(1/1.03^(D$1-$B$1))</f>
        <v>0</v>
      </c>
      <c r="E70">
        <f>'FP costs'!E70*(1/1.03^(E$1-$C$1))</f>
        <v>22994.860863173752</v>
      </c>
      <c r="F70">
        <f>'FP costs'!F70*(1/1.03^(F$1-$C$1))</f>
        <v>47139.943028611953</v>
      </c>
      <c r="G70">
        <f>'FP costs'!G70*(1/1.03^(G$1-$C$1))</f>
        <v>72474.405158055844</v>
      </c>
      <c r="H70">
        <f>'FP costs'!H70*(1/1.03^(H$1-$C$1))</f>
        <v>99050.27468747097</v>
      </c>
      <c r="I70">
        <f>'FP costs'!I70*(1/1.03^(I$1-$C$1))</f>
        <v>126922.47002513919</v>
      </c>
      <c r="J70">
        <f>'FP costs'!J70*(1/1.03^(J$1-$C$1))</f>
        <v>156159.06681872232</v>
      </c>
      <c r="K70">
        <f>'FP costs'!K70*(1/1.03^(K$1-$C$1))</f>
        <v>186774.66104577147</v>
      </c>
      <c r="L70">
        <f>'FP costs'!L70*(1/1.03^(L$1-$C$1))</f>
        <v>218754.95592032993</v>
      </c>
      <c r="M70">
        <f>'FP costs'!M70*(1/1.03^(M$1-$C$1))</f>
        <v>252053.08544964393</v>
      </c>
    </row>
    <row r="71" spans="1:13" x14ac:dyDescent="0.3">
      <c r="A71" s="31" t="s">
        <v>140</v>
      </c>
      <c r="B71">
        <f>'FP costs'!B71*(1/1.03^(B$1-$B$1))</f>
        <v>0</v>
      </c>
      <c r="C71">
        <f>'FP costs'!C71*(1/1.03^(C$1-$B$1))</f>
        <v>0</v>
      </c>
      <c r="D71">
        <f>'FP costs'!D71*(1/1.03^(D$1-$B$1))</f>
        <v>0</v>
      </c>
      <c r="E71">
        <f>'FP costs'!E71*(1/1.03^(E$1-$C$1))</f>
        <v>720374.78469887713</v>
      </c>
      <c r="F71">
        <f>'FP costs'!F71*(1/1.03^(F$1-$C$1))</f>
        <v>1496923.4927719187</v>
      </c>
      <c r="G71">
        <f>'FP costs'!G71*(1/1.03^(G$1-$C$1))</f>
        <v>2328865.9382856158</v>
      </c>
      <c r="H71">
        <f>'FP costs'!H71*(1/1.03^(H$1-$C$1))</f>
        <v>3216694.8912612591</v>
      </c>
      <c r="I71">
        <f>'FP costs'!I71*(1/1.03^(I$1-$C$1))</f>
        <v>4160078.3640053105</v>
      </c>
      <c r="J71">
        <f>'FP costs'!J71*(1/1.03^(J$1-$C$1))</f>
        <v>5159583.3438493963</v>
      </c>
      <c r="K71">
        <f>'FP costs'!K71*(1/1.03^(K$1-$C$1))</f>
        <v>6212553.5984187815</v>
      </c>
      <c r="L71">
        <f>'FP costs'!L71*(1/1.03^(L$1-$C$1))</f>
        <v>7311316.908797293</v>
      </c>
      <c r="M71">
        <f>'FP costs'!M71*(1/1.03^(M$1-$C$1))</f>
        <v>8447471.1406825166</v>
      </c>
    </row>
    <row r="72" spans="1:13" x14ac:dyDescent="0.3">
      <c r="A72" s="31" t="s">
        <v>142</v>
      </c>
      <c r="B72">
        <f>'FP costs'!B72*(1/1.03^(B$1-$B$1))</f>
        <v>0</v>
      </c>
      <c r="C72">
        <f>'FP costs'!C72*(1/1.03^(C$1-$B$1))</f>
        <v>0</v>
      </c>
      <c r="D72">
        <f>'FP costs'!D72*(1/1.03^(D$1-$B$1))</f>
        <v>0</v>
      </c>
      <c r="E72">
        <f>'FP costs'!E72*(1/1.03^(E$1-$C$1))</f>
        <v>1172173.2015033888</v>
      </c>
      <c r="F72">
        <f>'FP costs'!F72*(1/1.03^(F$1-$C$1))</f>
        <v>2477061.2498971215</v>
      </c>
      <c r="G72">
        <f>'FP costs'!G72*(1/1.03^(G$1-$C$1))</f>
        <v>3926537.98891315</v>
      </c>
      <c r="H72">
        <f>'FP costs'!H72*(1/1.03^(H$1-$C$1))</f>
        <v>5533513.9571185317</v>
      </c>
      <c r="I72">
        <f>'FP costs'!I72*(1/1.03^(I$1-$C$1))</f>
        <v>7304299.6611824082</v>
      </c>
      <c r="J72">
        <f>'FP costs'!J72*(1/1.03^(J$1-$C$1))</f>
        <v>9259252.0138286743</v>
      </c>
      <c r="K72">
        <f>'FP costs'!K72*(1/1.03^(K$1-$C$1))</f>
        <v>11412966.486406261</v>
      </c>
      <c r="L72">
        <f>'FP costs'!L72*(1/1.03^(L$1-$C$1))</f>
        <v>13779120.807770468</v>
      </c>
      <c r="M72">
        <f>'FP costs'!M72*(1/1.03^(M$1-$C$1))</f>
        <v>16372357.71375766</v>
      </c>
    </row>
    <row r="73" spans="1:13" x14ac:dyDescent="0.3">
      <c r="A73" s="31" t="s">
        <v>144</v>
      </c>
      <c r="B73">
        <f>'FP costs'!B73*(1/1.03^(B$1-$B$1))</f>
        <v>0</v>
      </c>
      <c r="C73">
        <f>'FP costs'!C73*(1/1.03^(C$1-$B$1))</f>
        <v>0</v>
      </c>
      <c r="D73">
        <f>'FP costs'!D73*(1/1.03^(D$1-$B$1))</f>
        <v>0</v>
      </c>
      <c r="E73">
        <f>'FP costs'!E73*(1/1.03^(E$1-$C$1))</f>
        <v>850094.24518856325</v>
      </c>
      <c r="F73">
        <f>'FP costs'!F73*(1/1.03^(F$1-$C$1))</f>
        <v>1805066.8011882028</v>
      </c>
      <c r="G73">
        <f>'FP costs'!G73*(1/1.03^(G$1-$C$1))</f>
        <v>2859249.6571803354</v>
      </c>
      <c r="H73">
        <f>'FP costs'!H73*(1/1.03^(H$1-$C$1))</f>
        <v>4006748.5252636657</v>
      </c>
      <c r="I73">
        <f>'FP costs'!I73*(1/1.03^(I$1-$C$1))</f>
        <v>5243802.5002704319</v>
      </c>
      <c r="J73">
        <f>'FP costs'!J73*(1/1.03^(J$1-$C$1))</f>
        <v>6562482.3234742712</v>
      </c>
      <c r="K73">
        <f>'FP costs'!K73*(1/1.03^(K$1-$C$1))</f>
        <v>7957429.5950869853</v>
      </c>
      <c r="L73">
        <f>'FP costs'!L73*(1/1.03^(L$1-$C$1))</f>
        <v>9425375.2516665235</v>
      </c>
      <c r="M73">
        <f>'FP costs'!M73*(1/1.03^(M$1-$C$1))</f>
        <v>10963495.769871268</v>
      </c>
    </row>
    <row r="74" spans="1:13" x14ac:dyDescent="0.3">
      <c r="A74" s="31" t="s">
        <v>146</v>
      </c>
      <c r="B74">
        <f>'FP costs'!B74*(1/1.03^(B$1-$B$1))</f>
        <v>0</v>
      </c>
      <c r="C74">
        <f>'FP costs'!C74*(1/1.03^(C$1-$B$1))</f>
        <v>0</v>
      </c>
      <c r="D74">
        <f>'FP costs'!D74*(1/1.03^(D$1-$B$1))</f>
        <v>0</v>
      </c>
      <c r="E74">
        <f>'FP costs'!E74*(1/1.03^(E$1-$C$1))</f>
        <v>84586.406364453709</v>
      </c>
      <c r="F74">
        <f>'FP costs'!F74*(1/1.03^(F$1-$C$1))</f>
        <v>168985.22055033143</v>
      </c>
      <c r="G74">
        <f>'FP costs'!G74*(1/1.03^(G$1-$C$1))</f>
        <v>253309.45555350269</v>
      </c>
      <c r="H74">
        <f>'FP costs'!H74*(1/1.03^(H$1-$C$1))</f>
        <v>337835.65988502366</v>
      </c>
      <c r="I74">
        <f>'FP costs'!I74*(1/1.03^(I$1-$C$1))</f>
        <v>422436.98433664872</v>
      </c>
      <c r="J74">
        <f>'FP costs'!J74*(1/1.03^(J$1-$C$1))</f>
        <v>507461.35754695395</v>
      </c>
      <c r="K74">
        <f>'FP costs'!K74*(1/1.03^(K$1-$C$1))</f>
        <v>592886.50243474322</v>
      </c>
      <c r="L74">
        <f>'FP costs'!L74*(1/1.03^(L$1-$C$1))</f>
        <v>678393.48053444969</v>
      </c>
      <c r="M74">
        <f>'FP costs'!M74*(1/1.03^(M$1-$C$1))</f>
        <v>763651.78473832121</v>
      </c>
    </row>
    <row r="75" spans="1:13" x14ac:dyDescent="0.3">
      <c r="A75" s="31" t="s">
        <v>148</v>
      </c>
      <c r="B75">
        <f>'FP costs'!B75*(1/1.03^(B$1-$B$1))</f>
        <v>0</v>
      </c>
      <c r="C75">
        <f>'FP costs'!C75*(1/1.03^(C$1-$B$1))</f>
        <v>0</v>
      </c>
      <c r="D75">
        <f>'FP costs'!D75*(1/1.03^(D$1-$B$1))</f>
        <v>0</v>
      </c>
      <c r="E75">
        <f>'FP costs'!E75*(1/1.03^(E$1-$C$1))</f>
        <v>1178267.8446886139</v>
      </c>
      <c r="F75">
        <f>'FP costs'!F75*(1/1.03^(F$1-$C$1))</f>
        <v>2492353.4241184969</v>
      </c>
      <c r="G75">
        <f>'FP costs'!G75*(1/1.03^(G$1-$C$1))</f>
        <v>3939077.7608664543</v>
      </c>
      <c r="H75">
        <f>'FP costs'!H75*(1/1.03^(H$1-$C$1))</f>
        <v>5511719.2605090411</v>
      </c>
      <c r="I75">
        <f>'FP costs'!I75*(1/1.03^(I$1-$C$1))</f>
        <v>7215832.7039872939</v>
      </c>
      <c r="J75">
        <f>'FP costs'!J75*(1/1.03^(J$1-$C$1))</f>
        <v>9035974.6684721764</v>
      </c>
      <c r="K75">
        <f>'FP costs'!K75*(1/1.03^(K$1-$C$1))</f>
        <v>10967432.523836331</v>
      </c>
      <c r="L75">
        <f>'FP costs'!L75*(1/1.03^(L$1-$C$1))</f>
        <v>13013476.238846144</v>
      </c>
      <c r="M75">
        <f>'FP costs'!M75*(1/1.03^(M$1-$C$1))</f>
        <v>15179002.945075771</v>
      </c>
    </row>
    <row r="76" spans="1:13" x14ac:dyDescent="0.3">
      <c r="A76" s="31" t="s">
        <v>150</v>
      </c>
      <c r="B76">
        <f>'FP costs'!B76*(1/1.03^(B$1-$B$1))</f>
        <v>0</v>
      </c>
      <c r="C76">
        <f>'FP costs'!C76*(1/1.03^(C$1-$B$1))</f>
        <v>0</v>
      </c>
      <c r="D76">
        <f>'FP costs'!D76*(1/1.03^(D$1-$B$1))</f>
        <v>0</v>
      </c>
      <c r="E76">
        <f>'FP costs'!E76*(1/1.03^(E$1-$C$1))</f>
        <v>59960.755820173057</v>
      </c>
      <c r="F76">
        <f>'FP costs'!F76*(1/1.03^(F$1-$C$1))</f>
        <v>126411.27031507953</v>
      </c>
      <c r="G76">
        <f>'FP costs'!G76*(1/1.03^(G$1-$C$1))</f>
        <v>198830.00277751795</v>
      </c>
      <c r="H76">
        <f>'FP costs'!H76*(1/1.03^(H$1-$C$1))</f>
        <v>276660.72243820556</v>
      </c>
      <c r="I76">
        <f>'FP costs'!I76*(1/1.03^(I$1-$C$1))</f>
        <v>359771.44724316022</v>
      </c>
      <c r="J76">
        <f>'FP costs'!J76*(1/1.03^(J$1-$C$1))</f>
        <v>447424.73249350605</v>
      </c>
      <c r="K76">
        <f>'FP costs'!K76*(1/1.03^(K$1-$C$1))</f>
        <v>539023.95373414597</v>
      </c>
      <c r="L76">
        <f>'FP costs'!L76*(1/1.03^(L$1-$C$1))</f>
        <v>633914.81125757203</v>
      </c>
      <c r="M76">
        <f>'FP costs'!M76*(1/1.03^(M$1-$C$1))</f>
        <v>731423.95993396966</v>
      </c>
    </row>
    <row r="77" spans="1:13" x14ac:dyDescent="0.3">
      <c r="A77" s="31" t="s">
        <v>152</v>
      </c>
      <c r="B77">
        <f>'FP costs'!B77*(1/1.03^(B$1-$B$1))</f>
        <v>0</v>
      </c>
      <c r="C77">
        <f>'FP costs'!C77*(1/1.03^(C$1-$B$1))</f>
        <v>0</v>
      </c>
      <c r="D77">
        <f>'FP costs'!D77*(1/1.03^(D$1-$B$1))</f>
        <v>0</v>
      </c>
      <c r="E77">
        <f>'FP costs'!E77*(1/1.03^(E$1-$C$1))</f>
        <v>1354301.0447630412</v>
      </c>
      <c r="F77">
        <f>'FP costs'!F77*(1/1.03^(F$1-$C$1))</f>
        <v>2850832.734223464</v>
      </c>
      <c r="G77">
        <f>'FP costs'!G77*(1/1.03^(G$1-$C$1))</f>
        <v>4504526.1182506867</v>
      </c>
      <c r="H77">
        <f>'FP costs'!H77*(1/1.03^(H$1-$C$1))</f>
        <v>6331054.8740988951</v>
      </c>
      <c r="I77">
        <f>'FP costs'!I77*(1/1.03^(I$1-$C$1))</f>
        <v>8338151.9671162292</v>
      </c>
      <c r="J77">
        <f>'FP costs'!J77*(1/1.03^(J$1-$C$1))</f>
        <v>10552197.157886881</v>
      </c>
      <c r="K77">
        <f>'FP costs'!K77*(1/1.03^(K$1-$C$1))</f>
        <v>12993247.373883292</v>
      </c>
      <c r="L77">
        <f>'FP costs'!L77*(1/1.03^(L$1-$C$1))</f>
        <v>15682583.605557123</v>
      </c>
      <c r="M77">
        <f>'FP costs'!M77*(1/1.03^(M$1-$C$1))</f>
        <v>18643660.41302954</v>
      </c>
    </row>
    <row r="78" spans="1:13" x14ac:dyDescent="0.3">
      <c r="A78" s="31" t="s">
        <v>154</v>
      </c>
      <c r="B78">
        <f>'FP costs'!B78*(1/1.03^(B$1-$B$1))</f>
        <v>0</v>
      </c>
      <c r="C78">
        <f>'FP costs'!C78*(1/1.03^(C$1-$B$1))</f>
        <v>0</v>
      </c>
      <c r="D78">
        <f>'FP costs'!D78*(1/1.03^(D$1-$B$1))</f>
        <v>0</v>
      </c>
      <c r="E78">
        <f>'FP costs'!E78*(1/1.03^(E$1-$C$1))</f>
        <v>5303911.6450532591</v>
      </c>
      <c r="F78">
        <f>'FP costs'!F78*(1/1.03^(F$1-$C$1))</f>
        <v>11671535.357333792</v>
      </c>
      <c r="G78">
        <f>'FP costs'!G78*(1/1.03^(G$1-$C$1))</f>
        <v>19228562.646034949</v>
      </c>
      <c r="H78">
        <f>'FP costs'!H78*(1/1.03^(H$1-$C$1))</f>
        <v>28114530.376023125</v>
      </c>
      <c r="I78">
        <f>'FP costs'!I78*(1/1.03^(I$1-$C$1))</f>
        <v>38445605.730912454</v>
      </c>
      <c r="J78">
        <f>'FP costs'!J78*(1/1.03^(J$1-$C$1))</f>
        <v>50414826.069442824</v>
      </c>
      <c r="K78">
        <f>'FP costs'!K78*(1/1.03^(K$1-$C$1))</f>
        <v>64204038.671395108</v>
      </c>
      <c r="L78">
        <f>'FP costs'!L78*(1/1.03^(L$1-$C$1))</f>
        <v>80002332.602711573</v>
      </c>
      <c r="M78">
        <f>'FP costs'!M78*(1/1.03^(M$1-$C$1))</f>
        <v>98013763.560412213</v>
      </c>
    </row>
    <row r="79" spans="1:13" x14ac:dyDescent="0.3">
      <c r="A79" s="31" t="s">
        <v>156</v>
      </c>
      <c r="B79">
        <f>'FP costs'!B79*(1/1.03^(B$1-$B$1))</f>
        <v>0</v>
      </c>
      <c r="C79">
        <f>'FP costs'!C79*(1/1.03^(C$1-$B$1))</f>
        <v>0</v>
      </c>
      <c r="D79">
        <f>'FP costs'!D79*(1/1.03^(D$1-$B$1))</f>
        <v>0</v>
      </c>
      <c r="E79">
        <f>'FP costs'!E79*(1/1.03^(E$1-$C$1))</f>
        <v>138181.57387623875</v>
      </c>
      <c r="F79">
        <f>'FP costs'!F79*(1/1.03^(F$1-$C$1))</f>
        <v>295831.99567877897</v>
      </c>
      <c r="G79">
        <f>'FP costs'!G79*(1/1.03^(G$1-$C$1))</f>
        <v>474000.82103670272</v>
      </c>
      <c r="H79">
        <f>'FP costs'!H79*(1/1.03^(H$1-$C$1))</f>
        <v>673709.16170013859</v>
      </c>
      <c r="I79">
        <f>'FP costs'!I79*(1/1.03^(I$1-$C$1))</f>
        <v>896268.75576308498</v>
      </c>
      <c r="J79">
        <f>'FP costs'!J79*(1/1.03^(J$1-$C$1))</f>
        <v>1142597.3143738511</v>
      </c>
      <c r="K79">
        <f>'FP costs'!K79*(1/1.03^(K$1-$C$1))</f>
        <v>1413891.9600890437</v>
      </c>
      <c r="L79">
        <f>'FP costs'!L79*(1/1.03^(L$1-$C$1))</f>
        <v>1711470.0806329448</v>
      </c>
      <c r="M79">
        <f>'FP costs'!M79*(1/1.03^(M$1-$C$1))</f>
        <v>2036645.7631357913</v>
      </c>
    </row>
    <row r="80" spans="1:13" x14ac:dyDescent="0.3">
      <c r="A80" s="31" t="s">
        <v>158</v>
      </c>
      <c r="B80">
        <f>'FP costs'!B80*(1/1.03^(B$1-$B$1))</f>
        <v>0</v>
      </c>
      <c r="C80">
        <f>'FP costs'!C80*(1/1.03^(C$1-$B$1))</f>
        <v>0</v>
      </c>
      <c r="D80">
        <f>'FP costs'!D80*(1/1.03^(D$1-$B$1))</f>
        <v>0</v>
      </c>
      <c r="E80">
        <f>'FP costs'!E80*(1/1.03^(E$1-$C$1))</f>
        <v>13520782.567265149</v>
      </c>
      <c r="F80">
        <f>'FP costs'!F80*(1/1.03^(F$1-$C$1))</f>
        <v>27823428.594510362</v>
      </c>
      <c r="G80">
        <f>'FP costs'!G80*(1/1.03^(G$1-$C$1))</f>
        <v>42965827.346892208</v>
      </c>
      <c r="H80">
        <f>'FP costs'!H80*(1/1.03^(H$1-$C$1))</f>
        <v>59000869.936560012</v>
      </c>
      <c r="I80">
        <f>'FP costs'!I80*(1/1.03^(I$1-$C$1))</f>
        <v>75972237.994567454</v>
      </c>
      <c r="J80">
        <f>'FP costs'!J80*(1/1.03^(J$1-$C$1))</f>
        <v>93949757.351649776</v>
      </c>
      <c r="K80">
        <f>'FP costs'!K80*(1/1.03^(K$1-$C$1))</f>
        <v>112974897.73578848</v>
      </c>
      <c r="L80">
        <f>'FP costs'!L80*(1/1.03^(L$1-$C$1))</f>
        <v>133062196.10546212</v>
      </c>
      <c r="M80">
        <f>'FP costs'!M80*(1/1.03^(M$1-$C$1))</f>
        <v>154218918.1124385</v>
      </c>
    </row>
    <row r="81" spans="1:13" x14ac:dyDescent="0.3">
      <c r="A81" s="31" t="s">
        <v>160</v>
      </c>
      <c r="B81">
        <f>'FP costs'!B81*(1/1.03^(B$1-$B$1))</f>
        <v>0</v>
      </c>
      <c r="C81">
        <f>'FP costs'!C81*(1/1.03^(C$1-$B$1))</f>
        <v>0</v>
      </c>
      <c r="D81">
        <f>'FP costs'!D81*(1/1.03^(D$1-$B$1))</f>
        <v>0</v>
      </c>
      <c r="E81">
        <f>'FP costs'!E81*(1/1.03^(E$1-$C$1))</f>
        <v>196926.03898196126</v>
      </c>
      <c r="F81">
        <f>'FP costs'!F81*(1/1.03^(F$1-$C$1))</f>
        <v>392194.31225605606</v>
      </c>
      <c r="G81">
        <f>'FP costs'!G81*(1/1.03^(G$1-$C$1))</f>
        <v>585777.88670455583</v>
      </c>
      <c r="H81">
        <f>'FP costs'!H81*(1/1.03^(H$1-$C$1))</f>
        <v>777719.65002622257</v>
      </c>
      <c r="I81">
        <f>'FP costs'!I81*(1/1.03^(I$1-$C$1))</f>
        <v>967884.05293258384</v>
      </c>
      <c r="J81">
        <f>'FP costs'!J81*(1/1.03^(J$1-$C$1))</f>
        <v>1156522.2624630919</v>
      </c>
      <c r="K81">
        <f>'FP costs'!K81*(1/1.03^(K$1-$C$1))</f>
        <v>1343514.924996783</v>
      </c>
      <c r="L81">
        <f>'FP costs'!L81*(1/1.03^(L$1-$C$1))</f>
        <v>1528420.1277008881</v>
      </c>
      <c r="M81">
        <f>'FP costs'!M81*(1/1.03^(M$1-$C$1))</f>
        <v>1710804.6429999566</v>
      </c>
    </row>
    <row r="82" spans="1:13" x14ac:dyDescent="0.3">
      <c r="A82" s="31" t="s">
        <v>162</v>
      </c>
      <c r="B82">
        <f>'FP costs'!B82*(1/1.03^(B$1-$B$1))</f>
        <v>0</v>
      </c>
      <c r="C82">
        <f>'FP costs'!C82*(1/1.03^(C$1-$B$1))</f>
        <v>0</v>
      </c>
      <c r="D82">
        <f>'FP costs'!D82*(1/1.03^(D$1-$B$1))</f>
        <v>0</v>
      </c>
      <c r="E82">
        <f>'FP costs'!E82*(1/1.03^(E$1-$C$1))</f>
        <v>246288.96456858175</v>
      </c>
      <c r="F82">
        <f>'FP costs'!F82*(1/1.03^(F$1-$C$1))</f>
        <v>544704.53454493324</v>
      </c>
      <c r="G82">
        <f>'FP costs'!G82*(1/1.03^(G$1-$C$1))</f>
        <v>899409.46781959489</v>
      </c>
      <c r="H82">
        <f>'FP costs'!H82*(1/1.03^(H$1-$C$1))</f>
        <v>1314657.0347187037</v>
      </c>
      <c r="I82">
        <f>'FP costs'!I82*(1/1.03^(I$1-$C$1))</f>
        <v>1794921.5600653423</v>
      </c>
      <c r="J82">
        <f>'FP costs'!J82*(1/1.03^(J$1-$C$1))</f>
        <v>2345273.2147502606</v>
      </c>
      <c r="K82">
        <f>'FP costs'!K82*(1/1.03^(K$1-$C$1))</f>
        <v>2970971.7880427781</v>
      </c>
      <c r="L82">
        <f>'FP costs'!L82*(1/1.03^(L$1-$C$1))</f>
        <v>3677896.9147516694</v>
      </c>
      <c r="M82">
        <f>'FP costs'!M82*(1/1.03^(M$1-$C$1))</f>
        <v>4472359.175303245</v>
      </c>
    </row>
    <row r="83" spans="1:13" x14ac:dyDescent="0.3">
      <c r="A83" s="31" t="s">
        <v>164</v>
      </c>
      <c r="B83">
        <f>'FP costs'!B83*(1/1.03^(B$1-$B$1))</f>
        <v>0</v>
      </c>
      <c r="C83">
        <f>'FP costs'!C83*(1/1.03^(C$1-$B$1))</f>
        <v>0</v>
      </c>
      <c r="D83">
        <f>'FP costs'!D83*(1/1.03^(D$1-$B$1))</f>
        <v>0</v>
      </c>
      <c r="E83">
        <f>'FP costs'!E83*(1/1.03^(E$1-$C$1))</f>
        <v>281121.40060356539</v>
      </c>
      <c r="F83">
        <f>'FP costs'!F83*(1/1.03^(F$1-$C$1))</f>
        <v>559443.67795210134</v>
      </c>
      <c r="G83">
        <f>'FP costs'!G83*(1/1.03^(G$1-$C$1))</f>
        <v>834365.3299810068</v>
      </c>
      <c r="H83">
        <f>'FP costs'!H83*(1/1.03^(H$1-$C$1))</f>
        <v>1104864.3663126747</v>
      </c>
      <c r="I83">
        <f>'FP costs'!I83*(1/1.03^(I$1-$C$1))</f>
        <v>1370980.5992757736</v>
      </c>
      <c r="J83">
        <f>'FP costs'!J83*(1/1.03^(J$1-$C$1))</f>
        <v>1631382.3966192156</v>
      </c>
      <c r="K83">
        <f>'FP costs'!K83*(1/1.03^(K$1-$C$1))</f>
        <v>1885499.9406790705</v>
      </c>
      <c r="L83">
        <f>'FP costs'!L83*(1/1.03^(L$1-$C$1))</f>
        <v>2133084.9703931869</v>
      </c>
      <c r="M83">
        <f>'FP costs'!M83*(1/1.03^(M$1-$C$1))</f>
        <v>2373858.2467729761</v>
      </c>
    </row>
    <row r="84" spans="1:13" x14ac:dyDescent="0.3">
      <c r="A84" s="31" t="s">
        <v>166</v>
      </c>
      <c r="B84">
        <f>'FP costs'!B84*(1/1.03^(B$1-$B$1))</f>
        <v>0</v>
      </c>
      <c r="C84">
        <f>'FP costs'!C84*(1/1.03^(C$1-$B$1))</f>
        <v>0</v>
      </c>
      <c r="D84">
        <f>'FP costs'!D84*(1/1.03^(D$1-$B$1))</f>
        <v>0</v>
      </c>
      <c r="E84">
        <f>'FP costs'!E84*(1/1.03^(E$1-$C$1))</f>
        <v>1892004.1933061462</v>
      </c>
      <c r="F84">
        <f>'FP costs'!F84*(1/1.03^(F$1-$C$1))</f>
        <v>3783520.8072240409</v>
      </c>
      <c r="G84">
        <f>'FP costs'!G84*(1/1.03^(G$1-$C$1))</f>
        <v>5673808.1200691396</v>
      </c>
      <c r="H84">
        <f>'FP costs'!H84*(1/1.03^(H$1-$C$1))</f>
        <v>7561863.0915531972</v>
      </c>
      <c r="I84">
        <f>'FP costs'!I84*(1/1.03^(I$1-$C$1))</f>
        <v>9449343.451397093</v>
      </c>
      <c r="J84">
        <f>'FP costs'!J84*(1/1.03^(J$1-$C$1))</f>
        <v>11333900.215886295</v>
      </c>
      <c r="K84">
        <f>'FP costs'!K84*(1/1.03^(K$1-$C$1))</f>
        <v>13213813.877852011</v>
      </c>
      <c r="L84">
        <f>'FP costs'!L84*(1/1.03^(L$1-$C$1))</f>
        <v>15086564.211562265</v>
      </c>
      <c r="M84">
        <f>'FP costs'!M84*(1/1.03^(M$1-$C$1))</f>
        <v>16949672.549824174</v>
      </c>
    </row>
    <row r="85" spans="1:13" x14ac:dyDescent="0.3">
      <c r="A85" s="31" t="s">
        <v>168</v>
      </c>
      <c r="B85">
        <f>'FP costs'!B85*(1/1.03^(B$1-$B$1))</f>
        <v>0</v>
      </c>
      <c r="C85">
        <f>'FP costs'!C85*(1/1.03^(C$1-$B$1))</f>
        <v>0</v>
      </c>
      <c r="D85">
        <f>'FP costs'!D85*(1/1.03^(D$1-$B$1))</f>
        <v>0</v>
      </c>
      <c r="E85">
        <f>'FP costs'!E85*(1/1.03^(E$1-$C$1))</f>
        <v>6129866.1991512673</v>
      </c>
      <c r="F85">
        <f>'FP costs'!F85*(1/1.03^(F$1-$C$1))</f>
        <v>12496778.996638412</v>
      </c>
      <c r="G85">
        <f>'FP costs'!G85*(1/1.03^(G$1-$C$1))</f>
        <v>19109189.447814256</v>
      </c>
      <c r="H85">
        <f>'FP costs'!H85*(1/1.03^(H$1-$C$1))</f>
        <v>25971978.688027613</v>
      </c>
      <c r="I85">
        <f>'FP costs'!I85*(1/1.03^(I$1-$C$1))</f>
        <v>33103160.235647958</v>
      </c>
      <c r="J85">
        <f>'FP costs'!J85*(1/1.03^(J$1-$C$1))</f>
        <v>40503353.194532633</v>
      </c>
      <c r="K85">
        <f>'FP costs'!K85*(1/1.03^(K$1-$C$1))</f>
        <v>48181745.052201577</v>
      </c>
      <c r="L85">
        <f>'FP costs'!L85*(1/1.03^(L$1-$C$1))</f>
        <v>56151061.098143928</v>
      </c>
      <c r="M85">
        <f>'FP costs'!M85*(1/1.03^(M$1-$C$1))</f>
        <v>64423623.230464131</v>
      </c>
    </row>
    <row r="86" spans="1:13" x14ac:dyDescent="0.3">
      <c r="A86" s="31" t="s">
        <v>170</v>
      </c>
      <c r="B86">
        <f>'FP costs'!B86*(1/1.03^(B$1-$B$1))</f>
        <v>0</v>
      </c>
      <c r="C86">
        <f>'FP costs'!C86*(1/1.03^(C$1-$B$1))</f>
        <v>0</v>
      </c>
      <c r="D86">
        <f>'FP costs'!D86*(1/1.03^(D$1-$B$1))</f>
        <v>0</v>
      </c>
      <c r="E86">
        <f>'FP costs'!E86*(1/1.03^(E$1-$C$1))</f>
        <v>41787.395640456445</v>
      </c>
      <c r="F86">
        <f>'FP costs'!F86*(1/1.03^(F$1-$C$1))</f>
        <v>89099.699208899474</v>
      </c>
      <c r="G86">
        <f>'FP costs'!G86*(1/1.03^(G$1-$C$1))</f>
        <v>142265.65080182132</v>
      </c>
      <c r="H86">
        <f>'FP costs'!H86*(1/1.03^(H$1-$C$1))</f>
        <v>201644.26430001264</v>
      </c>
      <c r="I86">
        <f>'FP costs'!I86*(1/1.03^(I$1-$C$1))</f>
        <v>266783.75219271582</v>
      </c>
      <c r="J86">
        <f>'FP costs'!J86*(1/1.03^(J$1-$C$1))</f>
        <v>338385.3509579518</v>
      </c>
      <c r="K86">
        <f>'FP costs'!K86*(1/1.03^(K$1-$C$1))</f>
        <v>416340.29087894078</v>
      </c>
      <c r="L86">
        <f>'FP costs'!L86*(1/1.03^(L$1-$C$1))</f>
        <v>500146.27065781743</v>
      </c>
      <c r="M86">
        <f>'FP costs'!M86*(1/1.03^(M$1-$C$1))</f>
        <v>589280.27976450138</v>
      </c>
    </row>
    <row r="87" spans="1:13" x14ac:dyDescent="0.3">
      <c r="A87" s="31" t="s">
        <v>172</v>
      </c>
      <c r="B87">
        <f>'FP costs'!B87*(1/1.03^(B$1-$B$1))</f>
        <v>0</v>
      </c>
      <c r="C87">
        <f>'FP costs'!C87*(1/1.03^(C$1-$B$1))</f>
        <v>0</v>
      </c>
      <c r="D87">
        <f>'FP costs'!D87*(1/1.03^(D$1-$B$1))</f>
        <v>0</v>
      </c>
      <c r="E87">
        <f>'FP costs'!E87*(1/1.03^(E$1-$C$1))</f>
        <v>486723.37972731708</v>
      </c>
      <c r="F87">
        <f>'FP costs'!F87*(1/1.03^(F$1-$C$1))</f>
        <v>994154.75589188433</v>
      </c>
      <c r="G87">
        <f>'FP costs'!G87*(1/1.03^(G$1-$C$1))</f>
        <v>1522052.5258843261</v>
      </c>
      <c r="H87">
        <f>'FP costs'!H87*(1/1.03^(H$1-$C$1))</f>
        <v>2069842.7789637933</v>
      </c>
      <c r="I87">
        <f>'FP costs'!I87*(1/1.03^(I$1-$C$1))</f>
        <v>2637218.6656236229</v>
      </c>
      <c r="J87">
        <f>'FP costs'!J87*(1/1.03^(J$1-$C$1))</f>
        <v>3223200.1414484666</v>
      </c>
      <c r="K87">
        <f>'FP costs'!K87*(1/1.03^(K$1-$C$1))</f>
        <v>3825977.2688609734</v>
      </c>
      <c r="L87">
        <f>'FP costs'!L87*(1/1.03^(L$1-$C$1))</f>
        <v>4442608.2076840028</v>
      </c>
      <c r="M87">
        <f>'FP costs'!M87*(1/1.03^(M$1-$C$1))</f>
        <v>5070016.3516018884</v>
      </c>
    </row>
    <row r="88" spans="1:13" x14ac:dyDescent="0.3">
      <c r="A88" s="31" t="s">
        <v>174</v>
      </c>
      <c r="B88">
        <f>'FP costs'!B88*(1/1.03^(B$1-$B$1))</f>
        <v>0</v>
      </c>
      <c r="C88">
        <f>'FP costs'!C88*(1/1.03^(C$1-$B$1))</f>
        <v>0</v>
      </c>
      <c r="D88">
        <f>'FP costs'!D88*(1/1.03^(D$1-$B$1))</f>
        <v>0</v>
      </c>
      <c r="E88">
        <f>'FP costs'!E88*(1/1.03^(E$1-$C$1))</f>
        <v>8672.7670923249079</v>
      </c>
      <c r="F88">
        <f>'FP costs'!F88*(1/1.03^(F$1-$C$1))</f>
        <v>16993.656036941495</v>
      </c>
      <c r="G88">
        <f>'FP costs'!G88*(1/1.03^(G$1-$C$1))</f>
        <v>24978.87316958806</v>
      </c>
      <c r="H88">
        <f>'FP costs'!H88*(1/1.03^(H$1-$C$1))</f>
        <v>32643.320712682747</v>
      </c>
      <c r="I88">
        <f>'FP costs'!I88*(1/1.03^(I$1-$C$1))</f>
        <v>39994.835170768973</v>
      </c>
      <c r="J88">
        <f>'FP costs'!J88*(1/1.03^(J$1-$C$1))</f>
        <v>47052.553661126491</v>
      </c>
      <c r="K88">
        <f>'FP costs'!K88*(1/1.03^(K$1-$C$1))</f>
        <v>53831.567257404276</v>
      </c>
      <c r="L88">
        <f>'FP costs'!L88*(1/1.03^(L$1-$C$1))</f>
        <v>60295.74904961414</v>
      </c>
      <c r="M88">
        <f>'FP costs'!M88*(1/1.03^(M$1-$C$1))</f>
        <v>66420.476735570192</v>
      </c>
    </row>
    <row r="89" spans="1:13" x14ac:dyDescent="0.3">
      <c r="A89" s="31" t="s">
        <v>176</v>
      </c>
      <c r="B89">
        <f>'FP costs'!B89*(1/1.03^(B$1-$B$1))</f>
        <v>0</v>
      </c>
      <c r="C89">
        <f>'FP costs'!C89*(1/1.03^(C$1-$B$1))</f>
        <v>0</v>
      </c>
      <c r="D89">
        <f>'FP costs'!D89*(1/1.03^(D$1-$B$1))</f>
        <v>0</v>
      </c>
      <c r="E89">
        <f>'FP costs'!E89*(1/1.03^(E$1-$C$1))</f>
        <v>7053.2315567298529</v>
      </c>
      <c r="F89">
        <f>'FP costs'!F89*(1/1.03^(F$1-$C$1))</f>
        <v>14692.348546039715</v>
      </c>
      <c r="G89">
        <f>'FP costs'!G89*(1/1.03^(G$1-$C$1))</f>
        <v>22956.000471978441</v>
      </c>
      <c r="H89">
        <f>'FP costs'!H89*(1/1.03^(H$1-$C$1))</f>
        <v>31869.408484063151</v>
      </c>
      <c r="I89">
        <f>'FP costs'!I89*(1/1.03^(I$1-$C$1))</f>
        <v>41523.182719532357</v>
      </c>
      <c r="J89">
        <f>'FP costs'!J89*(1/1.03^(J$1-$C$1))</f>
        <v>51919.061485245365</v>
      </c>
      <c r="K89">
        <f>'FP costs'!K89*(1/1.03^(K$1-$C$1))</f>
        <v>63111.00472233443</v>
      </c>
      <c r="L89">
        <f>'FP costs'!L89*(1/1.03^(L$1-$C$1))</f>
        <v>75165.590965904892</v>
      </c>
      <c r="M89">
        <f>'FP costs'!M89*(1/1.03^(M$1-$C$1))</f>
        <v>88195.755198582847</v>
      </c>
    </row>
    <row r="90" spans="1:13" x14ac:dyDescent="0.3">
      <c r="A90" s="31" t="s">
        <v>178</v>
      </c>
      <c r="B90">
        <f>'FP costs'!B90*(1/1.03^(B$1-$B$1))</f>
        <v>0</v>
      </c>
      <c r="C90">
        <f>'FP costs'!C90*(1/1.03^(C$1-$B$1))</f>
        <v>0</v>
      </c>
      <c r="D90">
        <f>'FP costs'!D90*(1/1.03^(D$1-$B$1))</f>
        <v>0</v>
      </c>
      <c r="E90">
        <f>'FP costs'!E90*(1/1.03^(E$1-$C$1))</f>
        <v>19463.040357917442</v>
      </c>
      <c r="F90">
        <f>'FP costs'!F90*(1/1.03^(F$1-$C$1))</f>
        <v>40033.682840467751</v>
      </c>
      <c r="G90">
        <f>'FP costs'!G90*(1/1.03^(G$1-$C$1))</f>
        <v>61698.652335013561</v>
      </c>
      <c r="H90">
        <f>'FP costs'!H90*(1/1.03^(H$1-$C$1))</f>
        <v>84399.092647784768</v>
      </c>
      <c r="I90">
        <f>'FP costs'!I90*(1/1.03^(I$1-$C$1))</f>
        <v>108084.17122865027</v>
      </c>
      <c r="J90">
        <f>'FP costs'!J90*(1/1.03^(J$1-$C$1))</f>
        <v>132700.08694249319</v>
      </c>
      <c r="K90">
        <f>'FP costs'!K90*(1/1.03^(K$1-$C$1))</f>
        <v>158307.59308207416</v>
      </c>
      <c r="L90">
        <f>'FP costs'!L90*(1/1.03^(L$1-$C$1))</f>
        <v>185111.39016042755</v>
      </c>
      <c r="M90">
        <f>'FP costs'!M90*(1/1.03^(M$1-$C$1))</f>
        <v>213334.0402421453</v>
      </c>
    </row>
    <row r="91" spans="1:13" x14ac:dyDescent="0.3">
      <c r="A91" s="31" t="s">
        <v>180</v>
      </c>
      <c r="B91">
        <f>'FP costs'!B91*(1/1.03^(B$1-$B$1))</f>
        <v>0</v>
      </c>
      <c r="C91">
        <f>'FP costs'!C91*(1/1.03^(C$1-$B$1))</f>
        <v>0</v>
      </c>
      <c r="D91">
        <f>'FP costs'!D91*(1/1.03^(D$1-$B$1))</f>
        <v>0</v>
      </c>
      <c r="E91">
        <f>'FP costs'!E91*(1/1.03^(E$1-$C$1))</f>
        <v>1692462.1784121068</v>
      </c>
      <c r="F91">
        <f>'FP costs'!F91*(1/1.03^(F$1-$C$1))</f>
        <v>3399296.5257251584</v>
      </c>
      <c r="G91">
        <f>'FP costs'!G91*(1/1.03^(G$1-$C$1))</f>
        <v>5118400.74813601</v>
      </c>
      <c r="H91">
        <f>'FP costs'!H91*(1/1.03^(H$1-$C$1))</f>
        <v>6847489.5869644638</v>
      </c>
      <c r="I91">
        <f>'FP costs'!I91*(1/1.03^(I$1-$C$1))</f>
        <v>8579124.6633972395</v>
      </c>
      <c r="J91">
        <f>'FP costs'!J91*(1/1.03^(J$1-$C$1))</f>
        <v>10311467.370785397</v>
      </c>
      <c r="K91">
        <f>'FP costs'!K91*(1/1.03^(K$1-$C$1))</f>
        <v>12035578.982221482</v>
      </c>
      <c r="L91">
        <f>'FP costs'!L91*(1/1.03^(L$1-$C$1))</f>
        <v>13736891.260907361</v>
      </c>
      <c r="M91">
        <f>'FP costs'!M91*(1/1.03^(M$1-$C$1))</f>
        <v>15400237.037144139</v>
      </c>
    </row>
    <row r="92" spans="1:13" x14ac:dyDescent="0.3">
      <c r="A92" s="31" t="s">
        <v>182</v>
      </c>
      <c r="B92">
        <f>'FP costs'!B92*(1/1.03^(B$1-$B$1))</f>
        <v>0</v>
      </c>
      <c r="C92">
        <f>'FP costs'!C92*(1/1.03^(C$1-$B$1))</f>
        <v>0</v>
      </c>
      <c r="D92">
        <f>'FP costs'!D92*(1/1.03^(D$1-$B$1))</f>
        <v>0</v>
      </c>
      <c r="E92">
        <f>'FP costs'!E92*(1/1.03^(E$1-$C$1))</f>
        <v>372868.65475743893</v>
      </c>
      <c r="F92">
        <f>'FP costs'!F92*(1/1.03^(F$1-$C$1))</f>
        <v>754675.10361930833</v>
      </c>
      <c r="G92">
        <f>'FP costs'!G92*(1/1.03^(G$1-$C$1))</f>
        <v>1145184.3672453777</v>
      </c>
      <c r="H92">
        <f>'FP costs'!H92*(1/1.03^(H$1-$C$1))</f>
        <v>1544505.205297875</v>
      </c>
      <c r="I92">
        <f>'FP costs'!I92*(1/1.03^(I$1-$C$1))</f>
        <v>1952630.7414837305</v>
      </c>
      <c r="J92">
        <f>'FP costs'!J92*(1/1.03^(J$1-$C$1))</f>
        <v>2369406.9772463539</v>
      </c>
      <c r="K92">
        <f>'FP costs'!K92*(1/1.03^(K$1-$C$1))</f>
        <v>2795398.9942688565</v>
      </c>
      <c r="L92">
        <f>'FP costs'!L92*(1/1.03^(L$1-$C$1))</f>
        <v>3231781.1626899694</v>
      </c>
      <c r="M92">
        <f>'FP costs'!M92*(1/1.03^(M$1-$C$1))</f>
        <v>3679848.5352292028</v>
      </c>
    </row>
    <row r="93" spans="1:13" x14ac:dyDescent="0.3">
      <c r="A93" s="31" t="s">
        <v>184</v>
      </c>
      <c r="B93">
        <f>'FP costs'!B93*(1/1.03^(B$1-$B$1))</f>
        <v>0</v>
      </c>
      <c r="C93">
        <f>'FP costs'!C93*(1/1.03^(C$1-$B$1))</f>
        <v>0</v>
      </c>
      <c r="D93">
        <f>'FP costs'!D93*(1/1.03^(D$1-$B$1))</f>
        <v>0</v>
      </c>
      <c r="E93">
        <f>'FP costs'!E93*(1/1.03^(E$1-$C$1))</f>
        <v>234498.82307694844</v>
      </c>
      <c r="F93">
        <f>'FP costs'!F93*(1/1.03^(F$1-$C$1))</f>
        <v>519065.82028702716</v>
      </c>
      <c r="G93">
        <f>'FP costs'!G93*(1/1.03^(G$1-$C$1))</f>
        <v>857861.8742174377</v>
      </c>
      <c r="H93">
        <f>'FP costs'!H93*(1/1.03^(H$1-$C$1))</f>
        <v>1254952.3062901127</v>
      </c>
      <c r="I93">
        <f>'FP costs'!I93*(1/1.03^(I$1-$C$1))</f>
        <v>1713342.4641635835</v>
      </c>
      <c r="J93">
        <f>'FP costs'!J93*(1/1.03^(J$1-$C$1))</f>
        <v>2238439.9121975102</v>
      </c>
      <c r="K93">
        <f>'FP costs'!K93*(1/1.03^(K$1-$C$1))</f>
        <v>2835152.7046510316</v>
      </c>
      <c r="L93">
        <f>'FP costs'!L93*(1/1.03^(L$1-$C$1))</f>
        <v>3508994.0180066884</v>
      </c>
      <c r="M93">
        <f>'FP costs'!M93*(1/1.03^(M$1-$C$1))</f>
        <v>4265679.6495015323</v>
      </c>
    </row>
    <row r="94" spans="1:13" x14ac:dyDescent="0.3">
      <c r="A94" s="31" t="s">
        <v>186</v>
      </c>
      <c r="B94">
        <f>'FP costs'!B94*(1/1.03^(B$1-$B$1))</f>
        <v>0</v>
      </c>
      <c r="C94">
        <f>'FP costs'!C94*(1/1.03^(C$1-$B$1))</f>
        <v>0</v>
      </c>
      <c r="D94">
        <f>'FP costs'!D94*(1/1.03^(D$1-$B$1))</f>
        <v>0</v>
      </c>
      <c r="E94">
        <f>'FP costs'!E94*(1/1.03^(E$1-$C$1))</f>
        <v>25370.531026581106</v>
      </c>
      <c r="F94">
        <f>'FP costs'!F94*(1/1.03^(F$1-$C$1))</f>
        <v>52703.030261065956</v>
      </c>
      <c r="G94">
        <f>'FP costs'!G94*(1/1.03^(G$1-$C$1))</f>
        <v>82109.016768661706</v>
      </c>
      <c r="H94">
        <f>'FP costs'!H94*(1/1.03^(H$1-$C$1))</f>
        <v>113717.79045535951</v>
      </c>
      <c r="I94">
        <f>'FP costs'!I94*(1/1.03^(I$1-$C$1))</f>
        <v>147610.45895373222</v>
      </c>
      <c r="J94">
        <f>'FP costs'!J94*(1/1.03^(J$1-$C$1))</f>
        <v>183948.6947114926</v>
      </c>
      <c r="K94">
        <f>'FP costs'!K94*(1/1.03^(K$1-$C$1))</f>
        <v>222903.90628442855</v>
      </c>
      <c r="L94">
        <f>'FP costs'!L94*(1/1.03^(L$1-$C$1))</f>
        <v>264645.37380985194</v>
      </c>
      <c r="M94">
        <f>'FP costs'!M94*(1/1.03^(M$1-$C$1))</f>
        <v>309365.48314330843</v>
      </c>
    </row>
    <row r="95" spans="1:13" x14ac:dyDescent="0.3">
      <c r="A95" s="31" t="s">
        <v>188</v>
      </c>
      <c r="B95">
        <f>'FP costs'!B95*(1/1.03^(B$1-$B$1))</f>
        <v>0</v>
      </c>
      <c r="C95">
        <f>'FP costs'!C95*(1/1.03^(C$1-$B$1))</f>
        <v>0</v>
      </c>
      <c r="D95">
        <f>'FP costs'!D95*(1/1.03^(D$1-$B$1))</f>
        <v>0</v>
      </c>
      <c r="E95">
        <f>'FP costs'!E95*(1/1.03^(E$1-$C$1))</f>
        <v>315928.00945849833</v>
      </c>
      <c r="F95">
        <f>'FP costs'!F95*(1/1.03^(F$1-$C$1))</f>
        <v>734019.51961909235</v>
      </c>
      <c r="G95">
        <f>'FP costs'!G95*(1/1.03^(G$1-$C$1))</f>
        <v>1280400.1704510697</v>
      </c>
      <c r="H95">
        <f>'FP costs'!H95*(1/1.03^(H$1-$C$1))</f>
        <v>1987128.459511624</v>
      </c>
      <c r="I95">
        <f>'FP costs'!I95*(1/1.03^(I$1-$C$1))</f>
        <v>2892687.1910930946</v>
      </c>
      <c r="J95">
        <f>'FP costs'!J95*(1/1.03^(J$1-$C$1))</f>
        <v>4047637.7357977116</v>
      </c>
      <c r="K95">
        <f>'FP costs'!K95*(1/1.03^(K$1-$C$1))</f>
        <v>5514186.1723879706</v>
      </c>
      <c r="L95">
        <f>'FP costs'!L95*(1/1.03^(L$1-$C$1))</f>
        <v>7370985.3770525819</v>
      </c>
      <c r="M95">
        <f>'FP costs'!M95*(1/1.03^(M$1-$C$1))</f>
        <v>9715861.3293874897</v>
      </c>
    </row>
    <row r="96" spans="1:13" x14ac:dyDescent="0.3">
      <c r="A96" s="31" t="s">
        <v>190</v>
      </c>
      <c r="B96">
        <f>'FP costs'!B96*(1/1.03^(B$1-$B$1))</f>
        <v>0</v>
      </c>
      <c r="C96">
        <f>'FP costs'!C96*(1/1.03^(C$1-$B$1))</f>
        <v>0</v>
      </c>
      <c r="D96">
        <f>'FP costs'!D96*(1/1.03^(D$1-$B$1))</f>
        <v>0</v>
      </c>
      <c r="E96">
        <f>'FP costs'!E96*(1/1.03^(E$1-$C$1))</f>
        <v>1938751.4237365939</v>
      </c>
      <c r="F96">
        <f>'FP costs'!F96*(1/1.03^(F$1-$C$1))</f>
        <v>3843985.7056620028</v>
      </c>
      <c r="G96">
        <f>'FP costs'!G96*(1/1.03^(G$1-$C$1))</f>
        <v>5716437.5941349678</v>
      </c>
      <c r="H96">
        <f>'FP costs'!H96*(1/1.03^(H$1-$C$1))</f>
        <v>7557747.9633098561</v>
      </c>
      <c r="I96">
        <f>'FP costs'!I96*(1/1.03^(I$1-$C$1))</f>
        <v>9363729.639164472</v>
      </c>
      <c r="J96">
        <f>'FP costs'!J96*(1/1.03^(J$1-$C$1))</f>
        <v>11139377.136206878</v>
      </c>
      <c r="K96">
        <f>'FP costs'!K96*(1/1.03^(K$1-$C$1))</f>
        <v>12882459.663120348</v>
      </c>
      <c r="L96">
        <f>'FP costs'!L96*(1/1.03^(L$1-$C$1))</f>
        <v>14585864.555105301</v>
      </c>
      <c r="M96">
        <f>'FP costs'!M96*(1/1.03^(M$1-$C$1))</f>
        <v>16242459.647005267</v>
      </c>
    </row>
    <row r="97" spans="1:13" x14ac:dyDescent="0.3">
      <c r="A97" s="31" t="s">
        <v>192</v>
      </c>
      <c r="B97">
        <f>'FP costs'!B97*(1/1.03^(B$1-$B$1))</f>
        <v>0</v>
      </c>
      <c r="C97">
        <f>'FP costs'!C97*(1/1.03^(C$1-$B$1))</f>
        <v>0</v>
      </c>
      <c r="D97">
        <f>'FP costs'!D97*(1/1.03^(D$1-$B$1))</f>
        <v>0</v>
      </c>
      <c r="E97">
        <f>'FP costs'!E97*(1/1.03^(E$1-$C$1))</f>
        <v>335484.2182776368</v>
      </c>
      <c r="F97">
        <f>'FP costs'!F97*(1/1.03^(F$1-$C$1))</f>
        <v>740220.98275487113</v>
      </c>
      <c r="G97">
        <f>'FP costs'!G97*(1/1.03^(G$1-$C$1))</f>
        <v>1228308.8308438852</v>
      </c>
      <c r="H97">
        <f>'FP costs'!H97*(1/1.03^(H$1-$C$1))</f>
        <v>1816511.827350528</v>
      </c>
      <c r="I97">
        <f>'FP costs'!I97*(1/1.03^(I$1-$C$1))</f>
        <v>2523009.3616989269</v>
      </c>
      <c r="J97">
        <f>'FP costs'!J97*(1/1.03^(J$1-$C$1))</f>
        <v>3373251.4593419828</v>
      </c>
      <c r="K97">
        <f>'FP costs'!K97*(1/1.03^(K$1-$C$1))</f>
        <v>4396465.9040063508</v>
      </c>
      <c r="L97">
        <f>'FP costs'!L97*(1/1.03^(L$1-$C$1))</f>
        <v>5628140.805178606</v>
      </c>
      <c r="M97">
        <f>'FP costs'!M97*(1/1.03^(M$1-$C$1))</f>
        <v>7110878.7701750509</v>
      </c>
    </row>
    <row r="98" spans="1:13" x14ac:dyDescent="0.3">
      <c r="A98" s="31" t="s">
        <v>194</v>
      </c>
      <c r="B98">
        <f>'FP costs'!B98*(1/1.03^(B$1-$B$1))</f>
        <v>0</v>
      </c>
      <c r="C98">
        <f>'FP costs'!C98*(1/1.03^(C$1-$B$1))</f>
        <v>0</v>
      </c>
      <c r="D98">
        <f>'FP costs'!D98*(1/1.03^(D$1-$B$1))</f>
        <v>0</v>
      </c>
      <c r="E98">
        <f>'FP costs'!E98*(1/1.03^(E$1-$C$1))</f>
        <v>678880.67063361336</v>
      </c>
      <c r="F98">
        <f>'FP costs'!F98*(1/1.03^(F$1-$C$1))</f>
        <v>1353078.5645969689</v>
      </c>
      <c r="G98">
        <f>'FP costs'!G98*(1/1.03^(G$1-$C$1))</f>
        <v>2020035.015199719</v>
      </c>
      <c r="H98">
        <f>'FP costs'!H98*(1/1.03^(H$1-$C$1))</f>
        <v>2675285.8246070375</v>
      </c>
      <c r="I98">
        <f>'FP costs'!I98*(1/1.03^(I$1-$C$1))</f>
        <v>3319115.3688377528</v>
      </c>
      <c r="J98">
        <f>'FP costs'!J98*(1/1.03^(J$1-$C$1))</f>
        <v>3945316.5111880172</v>
      </c>
      <c r="K98">
        <f>'FP costs'!K98*(1/1.03^(K$1-$C$1))</f>
        <v>4552417.8425436728</v>
      </c>
      <c r="L98">
        <f>'FP costs'!L98*(1/1.03^(L$1-$C$1))</f>
        <v>5142012.7331852969</v>
      </c>
      <c r="M98">
        <f>'FP costs'!M98*(1/1.03^(M$1-$C$1))</f>
        <v>5715913.0121986754</v>
      </c>
    </row>
    <row r="99" spans="1:13" x14ac:dyDescent="0.3">
      <c r="A99" s="31" t="s">
        <v>196</v>
      </c>
      <c r="B99">
        <f>'FP costs'!B99*(1/1.03^(B$1-$B$1))</f>
        <v>0</v>
      </c>
      <c r="C99">
        <f>'FP costs'!C99*(1/1.03^(C$1-$B$1))</f>
        <v>0</v>
      </c>
      <c r="D99">
        <f>'FP costs'!D99*(1/1.03^(D$1-$B$1))</f>
        <v>0</v>
      </c>
      <c r="E99">
        <f>'FP costs'!E99*(1/1.03^(E$1-$C$1))</f>
        <v>1372983.4313350369</v>
      </c>
      <c r="F99">
        <f>'FP costs'!F99*(1/1.03^(F$1-$C$1))</f>
        <v>2923101.8150444082</v>
      </c>
      <c r="G99">
        <f>'FP costs'!G99*(1/1.03^(G$1-$C$1))</f>
        <v>4671324.8086171094</v>
      </c>
      <c r="H99">
        <f>'FP costs'!H99*(1/1.03^(H$1-$C$1))</f>
        <v>6640189.3816318251</v>
      </c>
      <c r="I99">
        <f>'FP costs'!I99*(1/1.03^(I$1-$C$1))</f>
        <v>8852704.590518808</v>
      </c>
      <c r="J99">
        <f>'FP costs'!J99*(1/1.03^(J$1-$C$1))</f>
        <v>11339333.611889554</v>
      </c>
      <c r="K99">
        <f>'FP costs'!K99*(1/1.03^(K$1-$C$1))</f>
        <v>14132210.822984165</v>
      </c>
      <c r="L99">
        <f>'FP costs'!L99*(1/1.03^(L$1-$C$1))</f>
        <v>17268080.518157147</v>
      </c>
      <c r="M99">
        <f>'FP costs'!M99*(1/1.03^(M$1-$C$1))</f>
        <v>20788190.024759751</v>
      </c>
    </row>
    <row r="100" spans="1:13" x14ac:dyDescent="0.3">
      <c r="A100" s="31" t="s">
        <v>198</v>
      </c>
      <c r="B100">
        <f>'FP costs'!B100*(1/1.03^(B$1-$B$1))</f>
        <v>0</v>
      </c>
      <c r="C100">
        <f>'FP costs'!C100*(1/1.03^(C$1-$B$1))</f>
        <v>0</v>
      </c>
      <c r="D100">
        <f>'FP costs'!D100*(1/1.03^(D$1-$B$1))</f>
        <v>0</v>
      </c>
      <c r="E100">
        <f>'FP costs'!E100*(1/1.03^(E$1-$C$1))</f>
        <v>21972.416964723696</v>
      </c>
      <c r="F100">
        <f>'FP costs'!F100*(1/1.03^(F$1-$C$1))</f>
        <v>43334.271721579025</v>
      </c>
      <c r="G100">
        <f>'FP costs'!G100*(1/1.03^(G$1-$C$1))</f>
        <v>64132.652316791835</v>
      </c>
      <c r="H100">
        <f>'FP costs'!H100*(1/1.03^(H$1-$C$1))</f>
        <v>84469.674058187666</v>
      </c>
      <c r="I100">
        <f>'FP costs'!I100*(1/1.03^(I$1-$C$1))</f>
        <v>104452.84304798969</v>
      </c>
      <c r="J100">
        <f>'FP costs'!J100*(1/1.03^(J$1-$C$1))</f>
        <v>124131.58483253268</v>
      </c>
      <c r="K100">
        <f>'FP costs'!K100*(1/1.03^(K$1-$C$1))</f>
        <v>143487.9920452912</v>
      </c>
      <c r="L100">
        <f>'FP costs'!L100*(1/1.03^(L$1-$C$1))</f>
        <v>162388.99448989113</v>
      </c>
      <c r="M100">
        <f>'FP costs'!M100*(1/1.03^(M$1-$C$1))</f>
        <v>180699.67201545576</v>
      </c>
    </row>
    <row r="101" spans="1:13" x14ac:dyDescent="0.3">
      <c r="A101" s="31" t="s">
        <v>200</v>
      </c>
      <c r="B101">
        <f>'FP costs'!B101*(1/1.03^(B$1-$B$1))</f>
        <v>0</v>
      </c>
      <c r="C101">
        <f>'FP costs'!C101*(1/1.03^(C$1-$B$1))</f>
        <v>0</v>
      </c>
      <c r="D101">
        <f>'FP costs'!D101*(1/1.03^(D$1-$B$1))</f>
        <v>0</v>
      </c>
      <c r="E101">
        <f>'FP costs'!E101*(1/1.03^(E$1-$C$1))</f>
        <v>50012.360513461361</v>
      </c>
      <c r="F101">
        <f>'FP costs'!F101*(1/1.03^(F$1-$C$1))</f>
        <v>100219.59660366458</v>
      </c>
      <c r="G101">
        <f>'FP costs'!G101*(1/1.03^(G$1-$C$1))</f>
        <v>150588.77724292997</v>
      </c>
      <c r="H101">
        <f>'FP costs'!H101*(1/1.03^(H$1-$C$1))</f>
        <v>201038.67666954218</v>
      </c>
      <c r="I101">
        <f>'FP costs'!I101*(1/1.03^(I$1-$C$1))</f>
        <v>251449.32966615827</v>
      </c>
      <c r="J101">
        <f>'FP costs'!J101*(1/1.03^(J$1-$C$1))</f>
        <v>301760.31799334515</v>
      </c>
      <c r="K101">
        <f>'FP costs'!K101*(1/1.03^(K$1-$C$1))</f>
        <v>351884.27638272819</v>
      </c>
      <c r="L101">
        <f>'FP costs'!L101*(1/1.03^(L$1-$C$1))</f>
        <v>401720.37561378255</v>
      </c>
      <c r="M101">
        <f>'FP costs'!M101*(1/1.03^(M$1-$C$1))</f>
        <v>451150.44978619379</v>
      </c>
    </row>
    <row r="102" spans="1:13" x14ac:dyDescent="0.3">
      <c r="A102" s="31" t="s">
        <v>202</v>
      </c>
      <c r="B102">
        <f>'FP costs'!B102*(1/1.03^(B$1-$B$1))</f>
        <v>0</v>
      </c>
      <c r="C102">
        <f>'FP costs'!C102*(1/1.03^(C$1-$B$1))</f>
        <v>0</v>
      </c>
      <c r="D102">
        <f>'FP costs'!D102*(1/1.03^(D$1-$B$1))</f>
        <v>0</v>
      </c>
      <c r="E102">
        <f>'FP costs'!E102*(1/1.03^(E$1-$C$1))</f>
        <v>487310.2390099584</v>
      </c>
      <c r="F102">
        <f>'FP costs'!F102*(1/1.03^(F$1-$C$1))</f>
        <v>1081451.6716093863</v>
      </c>
      <c r="G102">
        <f>'FP costs'!G102*(1/1.03^(G$1-$C$1))</f>
        <v>1785398.1050875443</v>
      </c>
      <c r="H102">
        <f>'FP costs'!H102*(1/1.03^(H$1-$C$1))</f>
        <v>2593134.0056932112</v>
      </c>
      <c r="I102">
        <f>'FP costs'!I102*(1/1.03^(I$1-$C$1))</f>
        <v>3494593.858483566</v>
      </c>
      <c r="J102">
        <f>'FP costs'!J102*(1/1.03^(J$1-$C$1))</f>
        <v>4485356.8156000413</v>
      </c>
      <c r="K102">
        <f>'FP costs'!K102*(1/1.03^(K$1-$C$1))</f>
        <v>5560915.8315508263</v>
      </c>
      <c r="L102">
        <f>'FP costs'!L102*(1/1.03^(L$1-$C$1))</f>
        <v>6720748.6962394044</v>
      </c>
      <c r="M102">
        <f>'FP costs'!M102*(1/1.03^(M$1-$C$1))</f>
        <v>7966168.077529381</v>
      </c>
    </row>
    <row r="103" spans="1:13" x14ac:dyDescent="0.3">
      <c r="A103" s="31" t="s">
        <v>204</v>
      </c>
      <c r="B103">
        <f>'FP costs'!B103*(1/1.03^(B$1-$B$1))</f>
        <v>0</v>
      </c>
      <c r="C103">
        <f>'FP costs'!C103*(1/1.03^(C$1-$B$1))</f>
        <v>0</v>
      </c>
      <c r="D103">
        <f>'FP costs'!D103*(1/1.03^(D$1-$B$1))</f>
        <v>0</v>
      </c>
      <c r="E103">
        <f>'FP costs'!E103*(1/1.03^(E$1-$C$1))</f>
        <v>353681.02045283013</v>
      </c>
      <c r="F103">
        <f>'FP costs'!F103*(1/1.03^(F$1-$C$1))</f>
        <v>740165.43777789257</v>
      </c>
      <c r="G103">
        <f>'FP costs'!G103*(1/1.03^(G$1-$C$1))</f>
        <v>1163097.9168513941</v>
      </c>
      <c r="H103">
        <f>'FP costs'!H103*(1/1.03^(H$1-$C$1))</f>
        <v>1626619.2655493596</v>
      </c>
      <c r="I103">
        <f>'FP costs'!I103*(1/1.03^(I$1-$C$1))</f>
        <v>2135309.6904659551</v>
      </c>
      <c r="J103">
        <f>'FP costs'!J103*(1/1.03^(J$1-$C$1))</f>
        <v>2693578.2160555734</v>
      </c>
      <c r="K103">
        <f>'FP costs'!K103*(1/1.03^(K$1-$C$1))</f>
        <v>3304957.6259082942</v>
      </c>
      <c r="L103">
        <f>'FP costs'!L103*(1/1.03^(L$1-$C$1))</f>
        <v>3970930.5141863469</v>
      </c>
      <c r="M103">
        <f>'FP costs'!M103*(1/1.03^(M$1-$C$1))</f>
        <v>4692518.1186330356</v>
      </c>
    </row>
    <row r="104" spans="1:13" x14ac:dyDescent="0.3">
      <c r="A104" s="31" t="s">
        <v>206</v>
      </c>
      <c r="B104">
        <f>'FP costs'!B104*(1/1.03^(B$1-$B$1))</f>
        <v>0</v>
      </c>
      <c r="C104">
        <f>'FP costs'!C104*(1/1.03^(C$1-$B$1))</f>
        <v>0</v>
      </c>
      <c r="D104">
        <f>'FP costs'!D104*(1/1.03^(D$1-$B$1))</f>
        <v>0</v>
      </c>
      <c r="E104">
        <f>'FP costs'!E104*(1/1.03^(E$1-$C$1))</f>
        <v>802366.74605927838</v>
      </c>
      <c r="F104">
        <f>'FP costs'!F104*(1/1.03^(F$1-$C$1))</f>
        <v>1557318.7433680217</v>
      </c>
      <c r="G104">
        <f>'FP costs'!G104*(1/1.03^(G$1-$C$1))</f>
        <v>2266703.6474388167</v>
      </c>
      <c r="H104">
        <f>'FP costs'!H104*(1/1.03^(H$1-$C$1))</f>
        <v>2932603.2762160702</v>
      </c>
      <c r="I104">
        <f>'FP costs'!I104*(1/1.03^(I$1-$C$1))</f>
        <v>3558709.4004665394</v>
      </c>
      <c r="J104">
        <f>'FP costs'!J104*(1/1.03^(J$1-$C$1))</f>
        <v>4146712.627381579</v>
      </c>
      <c r="K104">
        <f>'FP costs'!K104*(1/1.03^(K$1-$C$1))</f>
        <v>4698386.4373459201</v>
      </c>
      <c r="L104">
        <f>'FP costs'!L104*(1/1.03^(L$1-$C$1))</f>
        <v>5215001.3219495574</v>
      </c>
      <c r="M104">
        <f>'FP costs'!M104*(1/1.03^(M$1-$C$1))</f>
        <v>5697868.645471151</v>
      </c>
    </row>
    <row r="105" spans="1:13" x14ac:dyDescent="0.3">
      <c r="A105" s="31" t="s">
        <v>208</v>
      </c>
      <c r="B105">
        <f>'FP costs'!B105*(1/1.03^(B$1-$B$1))</f>
        <v>0</v>
      </c>
      <c r="C105">
        <f>'FP costs'!C105*(1/1.03^(C$1-$B$1))</f>
        <v>0</v>
      </c>
      <c r="D105">
        <f>'FP costs'!D105*(1/1.03^(D$1-$B$1))</f>
        <v>0</v>
      </c>
      <c r="E105">
        <f>'FP costs'!E105*(1/1.03^(E$1-$C$1))</f>
        <v>76578.784045687906</v>
      </c>
      <c r="F105">
        <f>'FP costs'!F105*(1/1.03^(F$1-$C$1))</f>
        <v>159657.11291032479</v>
      </c>
      <c r="G105">
        <f>'FP costs'!G105*(1/1.03^(G$1-$C$1))</f>
        <v>250365.86427527078</v>
      </c>
      <c r="H105">
        <f>'FP costs'!H105*(1/1.03^(H$1-$C$1))</f>
        <v>350168.34936368989</v>
      </c>
      <c r="I105">
        <f>'FP costs'!I105*(1/1.03^(I$1-$C$1))</f>
        <v>460109.59467351128</v>
      </c>
      <c r="J105">
        <f>'FP costs'!J105*(1/1.03^(J$1-$C$1))</f>
        <v>582231.66514250822</v>
      </c>
      <c r="K105">
        <f>'FP costs'!K105*(1/1.03^(K$1-$C$1))</f>
        <v>717480.20880949195</v>
      </c>
      <c r="L105">
        <f>'FP costs'!L105*(1/1.03^(L$1-$C$1))</f>
        <v>865666.35646903806</v>
      </c>
      <c r="M105">
        <f>'FP costs'!M105*(1/1.03^(M$1-$C$1))</f>
        <v>1026517.1030056595</v>
      </c>
    </row>
    <row r="106" spans="1:13" x14ac:dyDescent="0.3">
      <c r="A106" s="31" t="s">
        <v>210</v>
      </c>
      <c r="B106">
        <f>'FP costs'!B106*(1/1.03^(B$1-$B$1))</f>
        <v>0</v>
      </c>
      <c r="C106">
        <f>'FP costs'!C106*(1/1.03^(C$1-$B$1))</f>
        <v>0</v>
      </c>
      <c r="D106">
        <f>'FP costs'!D106*(1/1.03^(D$1-$B$1))</f>
        <v>0</v>
      </c>
      <c r="E106">
        <f>'FP costs'!E106*(1/1.03^(E$1-$C$1))</f>
        <v>330644.7203289087</v>
      </c>
      <c r="F106">
        <f>'FP costs'!F106*(1/1.03^(F$1-$C$1))</f>
        <v>708059.92066037829</v>
      </c>
      <c r="G106">
        <f>'FP costs'!G106*(1/1.03^(G$1-$C$1))</f>
        <v>1136958.1763236548</v>
      </c>
      <c r="H106">
        <f>'FP costs'!H106*(1/1.03^(H$1-$C$1))</f>
        <v>1622190.4982608557</v>
      </c>
      <c r="I106">
        <f>'FP costs'!I106*(1/1.03^(I$1-$C$1))</f>
        <v>2168079.2359964666</v>
      </c>
      <c r="J106">
        <f>'FP costs'!J106*(1/1.03^(J$1-$C$1))</f>
        <v>2781155.678144312</v>
      </c>
      <c r="K106">
        <f>'FP costs'!K106*(1/1.03^(K$1-$C$1))</f>
        <v>3467756.8461857219</v>
      </c>
      <c r="L106">
        <f>'FP costs'!L106*(1/1.03^(L$1-$C$1))</f>
        <v>4234907.9974153098</v>
      </c>
      <c r="M106">
        <f>'FP costs'!M106*(1/1.03^(M$1-$C$1))</f>
        <v>5090188.3146468885</v>
      </c>
    </row>
    <row r="107" spans="1:13" x14ac:dyDescent="0.3">
      <c r="A107" s="31" t="s">
        <v>212</v>
      </c>
      <c r="B107">
        <f>'FP costs'!B107*(1/1.03^(B$1-$B$1))</f>
        <v>0</v>
      </c>
      <c r="C107">
        <f>'FP costs'!C107*(1/1.03^(C$1-$B$1))</f>
        <v>0</v>
      </c>
      <c r="D107">
        <f>'FP costs'!D107*(1/1.03^(D$1-$B$1))</f>
        <v>0</v>
      </c>
      <c r="E107">
        <f>'FP costs'!E107*(1/1.03^(E$1-$C$1))</f>
        <v>3327.2927131128786</v>
      </c>
      <c r="F107">
        <f>'FP costs'!F107*(1/1.03^(F$1-$C$1))</f>
        <v>6821.6951531537597</v>
      </c>
      <c r="G107">
        <f>'FP costs'!G107*(1/1.03^(G$1-$C$1))</f>
        <v>10494.32945476436</v>
      </c>
      <c r="H107">
        <f>'FP costs'!H107*(1/1.03^(H$1-$C$1))</f>
        <v>14358.01895190271</v>
      </c>
      <c r="I107">
        <f>'FP costs'!I107*(1/1.03^(I$1-$C$1))</f>
        <v>18411.871613313073</v>
      </c>
      <c r="J107">
        <f>'FP costs'!J107*(1/1.03^(J$1-$C$1))</f>
        <v>22678.0383956361</v>
      </c>
      <c r="K107">
        <f>'FP costs'!K107*(1/1.03^(K$1-$C$1))</f>
        <v>27164.679870919819</v>
      </c>
      <c r="L107">
        <f>'FP costs'!L107*(1/1.03^(L$1-$C$1))</f>
        <v>31874.394773018004</v>
      </c>
      <c r="M107">
        <f>'FP costs'!M107*(1/1.03^(M$1-$C$1))</f>
        <v>36799.789600106051</v>
      </c>
    </row>
    <row r="108" spans="1:13" x14ac:dyDescent="0.3">
      <c r="A108" s="31" t="s">
        <v>214</v>
      </c>
      <c r="B108">
        <f>'FP costs'!B108*(1/1.03^(B$1-$B$1))</f>
        <v>0</v>
      </c>
      <c r="C108">
        <f>'FP costs'!C108*(1/1.03^(C$1-$B$1))</f>
        <v>0</v>
      </c>
      <c r="D108">
        <f>'FP costs'!D108*(1/1.03^(D$1-$B$1))</f>
        <v>0</v>
      </c>
      <c r="E108">
        <f>'FP costs'!E108*(1/1.03^(E$1-$C$1))</f>
        <v>75090.764520068493</v>
      </c>
      <c r="F108">
        <f>'FP costs'!F108*(1/1.03^(F$1-$C$1))</f>
        <v>149337.85060119288</v>
      </c>
      <c r="G108">
        <f>'FP costs'!G108*(1/1.03^(G$1-$C$1))</f>
        <v>222749.97214642185</v>
      </c>
      <c r="H108">
        <f>'FP costs'!H108*(1/1.03^(H$1-$C$1))</f>
        <v>295341.36244756996</v>
      </c>
      <c r="I108">
        <f>'FP costs'!I108*(1/1.03^(I$1-$C$1))</f>
        <v>367200.70216693822</v>
      </c>
      <c r="J108">
        <f>'FP costs'!J108*(1/1.03^(J$1-$C$1))</f>
        <v>438300.65742525255</v>
      </c>
      <c r="K108">
        <f>'FP costs'!K108*(1/1.03^(K$1-$C$1))</f>
        <v>508256.33552344178</v>
      </c>
      <c r="L108">
        <f>'FP costs'!L108*(1/1.03^(L$1-$C$1))</f>
        <v>576239.94301280449</v>
      </c>
      <c r="M108">
        <f>'FP costs'!M108*(1/1.03^(M$1-$C$1))</f>
        <v>641414.49839400302</v>
      </c>
    </row>
    <row r="109" spans="1:13" x14ac:dyDescent="0.3">
      <c r="A109" s="31" t="s">
        <v>216</v>
      </c>
      <c r="B109">
        <f>'FP costs'!B109*(1/1.03^(B$1-$B$1))</f>
        <v>0</v>
      </c>
      <c r="C109">
        <f>'FP costs'!C109*(1/1.03^(C$1-$B$1))</f>
        <v>0</v>
      </c>
      <c r="D109">
        <f>'FP costs'!D109*(1/1.03^(D$1-$B$1))</f>
        <v>0</v>
      </c>
      <c r="E109">
        <f>'FP costs'!E109*(1/1.03^(E$1-$C$1))</f>
        <v>207738.65486685428</v>
      </c>
      <c r="F109">
        <f>'FP costs'!F109*(1/1.03^(F$1-$C$1))</f>
        <v>429873.50945461658</v>
      </c>
      <c r="G109">
        <f>'FP costs'!G109*(1/1.03^(G$1-$C$1))</f>
        <v>666290.11938853096</v>
      </c>
      <c r="H109">
        <f>'FP costs'!H109*(1/1.03^(H$1-$C$1))</f>
        <v>917100.32855988946</v>
      </c>
      <c r="I109">
        <f>'FP costs'!I109*(1/1.03^(I$1-$C$1))</f>
        <v>1182052.0946007168</v>
      </c>
      <c r="J109">
        <f>'FP costs'!J109*(1/1.03^(J$1-$C$1))</f>
        <v>1461522.3520766315</v>
      </c>
      <c r="K109">
        <f>'FP costs'!K109*(1/1.03^(K$1-$C$1))</f>
        <v>1754828.5883046542</v>
      </c>
      <c r="L109">
        <f>'FP costs'!L109*(1/1.03^(L$1-$C$1))</f>
        <v>2059754.4182549547</v>
      </c>
      <c r="M109">
        <f>'FP costs'!M109*(1/1.03^(M$1-$C$1))</f>
        <v>2373812.1575368615</v>
      </c>
    </row>
    <row r="110" spans="1:13" x14ac:dyDescent="0.3">
      <c r="A110" s="31" t="s">
        <v>218</v>
      </c>
      <c r="B110">
        <f>'FP costs'!B110*(1/1.03^(B$1-$B$1))</f>
        <v>0</v>
      </c>
      <c r="C110">
        <f>'FP costs'!C110*(1/1.03^(C$1-$B$1))</f>
        <v>0</v>
      </c>
      <c r="D110">
        <f>'FP costs'!D110*(1/1.03^(D$1-$B$1))</f>
        <v>0</v>
      </c>
      <c r="E110">
        <f>'FP costs'!E110*(1/1.03^(E$1-$C$1))</f>
        <v>2637257.7963175299</v>
      </c>
      <c r="F110">
        <f>'FP costs'!F110*(1/1.03^(F$1-$C$1))</f>
        <v>5508762.5784943076</v>
      </c>
      <c r="G110">
        <f>'FP costs'!G110*(1/1.03^(G$1-$C$1))</f>
        <v>8608425.4533012677</v>
      </c>
      <c r="H110">
        <f>'FP costs'!H110*(1/1.03^(H$1-$C$1))</f>
        <v>11940282.838254182</v>
      </c>
      <c r="I110">
        <f>'FP costs'!I110*(1/1.03^(I$1-$C$1))</f>
        <v>15510321.015956681</v>
      </c>
      <c r="J110">
        <f>'FP costs'!J110*(1/1.03^(J$1-$C$1))</f>
        <v>19320704.202495303</v>
      </c>
      <c r="K110">
        <f>'FP costs'!K110*(1/1.03^(K$1-$C$1))</f>
        <v>23370737.840924177</v>
      </c>
      <c r="L110">
        <f>'FP costs'!L110*(1/1.03^(L$1-$C$1))</f>
        <v>27649865.167316623</v>
      </c>
      <c r="M110">
        <f>'FP costs'!M110*(1/1.03^(M$1-$C$1))</f>
        <v>32147467.814243637</v>
      </c>
    </row>
    <row r="111" spans="1:13" x14ac:dyDescent="0.3">
      <c r="A111" s="31" t="s">
        <v>220</v>
      </c>
      <c r="B111">
        <f>'FP costs'!B111*(1/1.03^(B$1-$B$1))</f>
        <v>0</v>
      </c>
      <c r="C111">
        <f>'FP costs'!C111*(1/1.03^(C$1-$B$1))</f>
        <v>0</v>
      </c>
      <c r="D111">
        <f>'FP costs'!D111*(1/1.03^(D$1-$B$1))</f>
        <v>0</v>
      </c>
      <c r="E111">
        <f>'FP costs'!E111*(1/1.03^(E$1-$C$1))</f>
        <v>152526.51996595948</v>
      </c>
      <c r="F111">
        <f>'FP costs'!F111*(1/1.03^(F$1-$C$1))</f>
        <v>308264.28705815814</v>
      </c>
      <c r="G111">
        <f>'FP costs'!G111*(1/1.03^(G$1-$C$1))</f>
        <v>467899.31047869945</v>
      </c>
      <c r="H111">
        <f>'FP costs'!H111*(1/1.03^(H$1-$C$1))</f>
        <v>632856.04227467778</v>
      </c>
      <c r="I111">
        <f>'FP costs'!I111*(1/1.03^(I$1-$C$1))</f>
        <v>803214.67565026926</v>
      </c>
      <c r="J111">
        <f>'FP costs'!J111*(1/1.03^(J$1-$C$1))</f>
        <v>980537.00992439699</v>
      </c>
      <c r="K111">
        <f>'FP costs'!K111*(1/1.03^(K$1-$C$1))</f>
        <v>1164936.5080111683</v>
      </c>
      <c r="L111">
        <f>'FP costs'!L111*(1/1.03^(L$1-$C$1))</f>
        <v>1354837.2234024503</v>
      </c>
      <c r="M111">
        <f>'FP costs'!M111*(1/1.03^(M$1-$C$1))</f>
        <v>1548506.0320610367</v>
      </c>
    </row>
    <row r="112" spans="1:13" x14ac:dyDescent="0.3">
      <c r="A112" s="31" t="s">
        <v>222</v>
      </c>
      <c r="B112">
        <f>'FP costs'!B112*(1/1.03^(B$1-$B$1))</f>
        <v>0</v>
      </c>
      <c r="C112">
        <f>'FP costs'!C112*(1/1.03^(C$1-$B$1))</f>
        <v>0</v>
      </c>
      <c r="D112">
        <f>'FP costs'!D112*(1/1.03^(D$1-$B$1))</f>
        <v>0</v>
      </c>
      <c r="E112">
        <f>'FP costs'!E112*(1/1.03^(E$1-$C$1))</f>
        <v>3127195.630435837</v>
      </c>
      <c r="F112">
        <f>'FP costs'!F112*(1/1.03^(F$1-$C$1))</f>
        <v>6507164.3188131908</v>
      </c>
      <c r="G112">
        <f>'FP costs'!G112*(1/1.03^(G$1-$C$1))</f>
        <v>10155598.999490319</v>
      </c>
      <c r="H112">
        <f>'FP costs'!H112*(1/1.03^(H$1-$C$1))</f>
        <v>14088047.756348198</v>
      </c>
      <c r="I112">
        <f>'FP costs'!I112*(1/1.03^(I$1-$C$1))</f>
        <v>18308494.578380212</v>
      </c>
      <c r="J112">
        <f>'FP costs'!J112*(1/1.03^(J$1-$C$1))</f>
        <v>22843461.761151977</v>
      </c>
      <c r="K112">
        <f>'FP costs'!K112*(1/1.03^(K$1-$C$1))</f>
        <v>27712380.236311793</v>
      </c>
      <c r="L112">
        <f>'FP costs'!L112*(1/1.03^(L$1-$C$1))</f>
        <v>32937246.992393199</v>
      </c>
      <c r="M112">
        <f>'FP costs'!M112*(1/1.03^(M$1-$C$1))</f>
        <v>38540822.237255931</v>
      </c>
    </row>
    <row r="113" spans="1:13" x14ac:dyDescent="0.3">
      <c r="A113" s="31" t="s">
        <v>224</v>
      </c>
      <c r="B113">
        <f>'FP costs'!B113*(1/1.03^(B$1-$B$1))</f>
        <v>0</v>
      </c>
      <c r="C113">
        <f>'FP costs'!C113*(1/1.03^(C$1-$B$1))</f>
        <v>0</v>
      </c>
      <c r="D113">
        <f>'FP costs'!D113*(1/1.03^(D$1-$B$1))</f>
        <v>0</v>
      </c>
      <c r="E113">
        <f>'FP costs'!E113*(1/1.03^(E$1-$C$1))</f>
        <v>1254989.8727458979</v>
      </c>
      <c r="F113">
        <f>'FP costs'!F113*(1/1.03^(F$1-$C$1))</f>
        <v>2492660.9005267229</v>
      </c>
      <c r="G113">
        <f>'FP costs'!G113*(1/1.03^(G$1-$C$1))</f>
        <v>3712405.2091106726</v>
      </c>
      <c r="H113">
        <f>'FP costs'!H113*(1/1.03^(H$1-$C$1))</f>
        <v>4911372.3767640274</v>
      </c>
      <c r="I113">
        <f>'FP costs'!I113*(1/1.03^(I$1-$C$1))</f>
        <v>6085917.5344291227</v>
      </c>
      <c r="J113">
        <f>'FP costs'!J113*(1/1.03^(J$1-$C$1))</f>
        <v>7235240.2671713848</v>
      </c>
      <c r="K113">
        <f>'FP costs'!K113*(1/1.03^(K$1-$C$1))</f>
        <v>8356085.7521382784</v>
      </c>
      <c r="L113">
        <f>'FP costs'!L113*(1/1.03^(L$1-$C$1))</f>
        <v>9445990.4994370565</v>
      </c>
      <c r="M113">
        <f>'FP costs'!M113*(1/1.03^(M$1-$C$1))</f>
        <v>10502990.912938114</v>
      </c>
    </row>
    <row r="114" spans="1:13" x14ac:dyDescent="0.3">
      <c r="A114" s="31" t="s">
        <v>226</v>
      </c>
      <c r="B114">
        <f>'FP costs'!B114*(1/1.03^(B$1-$B$1))</f>
        <v>0</v>
      </c>
      <c r="C114">
        <f>'FP costs'!C114*(1/1.03^(C$1-$B$1))</f>
        <v>0</v>
      </c>
      <c r="D114">
        <f>'FP costs'!D114*(1/1.03^(D$1-$B$1))</f>
        <v>0</v>
      </c>
      <c r="E114">
        <f>'FP costs'!E114*(1/1.03^(E$1-$C$1))</f>
        <v>2399850.017161746</v>
      </c>
      <c r="F114">
        <f>'FP costs'!F114*(1/1.03^(F$1-$C$1))</f>
        <v>5064440.2478752742</v>
      </c>
      <c r="G114">
        <f>'FP costs'!G114*(1/1.03^(G$1-$C$1))</f>
        <v>8013686.5704758279</v>
      </c>
      <c r="H114">
        <f>'FP costs'!H114*(1/1.03^(H$1-$C$1))</f>
        <v>11270130.517035829</v>
      </c>
      <c r="I114">
        <f>'FP costs'!I114*(1/1.03^(I$1-$C$1))</f>
        <v>14850612.583671264</v>
      </c>
      <c r="J114">
        <f>'FP costs'!J114*(1/1.03^(J$1-$C$1))</f>
        <v>18782931.286913846</v>
      </c>
      <c r="K114">
        <f>'FP costs'!K114*(1/1.03^(K$1-$C$1))</f>
        <v>23090596.677604109</v>
      </c>
      <c r="L114">
        <f>'FP costs'!L114*(1/1.03^(L$1-$C$1))</f>
        <v>27794905.491101205</v>
      </c>
      <c r="M114">
        <f>'FP costs'!M114*(1/1.03^(M$1-$C$1))</f>
        <v>32918119.341316674</v>
      </c>
    </row>
    <row r="115" spans="1:13" x14ac:dyDescent="0.3">
      <c r="A115" s="31" t="s">
        <v>228</v>
      </c>
      <c r="B115">
        <f>'FP costs'!B115*(1/1.03^(B$1-$B$1))</f>
        <v>0</v>
      </c>
      <c r="C115">
        <f>'FP costs'!C115*(1/1.03^(C$1-$B$1))</f>
        <v>0</v>
      </c>
      <c r="D115">
        <f>'FP costs'!D115*(1/1.03^(D$1-$B$1))</f>
        <v>0</v>
      </c>
      <c r="E115">
        <f>'FP costs'!E115*(1/1.03^(E$1-$C$1))</f>
        <v>86456.865954169567</v>
      </c>
      <c r="F115">
        <f>'FP costs'!F115*(1/1.03^(F$1-$C$1))</f>
        <v>169164.32127872613</v>
      </c>
      <c r="G115">
        <f>'FP costs'!G115*(1/1.03^(G$1-$C$1))</f>
        <v>248081.97933727829</v>
      </c>
      <c r="H115">
        <f>'FP costs'!H115*(1/1.03^(H$1-$C$1))</f>
        <v>323177.13946055976</v>
      </c>
      <c r="I115">
        <f>'FP costs'!I115*(1/1.03^(I$1-$C$1))</f>
        <v>394710.00100108347</v>
      </c>
      <c r="J115">
        <f>'FP costs'!J115*(1/1.03^(J$1-$C$1))</f>
        <v>462549.56994033518</v>
      </c>
      <c r="K115">
        <f>'FP costs'!K115*(1/1.03^(K$1-$C$1))</f>
        <v>526852.1550038429</v>
      </c>
      <c r="L115">
        <f>'FP costs'!L115*(1/1.03^(L$1-$C$1))</f>
        <v>587942.55419594422</v>
      </c>
      <c r="M115">
        <f>'FP costs'!M115*(1/1.03^(M$1-$C$1))</f>
        <v>646106.5311221329</v>
      </c>
    </row>
    <row r="116" spans="1:13" x14ac:dyDescent="0.3">
      <c r="A116" s="31" t="s">
        <v>230</v>
      </c>
      <c r="B116">
        <f>'FP costs'!B116*(1/1.03^(B$1-$B$1))</f>
        <v>0</v>
      </c>
      <c r="C116">
        <f>'FP costs'!C116*(1/1.03^(C$1-$B$1))</f>
        <v>0</v>
      </c>
      <c r="D116">
        <f>'FP costs'!D116*(1/1.03^(D$1-$B$1))</f>
        <v>0</v>
      </c>
      <c r="E116">
        <f>'FP costs'!E116*(1/1.03^(E$1-$C$1))</f>
        <v>718573.09483226261</v>
      </c>
      <c r="F116">
        <f>'FP costs'!F116*(1/1.03^(F$1-$C$1))</f>
        <v>1446154.0537756565</v>
      </c>
      <c r="G116">
        <f>'FP costs'!G116*(1/1.03^(G$1-$C$1))</f>
        <v>2182443.2651235852</v>
      </c>
      <c r="H116">
        <f>'FP costs'!H116*(1/1.03^(H$1-$C$1))</f>
        <v>2926409.3269284931</v>
      </c>
      <c r="I116">
        <f>'FP costs'!I116*(1/1.03^(I$1-$C$1))</f>
        <v>3679326.9525502082</v>
      </c>
      <c r="J116">
        <f>'FP costs'!J116*(1/1.03^(J$1-$C$1))</f>
        <v>4438521.6093253251</v>
      </c>
      <c r="K116">
        <f>'FP costs'!K116*(1/1.03^(K$1-$C$1))</f>
        <v>5201861.8570198845</v>
      </c>
      <c r="L116">
        <f>'FP costs'!L116*(1/1.03^(L$1-$C$1))</f>
        <v>5966097.8527214741</v>
      </c>
      <c r="M116">
        <f>'FP costs'!M116*(1/1.03^(M$1-$C$1))</f>
        <v>6727404.4865889372</v>
      </c>
    </row>
    <row r="117" spans="1:13" x14ac:dyDescent="0.3">
      <c r="A117" s="31" t="s">
        <v>232</v>
      </c>
      <c r="B117">
        <f>'FP costs'!B117*(1/1.03^(B$1-$B$1))</f>
        <v>0</v>
      </c>
      <c r="C117">
        <f>'FP costs'!C117*(1/1.03^(C$1-$B$1))</f>
        <v>0</v>
      </c>
      <c r="D117">
        <f>'FP costs'!D117*(1/1.03^(D$1-$B$1))</f>
        <v>0</v>
      </c>
      <c r="E117">
        <f>'FP costs'!E117*(1/1.03^(E$1-$C$1))</f>
        <v>12478.782834857288</v>
      </c>
      <c r="F117">
        <f>'FP costs'!F117*(1/1.03^(F$1-$C$1))</f>
        <v>25650.604194520263</v>
      </c>
      <c r="G117">
        <f>'FP costs'!G117*(1/1.03^(G$1-$C$1))</f>
        <v>39519.911628184564</v>
      </c>
      <c r="H117">
        <f>'FP costs'!H117*(1/1.03^(H$1-$C$1))</f>
        <v>54053.16681439439</v>
      </c>
      <c r="I117">
        <f>'FP costs'!I117*(1/1.03^(I$1-$C$1))</f>
        <v>69314.07659817113</v>
      </c>
      <c r="J117">
        <f>'FP costs'!J117*(1/1.03^(J$1-$C$1))</f>
        <v>85254.437374690926</v>
      </c>
      <c r="K117">
        <f>'FP costs'!K117*(1/1.03^(K$1-$C$1))</f>
        <v>101859.3598472341</v>
      </c>
      <c r="L117">
        <f>'FP costs'!L117*(1/1.03^(L$1-$C$1))</f>
        <v>119147.05072491837</v>
      </c>
      <c r="M117">
        <f>'FP costs'!M117*(1/1.03^(M$1-$C$1))</f>
        <v>137128.7104112384</v>
      </c>
    </row>
    <row r="118" spans="1:13" x14ac:dyDescent="0.3">
      <c r="A118" s="31" t="s">
        <v>234</v>
      </c>
      <c r="B118">
        <f>'FP costs'!B118*(1/1.03^(B$1-$B$1))</f>
        <v>0</v>
      </c>
      <c r="C118">
        <f>'FP costs'!C118*(1/1.03^(C$1-$B$1))</f>
        <v>0</v>
      </c>
      <c r="D118">
        <f>'FP costs'!D118*(1/1.03^(D$1-$B$1))</f>
        <v>0</v>
      </c>
      <c r="E118">
        <f>'FP costs'!E118*(1/1.03^(E$1-$C$1))</f>
        <v>3009146.6217122367</v>
      </c>
      <c r="F118">
        <f>'FP costs'!F118*(1/1.03^(F$1-$C$1))</f>
        <v>5952066.9099554885</v>
      </c>
      <c r="G118">
        <f>'FP costs'!G118*(1/1.03^(G$1-$C$1))</f>
        <v>8830026.0366346315</v>
      </c>
      <c r="H118">
        <f>'FP costs'!H118*(1/1.03^(H$1-$C$1))</f>
        <v>11645249.989119345</v>
      </c>
      <c r="I118">
        <f>'FP costs'!I118*(1/1.03^(I$1-$C$1))</f>
        <v>14399670.14884134</v>
      </c>
      <c r="J118">
        <f>'FP costs'!J118*(1/1.03^(J$1-$C$1))</f>
        <v>17100116.330990497</v>
      </c>
      <c r="K118">
        <f>'FP costs'!K118*(1/1.03^(K$1-$C$1))</f>
        <v>19742766.709614363</v>
      </c>
      <c r="L118">
        <f>'FP costs'!L118*(1/1.03^(L$1-$C$1))</f>
        <v>22314302.263079666</v>
      </c>
      <c r="M118">
        <f>'FP costs'!M118*(1/1.03^(M$1-$C$1))</f>
        <v>24801549.301948979</v>
      </c>
    </row>
    <row r="119" spans="1:13" x14ac:dyDescent="0.3">
      <c r="A119" s="31" t="s">
        <v>236</v>
      </c>
      <c r="B119">
        <f>'FP costs'!B119*(1/1.03^(B$1-$B$1))</f>
        <v>0</v>
      </c>
      <c r="C119">
        <f>'FP costs'!C119*(1/1.03^(C$1-$B$1))</f>
        <v>0</v>
      </c>
      <c r="D119">
        <f>'FP costs'!D119*(1/1.03^(D$1-$B$1))</f>
        <v>0</v>
      </c>
      <c r="E119">
        <f>'FP costs'!E119*(1/1.03^(E$1-$C$1))</f>
        <v>881073.05172945466</v>
      </c>
      <c r="F119">
        <f>'FP costs'!F119*(1/1.03^(F$1-$C$1))</f>
        <v>1974569.8889332009</v>
      </c>
      <c r="G119">
        <f>'FP costs'!G119*(1/1.03^(G$1-$C$1))</f>
        <v>3304211.8023069324</v>
      </c>
      <c r="H119">
        <f>'FP costs'!H119*(1/1.03^(H$1-$C$1))</f>
        <v>4895078.0165452398</v>
      </c>
      <c r="I119">
        <f>'FP costs'!I119*(1/1.03^(I$1-$C$1))</f>
        <v>6773971.3398654135</v>
      </c>
      <c r="J119">
        <f>'FP costs'!J119*(1/1.03^(J$1-$C$1))</f>
        <v>8970308.0202133842</v>
      </c>
      <c r="K119">
        <f>'FP costs'!K119*(1/1.03^(K$1-$C$1))</f>
        <v>11514896.232902762</v>
      </c>
      <c r="L119">
        <f>'FP costs'!L119*(1/1.03^(L$1-$C$1))</f>
        <v>14439615.6845676</v>
      </c>
      <c r="M119">
        <f>'FP costs'!M119*(1/1.03^(M$1-$C$1))</f>
        <v>17778056.110648971</v>
      </c>
    </row>
    <row r="120" spans="1:13" x14ac:dyDescent="0.3">
      <c r="A120" s="31" t="s">
        <v>238</v>
      </c>
      <c r="B120">
        <f>'FP costs'!B120*(1/1.03^(B$1-$B$1))</f>
        <v>0</v>
      </c>
      <c r="C120">
        <f>'FP costs'!C120*(1/1.03^(C$1-$B$1))</f>
        <v>0</v>
      </c>
      <c r="D120">
        <f>'FP costs'!D120*(1/1.03^(D$1-$B$1))</f>
        <v>0</v>
      </c>
      <c r="E120">
        <f>'FP costs'!E120*(1/1.03^(E$1-$C$1))</f>
        <v>1671497.2110088777</v>
      </c>
      <c r="F120">
        <f>'FP costs'!F120*(1/1.03^(F$1-$C$1))</f>
        <v>3380057.9964147508</v>
      </c>
      <c r="G120">
        <f>'FP costs'!G120*(1/1.03^(G$1-$C$1))</f>
        <v>5123660.5697916783</v>
      </c>
      <c r="H120">
        <f>'FP costs'!H120*(1/1.03^(H$1-$C$1))</f>
        <v>6900547.8522604005</v>
      </c>
      <c r="I120">
        <f>'FP costs'!I120*(1/1.03^(I$1-$C$1))</f>
        <v>8705975.4970752038</v>
      </c>
      <c r="J120">
        <f>'FP costs'!J120*(1/1.03^(J$1-$C$1))</f>
        <v>10540565.383076852</v>
      </c>
      <c r="K120">
        <f>'FP costs'!K120*(1/1.03^(K$1-$C$1))</f>
        <v>12403493.914471522</v>
      </c>
      <c r="L120">
        <f>'FP costs'!L120*(1/1.03^(L$1-$C$1))</f>
        <v>14294967.977081142</v>
      </c>
      <c r="M120">
        <f>'FP costs'!M120*(1/1.03^(M$1-$C$1))</f>
        <v>16215112.305302143</v>
      </c>
    </row>
    <row r="121" spans="1:13" x14ac:dyDescent="0.3">
      <c r="A121" s="31" t="s">
        <v>240</v>
      </c>
      <c r="B121">
        <f>'FP costs'!B121*(1/1.03^(B$1-$B$1))</f>
        <v>0</v>
      </c>
      <c r="C121">
        <f>'FP costs'!C121*(1/1.03^(C$1-$B$1))</f>
        <v>0</v>
      </c>
      <c r="D121">
        <f>'FP costs'!D121*(1/1.03^(D$1-$B$1))</f>
        <v>0</v>
      </c>
      <c r="E121">
        <f>'FP costs'!E121*(1/1.03^(E$1-$C$1))</f>
        <v>638517.18809517077</v>
      </c>
      <c r="F121">
        <f>'FP costs'!F121*(1/1.03^(F$1-$C$1))</f>
        <v>1281945.1105577499</v>
      </c>
      <c r="G121">
        <f>'FP costs'!G121*(1/1.03^(G$1-$C$1))</f>
        <v>1930687.4268467443</v>
      </c>
      <c r="H121">
        <f>'FP costs'!H121*(1/1.03^(H$1-$C$1))</f>
        <v>2585627.2088048705</v>
      </c>
      <c r="I121">
        <f>'FP costs'!I121*(1/1.03^(I$1-$C$1))</f>
        <v>3243566.5528331529</v>
      </c>
      <c r="J121">
        <f>'FP costs'!J121*(1/1.03^(J$1-$C$1))</f>
        <v>3907361.7445046525</v>
      </c>
      <c r="K121">
        <f>'FP costs'!K121*(1/1.03^(K$1-$C$1))</f>
        <v>4575273.3724121908</v>
      </c>
      <c r="L121">
        <f>'FP costs'!L121*(1/1.03^(L$1-$C$1))</f>
        <v>5242549.6632865742</v>
      </c>
      <c r="M121">
        <f>'FP costs'!M121*(1/1.03^(M$1-$C$1))</f>
        <v>5904645.0324840359</v>
      </c>
    </row>
    <row r="122" spans="1:13" x14ac:dyDescent="0.3">
      <c r="A122" s="31"/>
    </row>
    <row r="123" spans="1:13" x14ac:dyDescent="0.3">
      <c r="A123" s="31"/>
    </row>
    <row r="124" spans="1:13" x14ac:dyDescent="0.3">
      <c r="A124" s="31"/>
    </row>
    <row r="125" spans="1:13" x14ac:dyDescent="0.3">
      <c r="A125" s="31"/>
    </row>
    <row r="126" spans="1:13" x14ac:dyDescent="0.3">
      <c r="A126" s="31"/>
    </row>
    <row r="127" spans="1:13" x14ac:dyDescent="0.3">
      <c r="A127" s="31"/>
    </row>
    <row r="128" spans="1:13" x14ac:dyDescent="0.3">
      <c r="A128" s="31"/>
    </row>
    <row r="129" spans="1:1" x14ac:dyDescent="0.3">
      <c r="A129" s="31"/>
    </row>
    <row r="130" spans="1:1" x14ac:dyDescent="0.3">
      <c r="A130" s="31"/>
    </row>
    <row r="131" spans="1:1" x14ac:dyDescent="0.3">
      <c r="A131" s="31"/>
    </row>
    <row r="132" spans="1:1" x14ac:dyDescent="0.3">
      <c r="A132" s="31"/>
    </row>
    <row r="133" spans="1:1" x14ac:dyDescent="0.3">
      <c r="A133" s="31"/>
    </row>
    <row r="134" spans="1:1" x14ac:dyDescent="0.3">
      <c r="A134" s="31"/>
    </row>
    <row r="135" spans="1:1" x14ac:dyDescent="0.3">
      <c r="A135" s="31"/>
    </row>
    <row r="136" spans="1:1" x14ac:dyDescent="0.3">
      <c r="A136" s="31"/>
    </row>
    <row r="137" spans="1:1" x14ac:dyDescent="0.3">
      <c r="A137" s="31"/>
    </row>
    <row r="138" spans="1:1" x14ac:dyDescent="0.3">
      <c r="A138" s="31"/>
    </row>
    <row r="139" spans="1:1" x14ac:dyDescent="0.3">
      <c r="A139" s="31"/>
    </row>
    <row r="140" spans="1:1" x14ac:dyDescent="0.3">
      <c r="A140" s="31"/>
    </row>
    <row r="141" spans="1:1" x14ac:dyDescent="0.3">
      <c r="A141" s="31"/>
    </row>
    <row r="142" spans="1:1" x14ac:dyDescent="0.3">
      <c r="A142" s="31"/>
    </row>
    <row r="143" spans="1:1" x14ac:dyDescent="0.3">
      <c r="A143" s="31"/>
    </row>
    <row r="144" spans="1:1" x14ac:dyDescent="0.3">
      <c r="A144" s="31"/>
    </row>
    <row r="145" spans="1:1" x14ac:dyDescent="0.3">
      <c r="A145" s="31"/>
    </row>
    <row r="146" spans="1:1" x14ac:dyDescent="0.3">
      <c r="A146" s="31"/>
    </row>
    <row r="147" spans="1:1" x14ac:dyDescent="0.3">
      <c r="A147" s="31"/>
    </row>
    <row r="148" spans="1:1" x14ac:dyDescent="0.3">
      <c r="A148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94EB-5C74-4994-A21D-50AC0810FD83}">
  <dimension ref="A1:AC244"/>
  <sheetViews>
    <sheetView workbookViewId="0">
      <selection activeCell="D2" sqref="D2:D121"/>
    </sheetView>
  </sheetViews>
  <sheetFormatPr defaultRowHeight="14.4" x14ac:dyDescent="0.3"/>
  <cols>
    <col min="1" max="1" width="21.88671875" customWidth="1"/>
    <col min="4" max="4" width="14.5546875" bestFit="1" customWidth="1"/>
    <col min="5" max="13" width="13.5546875" bestFit="1" customWidth="1"/>
    <col min="14" max="14" width="15.6640625" customWidth="1"/>
    <col min="15" max="15" width="12.33203125" customWidth="1"/>
    <col min="16" max="16" width="11.5546875" customWidth="1"/>
    <col min="17" max="17" width="21.88671875" customWidth="1"/>
    <col min="20" max="20" width="14.5546875" bestFit="1" customWidth="1"/>
    <col min="21" max="29" width="13.5546875" bestFit="1" customWidth="1"/>
  </cols>
  <sheetData>
    <row r="1" spans="1:29" x14ac:dyDescent="0.3">
      <c r="A1" s="1" t="s">
        <v>0</v>
      </c>
      <c r="B1" s="1" t="s">
        <v>444</v>
      </c>
      <c r="C1" s="1" t="s">
        <v>445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P1" s="1" t="s">
        <v>447</v>
      </c>
      <c r="Q1" s="1" t="s">
        <v>0</v>
      </c>
      <c r="R1" s="1" t="s">
        <v>444</v>
      </c>
      <c r="S1" s="1" t="s">
        <v>445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</row>
    <row r="2" spans="1:29" x14ac:dyDescent="0.3">
      <c r="A2" t="s">
        <v>1</v>
      </c>
      <c r="B2" t="s">
        <v>2</v>
      </c>
      <c r="C2" t="s">
        <v>446</v>
      </c>
      <c r="D2" s="52">
        <v>0</v>
      </c>
      <c r="E2" s="52">
        <f t="shared" ref="E2:M2" si="0">U123-U2</f>
        <v>51118966.135187358</v>
      </c>
      <c r="F2" s="52">
        <f t="shared" si="0"/>
        <v>69033510.356066316</v>
      </c>
      <c r="G2" s="52">
        <f t="shared" si="0"/>
        <v>87874424.16022265</v>
      </c>
      <c r="H2" s="52">
        <f t="shared" si="0"/>
        <v>107255978.03751916</v>
      </c>
      <c r="I2" s="52">
        <f t="shared" si="0"/>
        <v>126825092.56546375</v>
      </c>
      <c r="J2" s="52">
        <f t="shared" si="0"/>
        <v>146104666.53430551</v>
      </c>
      <c r="K2" s="52">
        <f t="shared" si="0"/>
        <v>164709506.87253451</v>
      </c>
      <c r="L2" s="52">
        <f t="shared" si="0"/>
        <v>182127037.6725052</v>
      </c>
      <c r="M2" s="52">
        <f t="shared" si="0"/>
        <v>197989978.38132164</v>
      </c>
      <c r="N2" s="3">
        <f>SUM(D2:M121)</f>
        <v>85029585817.662552</v>
      </c>
      <c r="O2" s="3"/>
      <c r="P2" t="s">
        <v>448</v>
      </c>
      <c r="Q2" t="s">
        <v>1</v>
      </c>
      <c r="R2" t="s">
        <v>2</v>
      </c>
      <c r="S2" t="s">
        <v>446</v>
      </c>
      <c r="T2" s="64">
        <v>11564316.972543422</v>
      </c>
      <c r="U2" s="64">
        <v>10169733.367961388</v>
      </c>
      <c r="V2" s="64">
        <v>10125622.165714459</v>
      </c>
      <c r="W2" s="64">
        <v>10075167.077571876</v>
      </c>
      <c r="X2" s="64">
        <v>9998101.7918669991</v>
      </c>
      <c r="Y2" s="64">
        <v>9893180.8522694763</v>
      </c>
      <c r="Z2" s="64">
        <v>9740655.598176064</v>
      </c>
      <c r="AA2" s="64">
        <v>9545625.9025397971</v>
      </c>
      <c r="AB2" s="64">
        <v>9293068.6227173097</v>
      </c>
      <c r="AC2" s="64">
        <v>8991478.0837764423</v>
      </c>
    </row>
    <row r="3" spans="1:29" x14ac:dyDescent="0.3">
      <c r="A3" t="s">
        <v>4</v>
      </c>
      <c r="B3" t="s">
        <v>5</v>
      </c>
      <c r="C3" t="s">
        <v>446</v>
      </c>
      <c r="D3" s="64">
        <v>0</v>
      </c>
      <c r="E3" s="52">
        <f t="shared" ref="E3:E66" si="1">U124-U3</f>
        <v>597242.06608780241</v>
      </c>
      <c r="F3" s="52">
        <f t="shared" ref="F3:F66" si="2">V124-V3</f>
        <v>823563.03730834974</v>
      </c>
      <c r="G3" s="52">
        <f t="shared" ref="G3:G66" si="3">W124-W3</f>
        <v>1028868.2633436413</v>
      </c>
      <c r="H3" s="52">
        <f t="shared" ref="H3:H66" si="4">X124-X3</f>
        <v>1209413.209757545</v>
      </c>
      <c r="I3" s="52">
        <f t="shared" ref="I3:I66" si="5">Y124-Y3</f>
        <v>1357728.0589523274</v>
      </c>
      <c r="J3" s="52">
        <f t="shared" ref="J3:J66" si="6">Z124-Z3</f>
        <v>1468028.6383472718</v>
      </c>
      <c r="K3" s="52">
        <f t="shared" ref="K3:K66" si="7">AA124-AA3</f>
        <v>1530993.7408952317</v>
      </c>
      <c r="L3" s="52">
        <f t="shared" ref="L3:L66" si="8">AB124-AB3</f>
        <v>1518219.7433110366</v>
      </c>
      <c r="M3" s="52">
        <f t="shared" ref="M3:M66" si="9">AC124-AC3</f>
        <v>1328382.0699311632</v>
      </c>
      <c r="P3" t="s">
        <v>448</v>
      </c>
      <c r="Q3" t="s">
        <v>4</v>
      </c>
      <c r="R3" t="s">
        <v>5</v>
      </c>
      <c r="S3" t="s">
        <v>446</v>
      </c>
      <c r="T3" s="64">
        <v>1280406.6688832818</v>
      </c>
      <c r="U3" s="64">
        <v>1110126.9895331657</v>
      </c>
      <c r="V3" s="64">
        <v>1083796.187511076</v>
      </c>
      <c r="W3" s="64">
        <v>1049959.3887555131</v>
      </c>
      <c r="X3" s="64">
        <v>1009956.4556271165</v>
      </c>
      <c r="Y3" s="64">
        <v>961965.40656115487</v>
      </c>
      <c r="Z3" s="64">
        <v>905368.96969114349</v>
      </c>
      <c r="AA3" s="64">
        <v>837000.21776008094</v>
      </c>
      <c r="AB3" s="64">
        <v>743438.49924504035</v>
      </c>
      <c r="AC3" s="64">
        <v>575351.29801517911</v>
      </c>
    </row>
    <row r="4" spans="1:29" x14ac:dyDescent="0.3">
      <c r="A4" t="s">
        <v>6</v>
      </c>
      <c r="B4" t="s">
        <v>7</v>
      </c>
      <c r="C4" t="s">
        <v>446</v>
      </c>
      <c r="D4" s="64">
        <v>0</v>
      </c>
      <c r="E4" s="52">
        <f t="shared" si="1"/>
        <v>33420482.201087665</v>
      </c>
      <c r="F4" s="52">
        <f t="shared" si="2"/>
        <v>46194473.831548572</v>
      </c>
      <c r="G4" s="52">
        <f t="shared" si="3"/>
        <v>58970228.814723253</v>
      </c>
      <c r="H4" s="52">
        <f t="shared" si="4"/>
        <v>71719506.256660029</v>
      </c>
      <c r="I4" s="52">
        <f t="shared" si="5"/>
        <v>84423693.342140198</v>
      </c>
      <c r="J4" s="52">
        <f t="shared" si="6"/>
        <v>97064805.679212674</v>
      </c>
      <c r="K4" s="52">
        <f t="shared" si="7"/>
        <v>109611011.94069523</v>
      </c>
      <c r="L4" s="52">
        <f t="shared" si="8"/>
        <v>122031281.21929996</v>
      </c>
      <c r="M4" s="52">
        <f t="shared" si="9"/>
        <v>134022674.8432093</v>
      </c>
      <c r="P4" t="s">
        <v>448</v>
      </c>
      <c r="Q4" t="s">
        <v>6</v>
      </c>
      <c r="R4" t="s">
        <v>7</v>
      </c>
      <c r="S4" t="s">
        <v>446</v>
      </c>
      <c r="T4" s="64">
        <v>34354500.168140791</v>
      </c>
      <c r="U4" s="64">
        <v>30190560.58141144</v>
      </c>
      <c r="V4" s="64">
        <v>29923011.668636054</v>
      </c>
      <c r="W4" s="64">
        <v>29568241.985176671</v>
      </c>
      <c r="X4" s="64">
        <v>29164395.654431492</v>
      </c>
      <c r="Y4" s="64">
        <v>28731129.056398474</v>
      </c>
      <c r="Z4" s="64">
        <v>28279484.688329723</v>
      </c>
      <c r="AA4" s="64">
        <v>27815749.794971406</v>
      </c>
      <c r="AB4" s="64">
        <v>27345904.634965669</v>
      </c>
      <c r="AC4" s="64">
        <v>26784712.761431426</v>
      </c>
    </row>
    <row r="5" spans="1:29" x14ac:dyDescent="0.3">
      <c r="A5" t="s">
        <v>8</v>
      </c>
      <c r="B5" t="s">
        <v>9</v>
      </c>
      <c r="C5" t="s">
        <v>446</v>
      </c>
      <c r="D5" s="64">
        <v>0</v>
      </c>
      <c r="E5" s="52">
        <f t="shared" si="1"/>
        <v>73964101.557161197</v>
      </c>
      <c r="F5" s="52">
        <f t="shared" si="2"/>
        <v>103559244.20325795</v>
      </c>
      <c r="G5" s="52">
        <f t="shared" si="3"/>
        <v>134340373.3713192</v>
      </c>
      <c r="H5" s="52">
        <f t="shared" si="4"/>
        <v>165473028.83581099</v>
      </c>
      <c r="I5" s="52">
        <f t="shared" si="5"/>
        <v>196039360.33714977</v>
      </c>
      <c r="J5" s="52">
        <f t="shared" si="6"/>
        <v>225314325.90665615</v>
      </c>
      <c r="K5" s="52">
        <f t="shared" si="7"/>
        <v>251819775.28108782</v>
      </c>
      <c r="L5" s="52">
        <f t="shared" si="8"/>
        <v>274207302.47593445</v>
      </c>
      <c r="M5" s="52">
        <f t="shared" si="9"/>
        <v>290997609.18192965</v>
      </c>
      <c r="P5" t="s">
        <v>448</v>
      </c>
      <c r="Q5" t="s">
        <v>8</v>
      </c>
      <c r="R5" t="s">
        <v>9</v>
      </c>
      <c r="S5" t="s">
        <v>446</v>
      </c>
      <c r="T5" s="64">
        <v>49685362.673200712</v>
      </c>
      <c r="U5" s="64">
        <v>44215194.043210819</v>
      </c>
      <c r="V5" s="64">
        <v>44469520.933850974</v>
      </c>
      <c r="W5" s="64">
        <v>44544855.778246604</v>
      </c>
      <c r="X5" s="64">
        <v>44311077.100043505</v>
      </c>
      <c r="Y5" s="64">
        <v>43693559.726742685</v>
      </c>
      <c r="Z5" s="64">
        <v>42702656.647709616</v>
      </c>
      <c r="AA5" s="64">
        <v>41185812.628669687</v>
      </c>
      <c r="AB5" s="64">
        <v>39069365.31960322</v>
      </c>
      <c r="AC5" s="64">
        <v>36334314.693000428</v>
      </c>
    </row>
    <row r="6" spans="1:29" x14ac:dyDescent="0.3">
      <c r="A6" t="s">
        <v>10</v>
      </c>
      <c r="B6" t="s">
        <v>11</v>
      </c>
      <c r="C6" t="s">
        <v>446</v>
      </c>
      <c r="D6" s="64">
        <v>0</v>
      </c>
      <c r="E6" s="52">
        <f t="shared" si="1"/>
        <v>23136097.23742203</v>
      </c>
      <c r="F6" s="52">
        <f t="shared" si="2"/>
        <v>31704625.724939864</v>
      </c>
      <c r="G6" s="52">
        <f t="shared" si="3"/>
        <v>40060007.257567033</v>
      </c>
      <c r="H6" s="52">
        <f t="shared" si="4"/>
        <v>47899971.960546151</v>
      </c>
      <c r="I6" s="52">
        <f t="shared" si="5"/>
        <v>55216914.858531445</v>
      </c>
      <c r="J6" s="52">
        <f t="shared" si="6"/>
        <v>61950484.437099591</v>
      </c>
      <c r="K6" s="52">
        <f t="shared" si="7"/>
        <v>68032953.25573422</v>
      </c>
      <c r="L6" s="52">
        <f t="shared" si="8"/>
        <v>73404434.86474368</v>
      </c>
      <c r="M6" s="52">
        <f t="shared" si="9"/>
        <v>78002133.738043696</v>
      </c>
      <c r="P6" t="s">
        <v>448</v>
      </c>
      <c r="Q6" t="s">
        <v>10</v>
      </c>
      <c r="R6" t="s">
        <v>11</v>
      </c>
      <c r="S6" t="s">
        <v>446</v>
      </c>
      <c r="T6" s="64">
        <v>32534303.386105835</v>
      </c>
      <c r="U6" s="64">
        <v>28599484.38802461</v>
      </c>
      <c r="V6" s="64">
        <v>28318327.634272788</v>
      </c>
      <c r="W6" s="64">
        <v>28035604.852726232</v>
      </c>
      <c r="X6" s="64">
        <v>27574938.808149885</v>
      </c>
      <c r="Y6" s="64">
        <v>27019173.680912375</v>
      </c>
      <c r="Z6" s="64">
        <v>26381157.819529425</v>
      </c>
      <c r="AA6" s="64">
        <v>25664859.412823875</v>
      </c>
      <c r="AB6" s="64">
        <v>24873190.98623874</v>
      </c>
      <c r="AC6" s="64">
        <v>24007853.273276288</v>
      </c>
    </row>
    <row r="7" spans="1:29" x14ac:dyDescent="0.3">
      <c r="A7" t="s">
        <v>12</v>
      </c>
      <c r="B7" t="s">
        <v>13</v>
      </c>
      <c r="C7" t="s">
        <v>446</v>
      </c>
      <c r="D7" s="64">
        <v>0</v>
      </c>
      <c r="E7" s="52">
        <f t="shared" si="1"/>
        <v>1382300.2394851481</v>
      </c>
      <c r="F7" s="52">
        <f t="shared" si="2"/>
        <v>1776946.3509932042</v>
      </c>
      <c r="G7" s="52">
        <f t="shared" si="3"/>
        <v>2134906.8407846214</v>
      </c>
      <c r="H7" s="52">
        <f t="shared" si="4"/>
        <v>2452679.2462275652</v>
      </c>
      <c r="I7" s="52">
        <f t="shared" si="5"/>
        <v>2731837.6912656026</v>
      </c>
      <c r="J7" s="52">
        <f t="shared" si="6"/>
        <v>2974611.3428627774</v>
      </c>
      <c r="K7" s="52">
        <f t="shared" si="7"/>
        <v>3174456.1351396381</v>
      </c>
      <c r="L7" s="52">
        <f t="shared" si="8"/>
        <v>3333333.4311278388</v>
      </c>
      <c r="M7" s="52">
        <f t="shared" si="9"/>
        <v>3446632.9249958713</v>
      </c>
      <c r="P7" t="s">
        <v>448</v>
      </c>
      <c r="Q7" t="s">
        <v>12</v>
      </c>
      <c r="R7" t="s">
        <v>13</v>
      </c>
      <c r="S7" t="s">
        <v>446</v>
      </c>
      <c r="T7" s="64">
        <v>1082628.2413376125</v>
      </c>
      <c r="U7" s="64">
        <v>909903.4653597835</v>
      </c>
      <c r="V7" s="64">
        <v>864322.25037400867</v>
      </c>
      <c r="W7" s="64">
        <v>818665.81773309445</v>
      </c>
      <c r="X7" s="64">
        <v>772176.66349665658</v>
      </c>
      <c r="Y7" s="64">
        <v>726632.12390913628</v>
      </c>
      <c r="Z7" s="64">
        <v>682401.76134989527</v>
      </c>
      <c r="AA7" s="64">
        <v>637502.15947580244</v>
      </c>
      <c r="AB7" s="64">
        <v>592990.7759028736</v>
      </c>
      <c r="AC7" s="64">
        <v>547538.89877694554</v>
      </c>
    </row>
    <row r="8" spans="1:29" x14ac:dyDescent="0.3">
      <c r="A8" t="s">
        <v>14</v>
      </c>
      <c r="B8" t="s">
        <v>15</v>
      </c>
      <c r="C8" t="s">
        <v>446</v>
      </c>
      <c r="D8" s="64">
        <v>0</v>
      </c>
      <c r="E8" s="52">
        <f t="shared" si="1"/>
        <v>3232850.8173981663</v>
      </c>
      <c r="F8" s="52">
        <f t="shared" si="2"/>
        <v>4242207.6630156552</v>
      </c>
      <c r="G8" s="52">
        <f t="shared" si="3"/>
        <v>5148742.5395709705</v>
      </c>
      <c r="H8" s="52">
        <f t="shared" si="4"/>
        <v>5975590.3592350185</v>
      </c>
      <c r="I8" s="52">
        <f t="shared" si="5"/>
        <v>6691288.2149746045</v>
      </c>
      <c r="J8" s="52">
        <f t="shared" si="6"/>
        <v>7332096.7525028978</v>
      </c>
      <c r="K8" s="52">
        <f t="shared" si="7"/>
        <v>7860645.3747153189</v>
      </c>
      <c r="L8" s="52">
        <f t="shared" si="8"/>
        <v>8281244.3571539056</v>
      </c>
      <c r="M8" s="52">
        <f t="shared" si="9"/>
        <v>8592899.7974442802</v>
      </c>
      <c r="P8" t="s">
        <v>448</v>
      </c>
      <c r="Q8" t="s">
        <v>14</v>
      </c>
      <c r="R8" t="s">
        <v>15</v>
      </c>
      <c r="S8" t="s">
        <v>446</v>
      </c>
      <c r="T8" s="64">
        <v>2767244.9601608915</v>
      </c>
      <c r="U8" s="64">
        <v>2347841.6688043298</v>
      </c>
      <c r="V8" s="64">
        <v>2256857.539852974</v>
      </c>
      <c r="W8" s="64">
        <v>2162059.8192082844</v>
      </c>
      <c r="X8" s="64">
        <v>2074494.3488932177</v>
      </c>
      <c r="Y8" s="64">
        <v>1981990.2040773465</v>
      </c>
      <c r="Z8" s="64">
        <v>1896129.0406321217</v>
      </c>
      <c r="AA8" s="64">
        <v>1806136.0651815808</v>
      </c>
      <c r="AB8" s="64">
        <v>1714044.4159146515</v>
      </c>
      <c r="AC8" s="64">
        <v>1620115.5002042986</v>
      </c>
    </row>
    <row r="9" spans="1:29" x14ac:dyDescent="0.3">
      <c r="A9" t="s">
        <v>16</v>
      </c>
      <c r="B9" t="s">
        <v>17</v>
      </c>
      <c r="C9" t="s">
        <v>446</v>
      </c>
      <c r="D9" s="64">
        <v>0</v>
      </c>
      <c r="E9" s="52">
        <f t="shared" si="1"/>
        <v>129857772.28989449</v>
      </c>
      <c r="F9" s="52">
        <f t="shared" si="2"/>
        <v>166624339.92776936</v>
      </c>
      <c r="G9" s="52">
        <f t="shared" si="3"/>
        <v>202696331.18533459</v>
      </c>
      <c r="H9" s="52">
        <f t="shared" si="4"/>
        <v>237677617.01634285</v>
      </c>
      <c r="I9" s="52">
        <f t="shared" si="5"/>
        <v>271239985.52547514</v>
      </c>
      <c r="J9" s="52">
        <f t="shared" si="6"/>
        <v>302667761.56997305</v>
      </c>
      <c r="K9" s="52">
        <f t="shared" si="7"/>
        <v>332401780.75461161</v>
      </c>
      <c r="L9" s="52">
        <f t="shared" si="8"/>
        <v>359473385.93124294</v>
      </c>
      <c r="M9" s="52">
        <f t="shared" si="9"/>
        <v>383811462.80427104</v>
      </c>
      <c r="P9" t="s">
        <v>448</v>
      </c>
      <c r="Q9" t="s">
        <v>16</v>
      </c>
      <c r="R9" t="s">
        <v>17</v>
      </c>
      <c r="S9" t="s">
        <v>446</v>
      </c>
      <c r="T9" s="64">
        <v>31068255.777525648</v>
      </c>
      <c r="U9" s="64">
        <v>26858386.589840285</v>
      </c>
      <c r="V9" s="64">
        <v>26279651.778229978</v>
      </c>
      <c r="W9" s="64">
        <v>25655219.739841972</v>
      </c>
      <c r="X9" s="64">
        <v>24990263.832476608</v>
      </c>
      <c r="Y9" s="64">
        <v>24285448.91649339</v>
      </c>
      <c r="Z9" s="64">
        <v>23461029.505636312</v>
      </c>
      <c r="AA9" s="64">
        <v>22666668.464279387</v>
      </c>
      <c r="AB9" s="64">
        <v>21765574.534962866</v>
      </c>
      <c r="AC9" s="64">
        <v>20819361.978011191</v>
      </c>
    </row>
    <row r="10" spans="1:29" x14ac:dyDescent="0.3">
      <c r="A10" t="s">
        <v>18</v>
      </c>
      <c r="B10" t="s">
        <v>19</v>
      </c>
      <c r="C10" t="s">
        <v>446</v>
      </c>
      <c r="D10" s="64">
        <v>0</v>
      </c>
      <c r="E10" s="52">
        <f t="shared" si="1"/>
        <v>112402.69784301106</v>
      </c>
      <c r="F10" s="52">
        <f t="shared" si="2"/>
        <v>161943.48173088799</v>
      </c>
      <c r="G10" s="52">
        <f t="shared" si="3"/>
        <v>207668.08660727317</v>
      </c>
      <c r="H10" s="52">
        <f t="shared" si="4"/>
        <v>249275.99969974102</v>
      </c>
      <c r="I10" s="52">
        <f t="shared" si="5"/>
        <v>285300.65408760821</v>
      </c>
      <c r="J10" s="52">
        <f t="shared" si="6"/>
        <v>316166.86547452211</v>
      </c>
      <c r="K10" s="52">
        <f t="shared" si="7"/>
        <v>341773.08376525145</v>
      </c>
      <c r="L10" s="52">
        <f t="shared" si="8"/>
        <v>360186.60041957162</v>
      </c>
      <c r="M10" s="52">
        <f t="shared" si="9"/>
        <v>369176.80157065555</v>
      </c>
      <c r="P10" t="s">
        <v>448</v>
      </c>
      <c r="Q10" t="s">
        <v>18</v>
      </c>
      <c r="R10" t="s">
        <v>19</v>
      </c>
      <c r="S10" t="s">
        <v>446</v>
      </c>
      <c r="T10" s="64">
        <v>250392.07591019454</v>
      </c>
      <c r="U10" s="64">
        <v>214033.03447369323</v>
      </c>
      <c r="V10" s="64">
        <v>206891.46126350455</v>
      </c>
      <c r="W10" s="64">
        <v>199328.92669781097</v>
      </c>
      <c r="X10" s="64">
        <v>191495.05697395845</v>
      </c>
      <c r="Y10" s="64">
        <v>182728.81059688231</v>
      </c>
      <c r="Z10" s="64">
        <v>173626.98207488644</v>
      </c>
      <c r="AA10" s="64">
        <v>164233.25717422905</v>
      </c>
      <c r="AB10" s="64">
        <v>156309.89035041296</v>
      </c>
      <c r="AC10" s="64">
        <v>149357.95093122669</v>
      </c>
    </row>
    <row r="11" spans="1:29" x14ac:dyDescent="0.3">
      <c r="A11" t="s">
        <v>20</v>
      </c>
      <c r="B11" t="s">
        <v>21</v>
      </c>
      <c r="C11" t="s">
        <v>446</v>
      </c>
      <c r="D11" s="64">
        <v>0</v>
      </c>
      <c r="E11" s="52">
        <f t="shared" si="1"/>
        <v>1948349.2346354267</v>
      </c>
      <c r="F11" s="52">
        <f t="shared" si="2"/>
        <v>2645680.8933971794</v>
      </c>
      <c r="G11" s="52">
        <f t="shared" si="3"/>
        <v>3296330.6173456958</v>
      </c>
      <c r="H11" s="52">
        <f t="shared" si="4"/>
        <v>3878986.0159318531</v>
      </c>
      <c r="I11" s="52">
        <f t="shared" si="5"/>
        <v>4396897.386853449</v>
      </c>
      <c r="J11" s="52">
        <f t="shared" si="6"/>
        <v>4849830.6069385177</v>
      </c>
      <c r="K11" s="52">
        <f t="shared" si="7"/>
        <v>5234770.022671679</v>
      </c>
      <c r="L11" s="52">
        <f t="shared" si="8"/>
        <v>5551556.5824022628</v>
      </c>
      <c r="M11" s="52">
        <f t="shared" si="9"/>
        <v>5808649.7068879064</v>
      </c>
      <c r="P11" t="s">
        <v>448</v>
      </c>
      <c r="Q11" t="s">
        <v>20</v>
      </c>
      <c r="R11" t="s">
        <v>21</v>
      </c>
      <c r="S11" t="s">
        <v>446</v>
      </c>
      <c r="T11" s="64">
        <v>3043224.4749544747</v>
      </c>
      <c r="U11" s="64">
        <v>2641061.6579914782</v>
      </c>
      <c r="V11" s="64">
        <v>2578432.5321649192</v>
      </c>
      <c r="W11" s="64">
        <v>2509499.0177733595</v>
      </c>
      <c r="X11" s="64">
        <v>2425042.5382069806</v>
      </c>
      <c r="Y11" s="64">
        <v>2334264.094921154</v>
      </c>
      <c r="Z11" s="64">
        <v>2239621.6943560634</v>
      </c>
      <c r="AA11" s="64">
        <v>2141357.7858768501</v>
      </c>
      <c r="AB11" s="64">
        <v>2040449.0690292027</v>
      </c>
      <c r="AC11" s="64">
        <v>1940373.6648051064</v>
      </c>
    </row>
    <row r="12" spans="1:29" x14ac:dyDescent="0.3">
      <c r="A12" t="s">
        <v>22</v>
      </c>
      <c r="B12" t="s">
        <v>23</v>
      </c>
      <c r="C12" t="s">
        <v>446</v>
      </c>
      <c r="D12" s="64">
        <v>0</v>
      </c>
      <c r="E12" s="52">
        <f t="shared" si="1"/>
        <v>151791.8923402197</v>
      </c>
      <c r="F12" s="52">
        <f t="shared" si="2"/>
        <v>221546.4211586481</v>
      </c>
      <c r="G12" s="52">
        <f t="shared" si="3"/>
        <v>288238.83945604292</v>
      </c>
      <c r="H12" s="52">
        <f t="shared" si="4"/>
        <v>351281.95592634147</v>
      </c>
      <c r="I12" s="52">
        <f t="shared" si="5"/>
        <v>407992.79823668604</v>
      </c>
      <c r="J12" s="52">
        <f t="shared" si="6"/>
        <v>460265.92206437571</v>
      </c>
      <c r="K12" s="52">
        <f t="shared" si="7"/>
        <v>501562.21142623073</v>
      </c>
      <c r="L12" s="52">
        <f t="shared" si="8"/>
        <v>534085.18355566892</v>
      </c>
      <c r="M12" s="52">
        <f t="shared" si="9"/>
        <v>557192.58008859144</v>
      </c>
      <c r="P12" t="s">
        <v>448</v>
      </c>
      <c r="Q12" t="s">
        <v>22</v>
      </c>
      <c r="R12" t="s">
        <v>23</v>
      </c>
      <c r="S12" t="s">
        <v>446</v>
      </c>
      <c r="T12" s="64">
        <v>322685.26648166467</v>
      </c>
      <c r="U12" s="64">
        <v>283502.6471066472</v>
      </c>
      <c r="V12" s="64">
        <v>281438.18031561538</v>
      </c>
      <c r="W12" s="64">
        <v>277415.90963702096</v>
      </c>
      <c r="X12" s="64">
        <v>272190.87277885142</v>
      </c>
      <c r="Y12" s="64">
        <v>264914.44251177169</v>
      </c>
      <c r="Z12" s="64">
        <v>257332.43276749912</v>
      </c>
      <c r="AA12" s="64">
        <v>246824.39854728582</v>
      </c>
      <c r="AB12" s="64">
        <v>235093.4512217486</v>
      </c>
      <c r="AC12" s="64">
        <v>222266.89778969888</v>
      </c>
    </row>
    <row r="13" spans="1:29" x14ac:dyDescent="0.3">
      <c r="A13" t="s">
        <v>24</v>
      </c>
      <c r="B13" t="s">
        <v>25</v>
      </c>
      <c r="C13" t="s">
        <v>446</v>
      </c>
      <c r="D13" s="64">
        <v>0</v>
      </c>
      <c r="E13" s="52">
        <f t="shared" si="1"/>
        <v>16512952.266038828</v>
      </c>
      <c r="F13" s="52">
        <f t="shared" si="2"/>
        <v>23382161.226611689</v>
      </c>
      <c r="G13" s="52">
        <f t="shared" si="3"/>
        <v>30482542.614419181</v>
      </c>
      <c r="H13" s="52">
        <f t="shared" si="4"/>
        <v>37679420.321840614</v>
      </c>
      <c r="I13" s="52">
        <f t="shared" si="5"/>
        <v>44801220.18389944</v>
      </c>
      <c r="J13" s="52">
        <f t="shared" si="6"/>
        <v>51613858.043250322</v>
      </c>
      <c r="K13" s="52">
        <f t="shared" si="7"/>
        <v>57961869.036406763</v>
      </c>
      <c r="L13" s="52">
        <f t="shared" si="8"/>
        <v>63555470.000952661</v>
      </c>
      <c r="M13" s="52">
        <f t="shared" si="9"/>
        <v>68111978.554837808</v>
      </c>
      <c r="P13" t="s">
        <v>448</v>
      </c>
      <c r="Q13" t="s">
        <v>24</v>
      </c>
      <c r="R13" t="s">
        <v>25</v>
      </c>
      <c r="S13" t="s">
        <v>446</v>
      </c>
      <c r="T13" s="64">
        <v>11929981.010114739</v>
      </c>
      <c r="U13" s="64">
        <v>10513865.84428091</v>
      </c>
      <c r="V13" s="64">
        <v>10468827.308203926</v>
      </c>
      <c r="W13" s="64">
        <v>10379483.030435037</v>
      </c>
      <c r="X13" s="64">
        <v>10248289.332518062</v>
      </c>
      <c r="Y13" s="64">
        <v>10059855.744404934</v>
      </c>
      <c r="Z13" s="64">
        <v>9789942.1398701407</v>
      </c>
      <c r="AA13" s="64">
        <v>9457728.238375077</v>
      </c>
      <c r="AB13" s="64">
        <v>9062135.8898833115</v>
      </c>
      <c r="AC13" s="64">
        <v>8566493.5796149578</v>
      </c>
    </row>
    <row r="14" spans="1:29" x14ac:dyDescent="0.3">
      <c r="A14" t="s">
        <v>26</v>
      </c>
      <c r="B14" t="s">
        <v>27</v>
      </c>
      <c r="C14" t="s">
        <v>446</v>
      </c>
      <c r="D14" s="64">
        <v>0</v>
      </c>
      <c r="E14" s="52">
        <f t="shared" si="1"/>
        <v>656111.84040173597</v>
      </c>
      <c r="F14" s="52">
        <f t="shared" si="2"/>
        <v>857498.44014725205</v>
      </c>
      <c r="G14" s="52">
        <f t="shared" si="3"/>
        <v>1056988.189769217</v>
      </c>
      <c r="H14" s="52">
        <f t="shared" si="4"/>
        <v>1250205.8349430952</v>
      </c>
      <c r="I14" s="52">
        <f t="shared" si="5"/>
        <v>1435989.1937019725</v>
      </c>
      <c r="J14" s="52">
        <f t="shared" si="6"/>
        <v>1613159.9424513925</v>
      </c>
      <c r="K14" s="52">
        <f t="shared" si="7"/>
        <v>1779991.0143303208</v>
      </c>
      <c r="L14" s="52">
        <f t="shared" si="8"/>
        <v>1935602.0693091168</v>
      </c>
      <c r="M14" s="52">
        <f t="shared" si="9"/>
        <v>2074278.8688453536</v>
      </c>
      <c r="P14" t="s">
        <v>448</v>
      </c>
      <c r="Q14" t="s">
        <v>26</v>
      </c>
      <c r="R14" t="s">
        <v>27</v>
      </c>
      <c r="S14" t="s">
        <v>446</v>
      </c>
      <c r="T14" s="64">
        <v>276887.574630438</v>
      </c>
      <c r="U14" s="64">
        <v>238718.36719503402</v>
      </c>
      <c r="V14" s="64">
        <v>231934.47796711742</v>
      </c>
      <c r="W14" s="64">
        <v>225453.88770138315</v>
      </c>
      <c r="X14" s="64">
        <v>217788.21812725041</v>
      </c>
      <c r="Y14" s="64">
        <v>209763.19311638532</v>
      </c>
      <c r="Z14" s="64">
        <v>201469.76977881929</v>
      </c>
      <c r="AA14" s="64">
        <v>192938.61174765695</v>
      </c>
      <c r="AB14" s="64">
        <v>184196.46636592236</v>
      </c>
      <c r="AC14" s="64">
        <v>174420.43482914305</v>
      </c>
    </row>
    <row r="15" spans="1:29" x14ac:dyDescent="0.3">
      <c r="A15" t="s">
        <v>28</v>
      </c>
      <c r="B15" t="s">
        <v>29</v>
      </c>
      <c r="C15" t="s">
        <v>446</v>
      </c>
      <c r="D15" s="64">
        <v>0</v>
      </c>
      <c r="E15" s="52">
        <f t="shared" si="1"/>
        <v>8158487.5109045701</v>
      </c>
      <c r="F15" s="52">
        <f t="shared" si="2"/>
        <v>10697605.401979737</v>
      </c>
      <c r="G15" s="52">
        <f t="shared" si="3"/>
        <v>13010901.778274238</v>
      </c>
      <c r="H15" s="52">
        <f t="shared" si="4"/>
        <v>15012555.392854821</v>
      </c>
      <c r="I15" s="52">
        <f t="shared" si="5"/>
        <v>16676000.211136337</v>
      </c>
      <c r="J15" s="52">
        <f t="shared" si="6"/>
        <v>17962969.754299629</v>
      </c>
      <c r="K15" s="52">
        <f t="shared" si="7"/>
        <v>18825951.504555378</v>
      </c>
      <c r="L15" s="52">
        <f t="shared" si="8"/>
        <v>19139145.778509893</v>
      </c>
      <c r="M15" s="52">
        <f t="shared" si="9"/>
        <v>18911966.764297124</v>
      </c>
      <c r="P15" t="s">
        <v>448</v>
      </c>
      <c r="Q15" t="s">
        <v>28</v>
      </c>
      <c r="R15" t="s">
        <v>29</v>
      </c>
      <c r="S15" t="s">
        <v>446</v>
      </c>
      <c r="T15" s="64">
        <v>5850812.5122046387</v>
      </c>
      <c r="U15" s="64">
        <v>4982690.8765759943</v>
      </c>
      <c r="V15" s="64">
        <v>4804419.0190601265</v>
      </c>
      <c r="W15" s="64">
        <v>4593593.7622863241</v>
      </c>
      <c r="X15" s="64">
        <v>4346627.6280165873</v>
      </c>
      <c r="Y15" s="64">
        <v>4078121.3161752145</v>
      </c>
      <c r="Z15" s="64">
        <v>3788317.9896975164</v>
      </c>
      <c r="AA15" s="64">
        <v>3476271.0803674124</v>
      </c>
      <c r="AB15" s="64">
        <v>3121451.0681391954</v>
      </c>
      <c r="AC15" s="64">
        <v>2737872.9178492907</v>
      </c>
    </row>
    <row r="16" spans="1:29" x14ac:dyDescent="0.3">
      <c r="A16" t="s">
        <v>30</v>
      </c>
      <c r="B16" t="s">
        <v>31</v>
      </c>
      <c r="C16" t="s">
        <v>446</v>
      </c>
      <c r="D16" s="64">
        <v>0</v>
      </c>
      <c r="E16" s="52">
        <f t="shared" si="1"/>
        <v>632748.35561181512</v>
      </c>
      <c r="F16" s="52">
        <f t="shared" si="2"/>
        <v>864991.86255000404</v>
      </c>
      <c r="G16" s="52">
        <f t="shared" si="3"/>
        <v>1084886.7499733733</v>
      </c>
      <c r="H16" s="52">
        <f t="shared" si="4"/>
        <v>1288551.9106444749</v>
      </c>
      <c r="I16" s="52">
        <f t="shared" si="5"/>
        <v>1470972.397253413</v>
      </c>
      <c r="J16" s="52">
        <f t="shared" si="6"/>
        <v>1627654.6435319874</v>
      </c>
      <c r="K16" s="52">
        <f t="shared" si="7"/>
        <v>1759185.0500700003</v>
      </c>
      <c r="L16" s="52">
        <f t="shared" si="8"/>
        <v>1867034.6839015624</v>
      </c>
      <c r="M16" s="52">
        <f t="shared" si="9"/>
        <v>1947493.4914038605</v>
      </c>
      <c r="P16" t="s">
        <v>448</v>
      </c>
      <c r="Q16" t="s">
        <v>30</v>
      </c>
      <c r="R16" t="s">
        <v>31</v>
      </c>
      <c r="S16" t="s">
        <v>446</v>
      </c>
      <c r="T16" s="64">
        <v>936303.88086806191</v>
      </c>
      <c r="U16" s="64">
        <v>813935.07515871641</v>
      </c>
      <c r="V16" s="64">
        <v>799294.91530259338</v>
      </c>
      <c r="W16" s="64">
        <v>782250.00442494755</v>
      </c>
      <c r="X16" s="64">
        <v>762034.72525254067</v>
      </c>
      <c r="Y16" s="64">
        <v>737761.08818701305</v>
      </c>
      <c r="Z16" s="64">
        <v>709138.9473257456</v>
      </c>
      <c r="AA16" s="64">
        <v>677787.58201306174</v>
      </c>
      <c r="AB16" s="64">
        <v>644899.19414735853</v>
      </c>
      <c r="AC16" s="64">
        <v>609687.04090629995</v>
      </c>
    </row>
    <row r="17" spans="1:29" x14ac:dyDescent="0.3">
      <c r="A17" t="s">
        <v>32</v>
      </c>
      <c r="B17" t="s">
        <v>33</v>
      </c>
      <c r="C17" t="s">
        <v>446</v>
      </c>
      <c r="D17" s="64">
        <v>0</v>
      </c>
      <c r="E17" s="52">
        <f t="shared" si="1"/>
        <v>2483238.6344047803</v>
      </c>
      <c r="F17" s="52">
        <f t="shared" si="2"/>
        <v>3480058.6849975088</v>
      </c>
      <c r="G17" s="52">
        <f t="shared" si="3"/>
        <v>4490977.4709593086</v>
      </c>
      <c r="H17" s="52">
        <f t="shared" si="4"/>
        <v>5510422.518286163</v>
      </c>
      <c r="I17" s="52">
        <f t="shared" si="5"/>
        <v>6519619.2914322056</v>
      </c>
      <c r="J17" s="52">
        <f t="shared" si="6"/>
        <v>7520658.4341712929</v>
      </c>
      <c r="K17" s="52">
        <f t="shared" si="7"/>
        <v>8508611.9281517081</v>
      </c>
      <c r="L17" s="52">
        <f t="shared" si="8"/>
        <v>9477579.5428699069</v>
      </c>
      <c r="M17" s="52">
        <f t="shared" si="9"/>
        <v>10396566.30061125</v>
      </c>
      <c r="P17" t="s">
        <v>448</v>
      </c>
      <c r="Q17" t="s">
        <v>32</v>
      </c>
      <c r="R17" t="s">
        <v>33</v>
      </c>
      <c r="S17" t="s">
        <v>446</v>
      </c>
      <c r="T17" s="64">
        <v>2947665.8785819132</v>
      </c>
      <c r="U17" s="64">
        <v>2603241.1372635504</v>
      </c>
      <c r="V17" s="64">
        <v>2598891.8055716814</v>
      </c>
      <c r="W17" s="64">
        <v>2586678.0993119255</v>
      </c>
      <c r="X17" s="64">
        <v>2568075.7170927976</v>
      </c>
      <c r="Y17" s="64">
        <v>2535789.2519402909</v>
      </c>
      <c r="Z17" s="64">
        <v>2497161.1627917257</v>
      </c>
      <c r="AA17" s="64">
        <v>2452809.5910368129</v>
      </c>
      <c r="AB17" s="64">
        <v>2402905.5969901951</v>
      </c>
      <c r="AC17" s="64">
        <v>2338449.3318055724</v>
      </c>
    </row>
    <row r="18" spans="1:29" x14ac:dyDescent="0.3">
      <c r="A18" t="s">
        <v>34</v>
      </c>
      <c r="B18" t="s">
        <v>35</v>
      </c>
      <c r="C18" t="s">
        <v>446</v>
      </c>
      <c r="D18" s="64">
        <v>0</v>
      </c>
      <c r="E18" s="52">
        <f t="shared" si="1"/>
        <v>51516916.312280267</v>
      </c>
      <c r="F18" s="52">
        <f t="shared" si="2"/>
        <v>70366303.216264755</v>
      </c>
      <c r="G18" s="52">
        <f t="shared" si="3"/>
        <v>87575400.324061573</v>
      </c>
      <c r="H18" s="52">
        <f t="shared" si="4"/>
        <v>103851699.27100317</v>
      </c>
      <c r="I18" s="52">
        <f t="shared" si="5"/>
        <v>118712186.57543857</v>
      </c>
      <c r="J18" s="52">
        <f t="shared" si="6"/>
        <v>130963963.947254</v>
      </c>
      <c r="K18" s="52">
        <f t="shared" si="7"/>
        <v>141004432.54452431</v>
      </c>
      <c r="L18" s="52">
        <f t="shared" si="8"/>
        <v>150061671.87665996</v>
      </c>
      <c r="M18" s="52">
        <f t="shared" si="9"/>
        <v>155799184.25527292</v>
      </c>
      <c r="P18" t="s">
        <v>448</v>
      </c>
      <c r="Q18" t="s">
        <v>34</v>
      </c>
      <c r="R18" t="s">
        <v>35</v>
      </c>
      <c r="S18" t="s">
        <v>446</v>
      </c>
      <c r="T18" s="64">
        <v>79688181.668316171</v>
      </c>
      <c r="U18" s="64">
        <v>69059827.838684261</v>
      </c>
      <c r="V18" s="64">
        <v>67950024.921931207</v>
      </c>
      <c r="W18" s="64">
        <v>66152572.07023751</v>
      </c>
      <c r="X18" s="64">
        <v>64519018.476032332</v>
      </c>
      <c r="Y18" s="64">
        <v>62710125.276765987</v>
      </c>
      <c r="Z18" s="64">
        <v>60223607.993048288</v>
      </c>
      <c r="AA18" s="64">
        <v>57463361.232109718</v>
      </c>
      <c r="AB18" s="64">
        <v>54976346.174257189</v>
      </c>
      <c r="AC18" s="64">
        <v>51876144.69998008</v>
      </c>
    </row>
    <row r="19" spans="1:29" x14ac:dyDescent="0.3">
      <c r="A19" t="s">
        <v>36</v>
      </c>
      <c r="B19" t="s">
        <v>37</v>
      </c>
      <c r="C19" t="s">
        <v>446</v>
      </c>
      <c r="D19" s="64">
        <v>0</v>
      </c>
      <c r="E19" s="52">
        <f t="shared" si="1"/>
        <v>37962695.391430847</v>
      </c>
      <c r="F19" s="52">
        <f t="shared" si="2"/>
        <v>50630730.886935472</v>
      </c>
      <c r="G19" s="52">
        <f t="shared" si="3"/>
        <v>63661800.198831275</v>
      </c>
      <c r="H19" s="52">
        <f t="shared" si="4"/>
        <v>76837001.703850418</v>
      </c>
      <c r="I19" s="52">
        <f t="shared" si="5"/>
        <v>89849622.745788842</v>
      </c>
      <c r="J19" s="52">
        <f t="shared" si="6"/>
        <v>102520641.57465269</v>
      </c>
      <c r="K19" s="52">
        <f t="shared" si="7"/>
        <v>114587861.56890048</v>
      </c>
      <c r="L19" s="52">
        <f t="shared" si="8"/>
        <v>125603476.36291248</v>
      </c>
      <c r="M19" s="52">
        <f t="shared" si="9"/>
        <v>135107289.34344617</v>
      </c>
      <c r="P19" t="s">
        <v>448</v>
      </c>
      <c r="Q19" t="s">
        <v>36</v>
      </c>
      <c r="R19" t="s">
        <v>37</v>
      </c>
      <c r="S19" t="s">
        <v>446</v>
      </c>
      <c r="T19" s="64">
        <v>10748994.729685627</v>
      </c>
      <c r="U19" s="64">
        <v>9400153.5081534851</v>
      </c>
      <c r="V19" s="64">
        <v>9318932.2807639278</v>
      </c>
      <c r="W19" s="64">
        <v>9203814.3356993049</v>
      </c>
      <c r="X19" s="64">
        <v>9063170.4052502569</v>
      </c>
      <c r="Y19" s="64">
        <v>8879851.8669554647</v>
      </c>
      <c r="Z19" s="64">
        <v>8663511.6877312865</v>
      </c>
      <c r="AA19" s="64">
        <v>8412407.3151257429</v>
      </c>
      <c r="AB19" s="64">
        <v>8115385.0928589804</v>
      </c>
      <c r="AC19" s="64">
        <v>7761566.6756360475</v>
      </c>
    </row>
    <row r="20" spans="1:29" x14ac:dyDescent="0.3">
      <c r="A20" t="s">
        <v>38</v>
      </c>
      <c r="B20" t="s">
        <v>39</v>
      </c>
      <c r="C20" t="s">
        <v>446</v>
      </c>
      <c r="D20" s="64">
        <v>0</v>
      </c>
      <c r="E20" s="52">
        <f t="shared" si="1"/>
        <v>16442939.699922681</v>
      </c>
      <c r="F20" s="52">
        <f t="shared" si="2"/>
        <v>22161072.010405365</v>
      </c>
      <c r="G20" s="52">
        <f t="shared" si="3"/>
        <v>27870135.791293979</v>
      </c>
      <c r="H20" s="52">
        <f t="shared" si="4"/>
        <v>33428273.530597139</v>
      </c>
      <c r="I20" s="52">
        <f t="shared" si="5"/>
        <v>38770062.961940378</v>
      </c>
      <c r="J20" s="52">
        <f t="shared" si="6"/>
        <v>43675220.456215568</v>
      </c>
      <c r="K20" s="52">
        <f t="shared" si="7"/>
        <v>48092696.634445764</v>
      </c>
      <c r="L20" s="52">
        <f t="shared" si="8"/>
        <v>51735725.701701894</v>
      </c>
      <c r="M20" s="52">
        <f t="shared" si="9"/>
        <v>54449865.772157431</v>
      </c>
      <c r="P20" t="s">
        <v>448</v>
      </c>
      <c r="Q20" t="s">
        <v>38</v>
      </c>
      <c r="R20" t="s">
        <v>39</v>
      </c>
      <c r="S20" t="s">
        <v>446</v>
      </c>
      <c r="T20" s="64">
        <v>7410442.3562180214</v>
      </c>
      <c r="U20" s="64">
        <v>6434807.4441626156</v>
      </c>
      <c r="V20" s="64">
        <v>6322886.2580810925</v>
      </c>
      <c r="W20" s="64">
        <v>6186384.0191393346</v>
      </c>
      <c r="X20" s="64">
        <v>6027191.9946056483</v>
      </c>
      <c r="Y20" s="64">
        <v>5854162.7906891089</v>
      </c>
      <c r="Z20" s="64">
        <v>5642017.3179319343</v>
      </c>
      <c r="AA20" s="64">
        <v>5407640.7719299318</v>
      </c>
      <c r="AB20" s="64">
        <v>5123884.6971748006</v>
      </c>
      <c r="AC20" s="64">
        <v>4792879.1318642888</v>
      </c>
    </row>
    <row r="21" spans="1:29" x14ac:dyDescent="0.3">
      <c r="A21" t="s">
        <v>40</v>
      </c>
      <c r="B21" t="s">
        <v>41</v>
      </c>
      <c r="C21" t="s">
        <v>446</v>
      </c>
      <c r="D21" s="64">
        <v>0</v>
      </c>
      <c r="E21" s="52">
        <f t="shared" si="1"/>
        <v>10660598.374802398</v>
      </c>
      <c r="F21" s="52">
        <f t="shared" si="2"/>
        <v>14251405.394875346</v>
      </c>
      <c r="G21" s="52">
        <f t="shared" si="3"/>
        <v>17801154.961916171</v>
      </c>
      <c r="H21" s="52">
        <f t="shared" si="4"/>
        <v>21329111.547479529</v>
      </c>
      <c r="I21" s="52">
        <f t="shared" si="5"/>
        <v>24772539.820541356</v>
      </c>
      <c r="J21" s="52">
        <f t="shared" si="6"/>
        <v>28121795.552195031</v>
      </c>
      <c r="K21" s="52">
        <f t="shared" si="7"/>
        <v>31341350.947148193</v>
      </c>
      <c r="L21" s="52">
        <f t="shared" si="8"/>
        <v>34400594.709652513</v>
      </c>
      <c r="M21" s="52">
        <f t="shared" si="9"/>
        <v>37186136.038899094</v>
      </c>
      <c r="P21" t="s">
        <v>448</v>
      </c>
      <c r="Q21" t="s">
        <v>40</v>
      </c>
      <c r="R21" t="s">
        <v>41</v>
      </c>
      <c r="S21" t="s">
        <v>446</v>
      </c>
      <c r="T21" s="64">
        <v>6526714.7652991451</v>
      </c>
      <c r="U21" s="64">
        <v>5616428.1004192196</v>
      </c>
      <c r="V21" s="64">
        <v>5475437.280802561</v>
      </c>
      <c r="W21" s="64">
        <v>5319496.9819083428</v>
      </c>
      <c r="X21" s="64">
        <v>5175925.7385174865</v>
      </c>
      <c r="Y21" s="64">
        <v>5020998.3408063734</v>
      </c>
      <c r="Z21" s="64">
        <v>4863880.5058079185</v>
      </c>
      <c r="AA21" s="64">
        <v>4704252.1720276363</v>
      </c>
      <c r="AB21" s="64">
        <v>4540708.9000988081</v>
      </c>
      <c r="AC21" s="64">
        <v>4356548.3186724847</v>
      </c>
    </row>
    <row r="22" spans="1:29" x14ac:dyDescent="0.3">
      <c r="A22" t="s">
        <v>42</v>
      </c>
      <c r="B22" t="s">
        <v>43</v>
      </c>
      <c r="C22" t="s">
        <v>446</v>
      </c>
      <c r="D22" s="64">
        <v>0</v>
      </c>
      <c r="E22" s="52">
        <f t="shared" si="1"/>
        <v>30715542.579174872</v>
      </c>
      <c r="F22" s="52">
        <f t="shared" si="2"/>
        <v>42779018.072688304</v>
      </c>
      <c r="G22" s="52">
        <f t="shared" si="3"/>
        <v>55366803.679982394</v>
      </c>
      <c r="H22" s="52">
        <f t="shared" si="4"/>
        <v>68414218.559354693</v>
      </c>
      <c r="I22" s="52">
        <f t="shared" si="5"/>
        <v>81758324.085638016</v>
      </c>
      <c r="J22" s="52">
        <f t="shared" si="6"/>
        <v>95135413.641220748</v>
      </c>
      <c r="K22" s="52">
        <f t="shared" si="7"/>
        <v>108684112.80855441</v>
      </c>
      <c r="L22" s="52">
        <f t="shared" si="8"/>
        <v>121934615.10601202</v>
      </c>
      <c r="M22" s="52">
        <f t="shared" si="9"/>
        <v>134713059.46267229</v>
      </c>
      <c r="P22" t="s">
        <v>448</v>
      </c>
      <c r="Q22" t="s">
        <v>42</v>
      </c>
      <c r="R22" t="s">
        <v>43</v>
      </c>
      <c r="S22" t="s">
        <v>446</v>
      </c>
      <c r="T22" s="64">
        <v>20944426.550206952</v>
      </c>
      <c r="U22" s="64">
        <v>18597518.632360529</v>
      </c>
      <c r="V22" s="64">
        <v>18703024.72684972</v>
      </c>
      <c r="W22" s="64">
        <v>18769854.542246252</v>
      </c>
      <c r="X22" s="64">
        <v>18824344.390659317</v>
      </c>
      <c r="Y22" s="64">
        <v>18836939.63551233</v>
      </c>
      <c r="Z22" s="64">
        <v>18764340.842656046</v>
      </c>
      <c r="AA22" s="64">
        <v>18690946.215683613</v>
      </c>
      <c r="AB22" s="64">
        <v>18522265.764014062</v>
      </c>
      <c r="AC22" s="64">
        <v>18272063.05327116</v>
      </c>
    </row>
    <row r="23" spans="1:29" x14ac:dyDescent="0.3">
      <c r="A23" t="s">
        <v>44</v>
      </c>
      <c r="B23" t="s">
        <v>45</v>
      </c>
      <c r="C23" t="s">
        <v>446</v>
      </c>
      <c r="D23" s="64">
        <v>0</v>
      </c>
      <c r="E23" s="52">
        <f t="shared" si="1"/>
        <v>394145.89490240742</v>
      </c>
      <c r="F23" s="52">
        <f t="shared" si="2"/>
        <v>579738.51238912321</v>
      </c>
      <c r="G23" s="52">
        <f t="shared" si="3"/>
        <v>766745.54911885248</v>
      </c>
      <c r="H23" s="52">
        <f t="shared" si="4"/>
        <v>953637.89825516136</v>
      </c>
      <c r="I23" s="52">
        <f t="shared" si="5"/>
        <v>1138717.6709940084</v>
      </c>
      <c r="J23" s="52">
        <f t="shared" si="6"/>
        <v>1316126.7635670595</v>
      </c>
      <c r="K23" s="52">
        <f t="shared" si="7"/>
        <v>1486097.5409696347</v>
      </c>
      <c r="L23" s="52">
        <f t="shared" si="8"/>
        <v>1647291.6459444701</v>
      </c>
      <c r="M23" s="52">
        <f t="shared" si="9"/>
        <v>1797768.8683046987</v>
      </c>
      <c r="P23" t="s">
        <v>448</v>
      </c>
      <c r="Q23" t="s">
        <v>44</v>
      </c>
      <c r="R23" t="s">
        <v>45</v>
      </c>
      <c r="S23" t="s">
        <v>446</v>
      </c>
      <c r="T23" s="64">
        <v>388635.61937689036</v>
      </c>
      <c r="U23" s="64">
        <v>325317.4422744558</v>
      </c>
      <c r="V23" s="64">
        <v>310737.39544468949</v>
      </c>
      <c r="W23" s="64">
        <v>297642.55748511612</v>
      </c>
      <c r="X23" s="64">
        <v>285471.22026822891</v>
      </c>
      <c r="Y23" s="64">
        <v>273827.6303376513</v>
      </c>
      <c r="Z23" s="64">
        <v>261159.32859181103</v>
      </c>
      <c r="AA23" s="64">
        <v>248387.52465962022</v>
      </c>
      <c r="AB23" s="64">
        <v>235496.07539300912</v>
      </c>
      <c r="AC23" s="64">
        <v>222388.82477722919</v>
      </c>
    </row>
    <row r="24" spans="1:29" x14ac:dyDescent="0.3">
      <c r="A24" t="s">
        <v>46</v>
      </c>
      <c r="B24" t="s">
        <v>47</v>
      </c>
      <c r="C24" t="s">
        <v>446</v>
      </c>
      <c r="D24" s="64">
        <v>0</v>
      </c>
      <c r="E24" s="52">
        <f t="shared" si="1"/>
        <v>6245777.1668418664</v>
      </c>
      <c r="F24" s="52">
        <f t="shared" si="2"/>
        <v>8843833.0000698026</v>
      </c>
      <c r="G24" s="52">
        <f t="shared" si="3"/>
        <v>11641925.563871581</v>
      </c>
      <c r="H24" s="52">
        <f t="shared" si="4"/>
        <v>14589132.053536754</v>
      </c>
      <c r="I24" s="52">
        <f t="shared" si="5"/>
        <v>17659195.500826113</v>
      </c>
      <c r="J24" s="52">
        <f t="shared" si="6"/>
        <v>20765902.404037945</v>
      </c>
      <c r="K24" s="52">
        <f t="shared" si="7"/>
        <v>23879555.251262132</v>
      </c>
      <c r="L24" s="52">
        <f t="shared" si="8"/>
        <v>26914450.528431412</v>
      </c>
      <c r="M24" s="52">
        <f t="shared" si="9"/>
        <v>29779932.081291895</v>
      </c>
      <c r="P24" t="s">
        <v>448</v>
      </c>
      <c r="Q24" t="s">
        <v>46</v>
      </c>
      <c r="R24" t="s">
        <v>47</v>
      </c>
      <c r="S24" t="s">
        <v>446</v>
      </c>
      <c r="T24" s="64">
        <v>2253110.8358748406</v>
      </c>
      <c r="U24" s="64">
        <v>1968914.7835766352</v>
      </c>
      <c r="V24" s="64">
        <v>1964672.1366904236</v>
      </c>
      <c r="W24" s="64">
        <v>1966380.6934274151</v>
      </c>
      <c r="X24" s="64">
        <v>1968036.9846056397</v>
      </c>
      <c r="Y24" s="64">
        <v>1971250.1729693613</v>
      </c>
      <c r="Z24" s="64">
        <v>1967412.5210245037</v>
      </c>
      <c r="AA24" s="64">
        <v>1960332.0124632167</v>
      </c>
      <c r="AB24" s="64">
        <v>1944773.5113682824</v>
      </c>
      <c r="AC24" s="64">
        <v>1918479.4918255315</v>
      </c>
    </row>
    <row r="25" spans="1:29" x14ac:dyDescent="0.3">
      <c r="A25" t="s">
        <v>48</v>
      </c>
      <c r="B25" t="s">
        <v>49</v>
      </c>
      <c r="C25" t="s">
        <v>446</v>
      </c>
      <c r="D25" s="64">
        <v>0</v>
      </c>
      <c r="E25" s="52">
        <f t="shared" si="1"/>
        <v>25992022.684093092</v>
      </c>
      <c r="F25" s="52">
        <f t="shared" si="2"/>
        <v>37086628.692920364</v>
      </c>
      <c r="G25" s="52">
        <f t="shared" si="3"/>
        <v>49247901.889182396</v>
      </c>
      <c r="H25" s="52">
        <f t="shared" si="4"/>
        <v>62295042.078559414</v>
      </c>
      <c r="I25" s="52">
        <f t="shared" si="5"/>
        <v>76051856.447861671</v>
      </c>
      <c r="J25" s="52">
        <f t="shared" si="6"/>
        <v>90228420.302360594</v>
      </c>
      <c r="K25" s="52">
        <f t="shared" si="7"/>
        <v>104491886.28408889</v>
      </c>
      <c r="L25" s="52">
        <f t="shared" si="8"/>
        <v>118364571.25816655</v>
      </c>
      <c r="M25" s="52">
        <f t="shared" si="9"/>
        <v>131357482.35512255</v>
      </c>
      <c r="P25" t="s">
        <v>448</v>
      </c>
      <c r="Q25" t="s">
        <v>48</v>
      </c>
      <c r="R25" t="s">
        <v>49</v>
      </c>
      <c r="S25" t="s">
        <v>446</v>
      </c>
      <c r="T25" s="64">
        <v>6640402.4749251418</v>
      </c>
      <c r="U25" s="64">
        <v>5810383.4408106441</v>
      </c>
      <c r="V25" s="64">
        <v>5808970.0220606336</v>
      </c>
      <c r="W25" s="64">
        <v>5830418.7631478468</v>
      </c>
      <c r="X25" s="64">
        <v>5859017.5359650273</v>
      </c>
      <c r="Y25" s="64">
        <v>5887957.4628111869</v>
      </c>
      <c r="Z25" s="64">
        <v>5903423.2528157877</v>
      </c>
      <c r="AA25" s="64">
        <v>5898062.6357721472</v>
      </c>
      <c r="AB25" s="64">
        <v>5857698.2354514226</v>
      </c>
      <c r="AC25" s="64">
        <v>5775630.6484423745</v>
      </c>
    </row>
    <row r="26" spans="1:29" x14ac:dyDescent="0.3">
      <c r="A26" t="s">
        <v>50</v>
      </c>
      <c r="B26" t="s">
        <v>51</v>
      </c>
      <c r="C26" t="s">
        <v>446</v>
      </c>
      <c r="D26" s="64">
        <v>0</v>
      </c>
      <c r="E26" s="52">
        <f t="shared" si="1"/>
        <v>10316604.722890452</v>
      </c>
      <c r="F26" s="52">
        <f t="shared" si="2"/>
        <v>14757294.906306833</v>
      </c>
      <c r="G26" s="52">
        <f t="shared" si="3"/>
        <v>18780985.625737797</v>
      </c>
      <c r="H26" s="52">
        <f t="shared" si="4"/>
        <v>22331332.786386058</v>
      </c>
      <c r="I26" s="52">
        <f t="shared" si="5"/>
        <v>25355430.803046174</v>
      </c>
      <c r="J26" s="52">
        <f t="shared" si="6"/>
        <v>27807161.795152742</v>
      </c>
      <c r="K26" s="52">
        <f t="shared" si="7"/>
        <v>29288241.51884089</v>
      </c>
      <c r="L26" s="52">
        <f t="shared" si="8"/>
        <v>30394952.274775792</v>
      </c>
      <c r="M26" s="52">
        <f t="shared" si="9"/>
        <v>30835938.044047497</v>
      </c>
      <c r="P26" t="s">
        <v>448</v>
      </c>
      <c r="Q26" t="s">
        <v>50</v>
      </c>
      <c r="R26" t="s">
        <v>51</v>
      </c>
      <c r="S26" t="s">
        <v>446</v>
      </c>
      <c r="T26" s="64">
        <v>39488675.032700121</v>
      </c>
      <c r="U26" s="64">
        <v>34026803.94698444</v>
      </c>
      <c r="V26" s="64">
        <v>32822808.310343079</v>
      </c>
      <c r="W26" s="64">
        <v>31457891.289620321</v>
      </c>
      <c r="X26" s="64">
        <v>29960897.121880993</v>
      </c>
      <c r="Y26" s="64">
        <v>28346264.258339792</v>
      </c>
      <c r="Z26" s="64">
        <v>26626271.847874735</v>
      </c>
      <c r="AA26" s="64">
        <v>24512100.957304854</v>
      </c>
      <c r="AB26" s="64">
        <v>22589880.887011174</v>
      </c>
      <c r="AC26" s="64">
        <v>20608584.271126173</v>
      </c>
    </row>
    <row r="27" spans="1:29" x14ac:dyDescent="0.3">
      <c r="A27" t="s">
        <v>52</v>
      </c>
      <c r="B27" t="s">
        <v>53</v>
      </c>
      <c r="C27" t="s">
        <v>446</v>
      </c>
      <c r="D27" s="64">
        <v>0</v>
      </c>
      <c r="E27" s="52">
        <f t="shared" si="1"/>
        <v>627222.90433964157</v>
      </c>
      <c r="F27" s="52">
        <f t="shared" si="2"/>
        <v>949012.07164087566</v>
      </c>
      <c r="G27" s="52">
        <f t="shared" si="3"/>
        <v>1283502.1195399603</v>
      </c>
      <c r="H27" s="52">
        <f t="shared" si="4"/>
        <v>1623292.6715690612</v>
      </c>
      <c r="I27" s="52">
        <f t="shared" si="5"/>
        <v>1960343.6817323815</v>
      </c>
      <c r="J27" s="52">
        <f t="shared" si="6"/>
        <v>2287310.7354033254</v>
      </c>
      <c r="K27" s="52">
        <f t="shared" si="7"/>
        <v>2594503.1411692481</v>
      </c>
      <c r="L27" s="52">
        <f t="shared" si="8"/>
        <v>2868053.8687617606</v>
      </c>
      <c r="M27" s="52">
        <f t="shared" si="9"/>
        <v>3094107.1575352522</v>
      </c>
      <c r="P27" t="s">
        <v>448</v>
      </c>
      <c r="Q27" t="s">
        <v>52</v>
      </c>
      <c r="R27" t="s">
        <v>53</v>
      </c>
      <c r="S27" t="s">
        <v>446</v>
      </c>
      <c r="T27" s="64">
        <v>447692.85853748763</v>
      </c>
      <c r="U27" s="64">
        <v>377629.01747898752</v>
      </c>
      <c r="V27" s="64">
        <v>365755.83314559277</v>
      </c>
      <c r="W27" s="64">
        <v>355713.96094367199</v>
      </c>
      <c r="X27" s="64">
        <v>346389.57125540258</v>
      </c>
      <c r="Y27" s="64">
        <v>337464.03596804972</v>
      </c>
      <c r="Z27" s="64">
        <v>327565.63979613211</v>
      </c>
      <c r="AA27" s="64">
        <v>316172.87653474597</v>
      </c>
      <c r="AB27" s="64">
        <v>302235.16622558574</v>
      </c>
      <c r="AC27" s="64">
        <v>285176.14519768331</v>
      </c>
    </row>
    <row r="28" spans="1:29" x14ac:dyDescent="0.3">
      <c r="A28" t="s">
        <v>54</v>
      </c>
      <c r="B28" t="s">
        <v>55</v>
      </c>
      <c r="C28" t="s">
        <v>446</v>
      </c>
      <c r="D28" s="64">
        <v>0</v>
      </c>
      <c r="E28" s="52">
        <f t="shared" si="1"/>
        <v>8671062.4169551916</v>
      </c>
      <c r="F28" s="52">
        <f t="shared" si="2"/>
        <v>12262835.23714393</v>
      </c>
      <c r="G28" s="52">
        <f t="shared" si="3"/>
        <v>16019412.10187665</v>
      </c>
      <c r="H28" s="52">
        <f t="shared" si="4"/>
        <v>19926613.062437847</v>
      </c>
      <c r="I28" s="52">
        <f t="shared" si="5"/>
        <v>23934188.767384861</v>
      </c>
      <c r="J28" s="52">
        <f t="shared" si="6"/>
        <v>28029754.153887924</v>
      </c>
      <c r="K28" s="52">
        <f t="shared" si="7"/>
        <v>32127245.51241808</v>
      </c>
      <c r="L28" s="52">
        <f t="shared" si="8"/>
        <v>36158716.735772751</v>
      </c>
      <c r="M28" s="52">
        <f t="shared" si="9"/>
        <v>40097397.368790083</v>
      </c>
      <c r="P28" t="s">
        <v>448</v>
      </c>
      <c r="Q28" t="s">
        <v>54</v>
      </c>
      <c r="R28" t="s">
        <v>55</v>
      </c>
      <c r="S28" t="s">
        <v>446</v>
      </c>
      <c r="T28" s="64">
        <v>8203461.3413637411</v>
      </c>
      <c r="U28" s="64">
        <v>7322353.1714257021</v>
      </c>
      <c r="V28" s="64">
        <v>7400636.6799505325</v>
      </c>
      <c r="W28" s="64">
        <v>7461959.5389489951</v>
      </c>
      <c r="X28" s="64">
        <v>7518046.0997328674</v>
      </c>
      <c r="Y28" s="64">
        <v>7553333.194226562</v>
      </c>
      <c r="Z28" s="64">
        <v>7576441.9658831097</v>
      </c>
      <c r="AA28" s="64">
        <v>7568573.579324957</v>
      </c>
      <c r="AB28" s="64">
        <v>7522256.1913669771</v>
      </c>
      <c r="AC28" s="64">
        <v>7448953.6203697994</v>
      </c>
    </row>
    <row r="29" spans="1:29" x14ac:dyDescent="0.3">
      <c r="A29" t="s">
        <v>56</v>
      </c>
      <c r="B29" t="s">
        <v>57</v>
      </c>
      <c r="C29" t="s">
        <v>446</v>
      </c>
      <c r="D29" s="64">
        <v>0</v>
      </c>
      <c r="E29" s="52">
        <f t="shared" si="1"/>
        <v>1696176.9979247754</v>
      </c>
      <c r="F29" s="52">
        <f t="shared" si="2"/>
        <v>2315463.154703056</v>
      </c>
      <c r="G29" s="52">
        <f t="shared" si="3"/>
        <v>2884456.3659771346</v>
      </c>
      <c r="H29" s="52">
        <f t="shared" si="4"/>
        <v>3404716.2668499108</v>
      </c>
      <c r="I29" s="52">
        <f t="shared" si="5"/>
        <v>3871200.9519803235</v>
      </c>
      <c r="J29" s="52">
        <f t="shared" si="6"/>
        <v>4279017.0592267476</v>
      </c>
      <c r="K29" s="52">
        <f t="shared" si="7"/>
        <v>4623703.1051961221</v>
      </c>
      <c r="L29" s="52">
        <f t="shared" si="8"/>
        <v>4901600.5844313288</v>
      </c>
      <c r="M29" s="52">
        <f t="shared" si="9"/>
        <v>5109320.0826631878</v>
      </c>
      <c r="P29" t="s">
        <v>448</v>
      </c>
      <c r="Q29" t="s">
        <v>56</v>
      </c>
      <c r="R29" t="s">
        <v>57</v>
      </c>
      <c r="S29" t="s">
        <v>446</v>
      </c>
      <c r="T29" s="64">
        <v>2469152.2680916488</v>
      </c>
      <c r="U29" s="64">
        <v>2142553.7435477227</v>
      </c>
      <c r="V29" s="64">
        <v>2111174.3826308656</v>
      </c>
      <c r="W29" s="64">
        <v>2059179.721281263</v>
      </c>
      <c r="X29" s="64">
        <v>1998909.3505949287</v>
      </c>
      <c r="Y29" s="64">
        <v>1931742.0951423051</v>
      </c>
      <c r="Z29" s="64">
        <v>1858259.5523582075</v>
      </c>
      <c r="AA29" s="64">
        <v>1778903.9977516839</v>
      </c>
      <c r="AB29" s="64">
        <v>1694113.6526694244</v>
      </c>
      <c r="AC29" s="64">
        <v>1604243.9142422893</v>
      </c>
    </row>
    <row r="30" spans="1:29" x14ac:dyDescent="0.3">
      <c r="A30" t="s">
        <v>58</v>
      </c>
      <c r="B30" t="s">
        <v>59</v>
      </c>
      <c r="C30" t="s">
        <v>446</v>
      </c>
      <c r="D30" s="64">
        <v>0</v>
      </c>
      <c r="E30" s="52">
        <f t="shared" si="1"/>
        <v>31980398.546977583</v>
      </c>
      <c r="F30" s="52">
        <f t="shared" si="2"/>
        <v>44350689.789056301</v>
      </c>
      <c r="G30" s="52">
        <f t="shared" si="3"/>
        <v>57110918.992171988</v>
      </c>
      <c r="H30" s="52">
        <f t="shared" si="4"/>
        <v>70105426.907434151</v>
      </c>
      <c r="I30" s="52">
        <f t="shared" si="5"/>
        <v>83009923.559092313</v>
      </c>
      <c r="J30" s="52">
        <f t="shared" si="6"/>
        <v>95728529.179301888</v>
      </c>
      <c r="K30" s="52">
        <f t="shared" si="7"/>
        <v>107825453.11791138</v>
      </c>
      <c r="L30" s="52">
        <f t="shared" si="8"/>
        <v>119087045.61249255</v>
      </c>
      <c r="M30" s="52">
        <f t="shared" si="9"/>
        <v>129192823.74460989</v>
      </c>
      <c r="P30" t="s">
        <v>448</v>
      </c>
      <c r="Q30" t="s">
        <v>58</v>
      </c>
      <c r="R30" t="s">
        <v>59</v>
      </c>
      <c r="S30" t="s">
        <v>446</v>
      </c>
      <c r="T30" s="64">
        <v>21050925.474498086</v>
      </c>
      <c r="U30" s="64">
        <v>18676433.503720094</v>
      </c>
      <c r="V30" s="64">
        <v>18751604.725149918</v>
      </c>
      <c r="W30" s="64">
        <v>18752418.359313935</v>
      </c>
      <c r="X30" s="64">
        <v>18697253.76675294</v>
      </c>
      <c r="Y30" s="64">
        <v>18531757.185034215</v>
      </c>
      <c r="Z30" s="64">
        <v>18294397.326300301</v>
      </c>
      <c r="AA30" s="64">
        <v>17929453.574104533</v>
      </c>
      <c r="AB30" s="64">
        <v>17447767.520687144</v>
      </c>
      <c r="AC30" s="64">
        <v>16838801.618283119</v>
      </c>
    </row>
    <row r="31" spans="1:29" x14ac:dyDescent="0.3">
      <c r="A31" t="s">
        <v>60</v>
      </c>
      <c r="B31" t="s">
        <v>61</v>
      </c>
      <c r="C31" t="s">
        <v>446</v>
      </c>
      <c r="D31" s="64">
        <v>0</v>
      </c>
      <c r="E31" s="52">
        <f t="shared" si="1"/>
        <v>4132792.5977629591</v>
      </c>
      <c r="F31" s="52">
        <f t="shared" si="2"/>
        <v>5710848.1039652312</v>
      </c>
      <c r="G31" s="52">
        <f t="shared" si="3"/>
        <v>7209255.1304093562</v>
      </c>
      <c r="H31" s="52">
        <f t="shared" si="4"/>
        <v>8571796.5107801668</v>
      </c>
      <c r="I31" s="52">
        <f t="shared" si="5"/>
        <v>9874434.9146618918</v>
      </c>
      <c r="J31" s="52">
        <f t="shared" si="6"/>
        <v>11078481.885048402</v>
      </c>
      <c r="K31" s="52">
        <f t="shared" si="7"/>
        <v>12090200.009269707</v>
      </c>
      <c r="L31" s="52">
        <f t="shared" si="8"/>
        <v>13030541.547511291</v>
      </c>
      <c r="M31" s="52">
        <f t="shared" si="9"/>
        <v>13748171.845450597</v>
      </c>
      <c r="P31" t="s">
        <v>448</v>
      </c>
      <c r="Q31" t="s">
        <v>60</v>
      </c>
      <c r="R31" t="s">
        <v>61</v>
      </c>
      <c r="S31" t="s">
        <v>446</v>
      </c>
      <c r="T31" s="64">
        <v>7356043.0783682456</v>
      </c>
      <c r="U31" s="64">
        <v>6437748.7165289316</v>
      </c>
      <c r="V31" s="64">
        <v>6361520.4530087477</v>
      </c>
      <c r="W31" s="64">
        <v>6256601.5308386367</v>
      </c>
      <c r="X31" s="64">
        <v>6099989.7885961141</v>
      </c>
      <c r="Y31" s="64">
        <v>5961633.2291741921</v>
      </c>
      <c r="Z31" s="64">
        <v>5814377.3294018973</v>
      </c>
      <c r="AA31" s="64">
        <v>5618664.1117070047</v>
      </c>
      <c r="AB31" s="64">
        <v>5438965.7226351229</v>
      </c>
      <c r="AC31" s="64">
        <v>5214617.2155538853</v>
      </c>
    </row>
    <row r="32" spans="1:29" x14ac:dyDescent="0.3">
      <c r="A32" t="s">
        <v>62</v>
      </c>
      <c r="B32" t="s">
        <v>63</v>
      </c>
      <c r="C32" t="s">
        <v>446</v>
      </c>
      <c r="D32" s="64">
        <v>0</v>
      </c>
      <c r="E32" s="52">
        <f t="shared" si="1"/>
        <v>136718171.91076711</v>
      </c>
      <c r="F32" s="52">
        <f t="shared" si="2"/>
        <v>183981130.60620943</v>
      </c>
      <c r="G32" s="52">
        <f t="shared" si="3"/>
        <v>234056225.524854</v>
      </c>
      <c r="H32" s="52">
        <f t="shared" si="4"/>
        <v>286089464.89176065</v>
      </c>
      <c r="I32" s="52">
        <f t="shared" si="5"/>
        <v>339130397.35562009</v>
      </c>
      <c r="J32" s="52">
        <f t="shared" si="6"/>
        <v>392592830.35796171</v>
      </c>
      <c r="K32" s="52">
        <f t="shared" si="7"/>
        <v>445055086.15725034</v>
      </c>
      <c r="L32" s="52">
        <f t="shared" si="8"/>
        <v>495218144.96793365</v>
      </c>
      <c r="M32" s="52">
        <f t="shared" si="9"/>
        <v>540753043.46361768</v>
      </c>
      <c r="P32" t="s">
        <v>448</v>
      </c>
      <c r="Q32" t="s">
        <v>62</v>
      </c>
      <c r="R32" t="s">
        <v>63</v>
      </c>
      <c r="S32" t="s">
        <v>446</v>
      </c>
      <c r="T32" s="64">
        <v>23411064.543712929</v>
      </c>
      <c r="U32" s="64">
        <v>20536935.144111242</v>
      </c>
      <c r="V32" s="64">
        <v>20454656.634439416</v>
      </c>
      <c r="W32" s="64">
        <v>20390137.942299612</v>
      </c>
      <c r="X32" s="64">
        <v>20308488.52776403</v>
      </c>
      <c r="Y32" s="64">
        <v>20186644.742321197</v>
      </c>
      <c r="Z32" s="64">
        <v>20032458.060908616</v>
      </c>
      <c r="AA32" s="64">
        <v>19805533.871043067</v>
      </c>
      <c r="AB32" s="64">
        <v>19481509.936735407</v>
      </c>
      <c r="AC32" s="64">
        <v>19005380.517313026</v>
      </c>
    </row>
    <row r="33" spans="1:29" x14ac:dyDescent="0.3">
      <c r="A33" t="s">
        <v>64</v>
      </c>
      <c r="B33" t="s">
        <v>65</v>
      </c>
      <c r="C33" t="s">
        <v>446</v>
      </c>
      <c r="D33" s="64">
        <v>0</v>
      </c>
      <c r="E33" s="52">
        <f t="shared" si="1"/>
        <v>628769.05706691416</v>
      </c>
      <c r="F33" s="52">
        <f t="shared" si="2"/>
        <v>872603.90036304481</v>
      </c>
      <c r="G33" s="52">
        <f t="shared" si="3"/>
        <v>1118906.1619878884</v>
      </c>
      <c r="H33" s="52">
        <f t="shared" si="4"/>
        <v>1362130.6560624207</v>
      </c>
      <c r="I33" s="52">
        <f t="shared" si="5"/>
        <v>1598189.1476016608</v>
      </c>
      <c r="J33" s="52">
        <f t="shared" si="6"/>
        <v>1821457.9516646583</v>
      </c>
      <c r="K33" s="52">
        <f t="shared" si="7"/>
        <v>2024098.133463213</v>
      </c>
      <c r="L33" s="52">
        <f t="shared" si="8"/>
        <v>2204942.1397526702</v>
      </c>
      <c r="M33" s="52">
        <f t="shared" si="9"/>
        <v>2358227.1877729027</v>
      </c>
      <c r="P33" t="s">
        <v>448</v>
      </c>
      <c r="Q33" t="s">
        <v>64</v>
      </c>
      <c r="R33" t="s">
        <v>65</v>
      </c>
      <c r="S33" t="s">
        <v>446</v>
      </c>
      <c r="T33" s="64">
        <v>325588.21522990114</v>
      </c>
      <c r="U33" s="64">
        <v>282736.26624948584</v>
      </c>
      <c r="V33" s="64">
        <v>277758.30642363679</v>
      </c>
      <c r="W33" s="64">
        <v>272034.48825006787</v>
      </c>
      <c r="X33" s="64">
        <v>265112.78761499259</v>
      </c>
      <c r="Y33" s="64">
        <v>257149.46843526416</v>
      </c>
      <c r="Z33" s="64">
        <v>247741.91277633439</v>
      </c>
      <c r="AA33" s="64">
        <v>236346.04602404466</v>
      </c>
      <c r="AB33" s="64">
        <v>223706.00819631922</v>
      </c>
      <c r="AC33" s="64">
        <v>209564.97135986463</v>
      </c>
    </row>
    <row r="34" spans="1:29" x14ac:dyDescent="0.3">
      <c r="A34" t="s">
        <v>66</v>
      </c>
      <c r="B34" t="s">
        <v>67</v>
      </c>
      <c r="C34" t="s">
        <v>446</v>
      </c>
      <c r="D34" s="64">
        <v>0</v>
      </c>
      <c r="E34" s="52">
        <f t="shared" si="1"/>
        <v>3645078.5218220726</v>
      </c>
      <c r="F34" s="52">
        <f t="shared" si="2"/>
        <v>5169615.5811308678</v>
      </c>
      <c r="G34" s="52">
        <f t="shared" si="3"/>
        <v>6647143.467330642</v>
      </c>
      <c r="H34" s="52">
        <f t="shared" si="4"/>
        <v>8000278.282091829</v>
      </c>
      <c r="I34" s="52">
        <f t="shared" si="5"/>
        <v>9233318.9272153154</v>
      </c>
      <c r="J34" s="52">
        <f t="shared" si="6"/>
        <v>10329082.139887959</v>
      </c>
      <c r="K34" s="52">
        <f t="shared" si="7"/>
        <v>11269382.37204577</v>
      </c>
      <c r="L34" s="52">
        <f t="shared" si="8"/>
        <v>12037099.862801228</v>
      </c>
      <c r="M34" s="52">
        <f t="shared" si="9"/>
        <v>12614909.816044617</v>
      </c>
      <c r="P34" t="s">
        <v>448</v>
      </c>
      <c r="Q34" t="s">
        <v>66</v>
      </c>
      <c r="R34" t="s">
        <v>67</v>
      </c>
      <c r="S34" t="s">
        <v>446</v>
      </c>
      <c r="T34" s="64">
        <v>9684095.3148505297</v>
      </c>
      <c r="U34" s="64">
        <v>8457474.9748138972</v>
      </c>
      <c r="V34" s="64">
        <v>8301830.5364051629</v>
      </c>
      <c r="W34" s="64">
        <v>8153044.6870994996</v>
      </c>
      <c r="X34" s="64">
        <v>7932254.9410751099</v>
      </c>
      <c r="Y34" s="64">
        <v>7680137.8338019997</v>
      </c>
      <c r="Z34" s="64">
        <v>7398772.7798767909</v>
      </c>
      <c r="AA34" s="64">
        <v>7088933.6076671071</v>
      </c>
      <c r="AB34" s="64">
        <v>6751342.5592273818</v>
      </c>
      <c r="AC34" s="64">
        <v>6386640.9267282328</v>
      </c>
    </row>
    <row r="35" spans="1:29" x14ac:dyDescent="0.3">
      <c r="A35" t="s">
        <v>68</v>
      </c>
      <c r="B35" t="s">
        <v>69</v>
      </c>
      <c r="C35" t="s">
        <v>446</v>
      </c>
      <c r="D35" s="64">
        <v>0</v>
      </c>
      <c r="E35" s="52">
        <f t="shared" si="1"/>
        <v>6652037.9155907137</v>
      </c>
      <c r="F35" s="52">
        <f t="shared" si="2"/>
        <v>9103681.9126525894</v>
      </c>
      <c r="G35" s="52">
        <f t="shared" si="3"/>
        <v>11436918.412750605</v>
      </c>
      <c r="H35" s="52">
        <f t="shared" si="4"/>
        <v>13522100.859009612</v>
      </c>
      <c r="I35" s="52">
        <f t="shared" si="5"/>
        <v>15491100.339132797</v>
      </c>
      <c r="J35" s="52">
        <f t="shared" si="6"/>
        <v>17257103.589614362</v>
      </c>
      <c r="K35" s="52">
        <f t="shared" si="7"/>
        <v>18621769.180163324</v>
      </c>
      <c r="L35" s="52">
        <f t="shared" si="8"/>
        <v>19843177.048814394</v>
      </c>
      <c r="M35" s="52">
        <f t="shared" si="9"/>
        <v>20567515.76881703</v>
      </c>
      <c r="P35" t="s">
        <v>448</v>
      </c>
      <c r="Q35" t="s">
        <v>68</v>
      </c>
      <c r="R35" t="s">
        <v>69</v>
      </c>
      <c r="S35" t="s">
        <v>446</v>
      </c>
      <c r="T35" s="64">
        <v>9476157.0036658943</v>
      </c>
      <c r="U35" s="64">
        <v>8238853.6938040452</v>
      </c>
      <c r="V35" s="64">
        <v>8132819.5035760999</v>
      </c>
      <c r="W35" s="64">
        <v>7996339.7160647437</v>
      </c>
      <c r="X35" s="64">
        <v>7771700.5843255343</v>
      </c>
      <c r="Y35" s="64">
        <v>7566587.1618548138</v>
      </c>
      <c r="Z35" s="64">
        <v>7335905.3646946307</v>
      </c>
      <c r="AA35" s="64">
        <v>7012971.1075946027</v>
      </c>
      <c r="AB35" s="64">
        <v>6714953.2324004481</v>
      </c>
      <c r="AC35" s="64">
        <v>6324356.0985284681</v>
      </c>
    </row>
    <row r="36" spans="1:29" x14ac:dyDescent="0.3">
      <c r="A36" t="s">
        <v>70</v>
      </c>
      <c r="B36" t="s">
        <v>71</v>
      </c>
      <c r="C36" t="s">
        <v>446</v>
      </c>
      <c r="D36" s="64">
        <v>0</v>
      </c>
      <c r="E36" s="52">
        <f t="shared" si="1"/>
        <v>95653633.029865667</v>
      </c>
      <c r="F36" s="52">
        <f t="shared" si="2"/>
        <v>131245663.86784166</v>
      </c>
      <c r="G36" s="52">
        <f t="shared" si="3"/>
        <v>167151037.12211281</v>
      </c>
      <c r="H36" s="52">
        <f t="shared" si="4"/>
        <v>203368111.96945447</v>
      </c>
      <c r="I36" s="52">
        <f t="shared" si="5"/>
        <v>239931507.92402232</v>
      </c>
      <c r="J36" s="52">
        <f t="shared" si="6"/>
        <v>276818032.41620231</v>
      </c>
      <c r="K36" s="52">
        <f t="shared" si="7"/>
        <v>313014426.85419935</v>
      </c>
      <c r="L36" s="52">
        <f t="shared" si="8"/>
        <v>349450152.6658169</v>
      </c>
      <c r="M36" s="52">
        <f t="shared" si="9"/>
        <v>384480934.55250859</v>
      </c>
      <c r="P36" t="s">
        <v>448</v>
      </c>
      <c r="Q36" t="s">
        <v>70</v>
      </c>
      <c r="R36" t="s">
        <v>71</v>
      </c>
      <c r="S36" t="s">
        <v>446</v>
      </c>
      <c r="T36" s="64">
        <v>77850395.075217947</v>
      </c>
      <c r="U36" s="64">
        <v>67543675.024902478</v>
      </c>
      <c r="V36" s="64">
        <v>66651869.606315047</v>
      </c>
      <c r="W36" s="64">
        <v>65578553.063856088</v>
      </c>
      <c r="X36" s="64">
        <v>64548315.956978358</v>
      </c>
      <c r="Y36" s="64">
        <v>63591423.07646887</v>
      </c>
      <c r="Z36" s="64">
        <v>62691965.434978478</v>
      </c>
      <c r="AA36" s="64">
        <v>61572341.117258377</v>
      </c>
      <c r="AB36" s="64">
        <v>60635923.912596934</v>
      </c>
      <c r="AC36" s="64">
        <v>59447471.119236015</v>
      </c>
    </row>
    <row r="37" spans="1:29" x14ac:dyDescent="0.3">
      <c r="A37" t="s">
        <v>72</v>
      </c>
      <c r="B37" t="s">
        <v>73</v>
      </c>
      <c r="C37" t="s">
        <v>446</v>
      </c>
      <c r="D37" s="64">
        <v>0</v>
      </c>
      <c r="E37" s="52">
        <f t="shared" si="1"/>
        <v>5751089.8845007233</v>
      </c>
      <c r="F37" s="52">
        <f t="shared" si="2"/>
        <v>7376648.2466690969</v>
      </c>
      <c r="G37" s="52">
        <f t="shared" si="3"/>
        <v>8876007.8406438865</v>
      </c>
      <c r="H37" s="52">
        <f t="shared" si="4"/>
        <v>10187024.103642458</v>
      </c>
      <c r="I37" s="52">
        <f t="shared" si="5"/>
        <v>11313313.918088773</v>
      </c>
      <c r="J37" s="52">
        <f t="shared" si="6"/>
        <v>12250484.030498179</v>
      </c>
      <c r="K37" s="52">
        <f t="shared" si="7"/>
        <v>12990133.848990764</v>
      </c>
      <c r="L37" s="52">
        <f t="shared" si="8"/>
        <v>13528467.108107792</v>
      </c>
      <c r="M37" s="52">
        <f t="shared" si="9"/>
        <v>13860120.528570507</v>
      </c>
      <c r="P37" t="s">
        <v>448</v>
      </c>
      <c r="Q37" t="s">
        <v>72</v>
      </c>
      <c r="R37" t="s">
        <v>73</v>
      </c>
      <c r="S37" t="s">
        <v>446</v>
      </c>
      <c r="T37" s="64">
        <v>4994444.1297537629</v>
      </c>
      <c r="U37" s="64">
        <v>4307811.9847660027</v>
      </c>
      <c r="V37" s="64">
        <v>4173583.8746204302</v>
      </c>
      <c r="W37" s="64">
        <v>4046379.5447123223</v>
      </c>
      <c r="X37" s="64">
        <v>3883966.1071037832</v>
      </c>
      <c r="Y37" s="64">
        <v>3709043.122094613</v>
      </c>
      <c r="Z37" s="64">
        <v>3523832.6394098736</v>
      </c>
      <c r="AA37" s="64">
        <v>3329653.003124862</v>
      </c>
      <c r="AB37" s="64">
        <v>3127607.6476450902</v>
      </c>
      <c r="AC37" s="64">
        <v>2918681.8345978637</v>
      </c>
    </row>
    <row r="38" spans="1:29" x14ac:dyDescent="0.3">
      <c r="A38" t="s">
        <v>74</v>
      </c>
      <c r="B38" t="s">
        <v>75</v>
      </c>
      <c r="C38" t="s">
        <v>446</v>
      </c>
      <c r="D38" s="64">
        <v>0</v>
      </c>
      <c r="E38" s="52">
        <f t="shared" si="1"/>
        <v>5038544.2384355869</v>
      </c>
      <c r="F38" s="52">
        <f t="shared" si="2"/>
        <v>7167062.2227359954</v>
      </c>
      <c r="G38" s="52">
        <f t="shared" si="3"/>
        <v>9365316.959098069</v>
      </c>
      <c r="H38" s="52">
        <f t="shared" si="4"/>
        <v>11586774.419393796</v>
      </c>
      <c r="I38" s="52">
        <f t="shared" si="5"/>
        <v>13792162.396737557</v>
      </c>
      <c r="J38" s="52">
        <f t="shared" si="6"/>
        <v>15902069.672570204</v>
      </c>
      <c r="K38" s="52">
        <f t="shared" si="7"/>
        <v>17863861.48390251</v>
      </c>
      <c r="L38" s="52">
        <f t="shared" si="8"/>
        <v>19615810.476822756</v>
      </c>
      <c r="M38" s="52">
        <f t="shared" si="9"/>
        <v>21032483.34796945</v>
      </c>
      <c r="P38" t="s">
        <v>448</v>
      </c>
      <c r="Q38" t="s">
        <v>74</v>
      </c>
      <c r="R38" t="s">
        <v>75</v>
      </c>
      <c r="S38" t="s">
        <v>446</v>
      </c>
      <c r="T38" s="64">
        <v>5543348.2637728117</v>
      </c>
      <c r="U38" s="64">
        <v>5024036.4140264709</v>
      </c>
      <c r="V38" s="64">
        <v>5132332.7765583061</v>
      </c>
      <c r="W38" s="64">
        <v>5208770.5657676924</v>
      </c>
      <c r="X38" s="64">
        <v>5244789.3546834951</v>
      </c>
      <c r="Y38" s="64">
        <v>5240194.7138637491</v>
      </c>
      <c r="Z38" s="64">
        <v>5178071.423295429</v>
      </c>
      <c r="AA38" s="64">
        <v>5058314.739628844</v>
      </c>
      <c r="AB38" s="64">
        <v>4880247.767483063</v>
      </c>
      <c r="AC38" s="64">
        <v>4621282.8171911556</v>
      </c>
    </row>
    <row r="39" spans="1:29" x14ac:dyDescent="0.3">
      <c r="A39" t="s">
        <v>76</v>
      </c>
      <c r="B39" t="s">
        <v>77</v>
      </c>
      <c r="C39" t="s">
        <v>446</v>
      </c>
      <c r="D39" s="64">
        <v>0</v>
      </c>
      <c r="E39" s="52">
        <f t="shared" si="1"/>
        <v>6253555.7594445879</v>
      </c>
      <c r="F39" s="52">
        <f t="shared" si="2"/>
        <v>8523283.2156465091</v>
      </c>
      <c r="G39" s="52">
        <f t="shared" si="3"/>
        <v>10907845.826278381</v>
      </c>
      <c r="H39" s="52">
        <f t="shared" si="4"/>
        <v>13357940.152831446</v>
      </c>
      <c r="I39" s="52">
        <f t="shared" si="5"/>
        <v>15817007.374056323</v>
      </c>
      <c r="J39" s="52">
        <f t="shared" si="6"/>
        <v>18228226.699155837</v>
      </c>
      <c r="K39" s="52">
        <f t="shared" si="7"/>
        <v>20521597.326779284</v>
      </c>
      <c r="L39" s="52">
        <f t="shared" si="8"/>
        <v>22606008.681210198</v>
      </c>
      <c r="M39" s="52">
        <f t="shared" si="9"/>
        <v>24355197.570402026</v>
      </c>
      <c r="P39" t="s">
        <v>448</v>
      </c>
      <c r="Q39" t="s">
        <v>76</v>
      </c>
      <c r="R39" t="s">
        <v>77</v>
      </c>
      <c r="S39" t="s">
        <v>446</v>
      </c>
      <c r="T39" s="64">
        <v>1616902.2252080746</v>
      </c>
      <c r="U39" s="64">
        <v>1405819.4667974887</v>
      </c>
      <c r="V39" s="64">
        <v>1389333.0615128425</v>
      </c>
      <c r="W39" s="64">
        <v>1373673.3227797181</v>
      </c>
      <c r="X39" s="64">
        <v>1356120.1987300606</v>
      </c>
      <c r="Y39" s="64">
        <v>1334616.0290039866</v>
      </c>
      <c r="Z39" s="64">
        <v>1307864.9367527002</v>
      </c>
      <c r="AA39" s="64">
        <v>1274647.2432168887</v>
      </c>
      <c r="AB39" s="64">
        <v>1231994.4214761618</v>
      </c>
      <c r="AC39" s="64">
        <v>1176364.6885473195</v>
      </c>
    </row>
    <row r="40" spans="1:29" x14ac:dyDescent="0.3">
      <c r="A40" t="s">
        <v>78</v>
      </c>
      <c r="B40" t="s">
        <v>79</v>
      </c>
      <c r="C40" t="s">
        <v>446</v>
      </c>
      <c r="D40" s="64">
        <v>0</v>
      </c>
      <c r="E40" s="52">
        <f t="shared" si="1"/>
        <v>127498249.14975953</v>
      </c>
      <c r="F40" s="52">
        <f t="shared" si="2"/>
        <v>168228452.14964193</v>
      </c>
      <c r="G40" s="52">
        <f t="shared" si="3"/>
        <v>210157619.43418914</v>
      </c>
      <c r="H40" s="52">
        <f t="shared" si="4"/>
        <v>252364171.24713045</v>
      </c>
      <c r="I40" s="52">
        <f t="shared" si="5"/>
        <v>293957860.88648933</v>
      </c>
      <c r="J40" s="52">
        <f t="shared" si="6"/>
        <v>334139749.39511818</v>
      </c>
      <c r="K40" s="52">
        <f t="shared" si="7"/>
        <v>371956513.44837791</v>
      </c>
      <c r="L40" s="52">
        <f t="shared" si="8"/>
        <v>406608199.26186252</v>
      </c>
      <c r="M40" s="52">
        <f t="shared" si="9"/>
        <v>437090737.56850165</v>
      </c>
      <c r="P40" t="s">
        <v>448</v>
      </c>
      <c r="Q40" t="s">
        <v>78</v>
      </c>
      <c r="R40" t="s">
        <v>79</v>
      </c>
      <c r="S40" t="s">
        <v>446</v>
      </c>
      <c r="T40" s="64">
        <v>20595769.554862536</v>
      </c>
      <c r="U40" s="64">
        <v>17970186.481761165</v>
      </c>
      <c r="V40" s="64">
        <v>17743899.136778988</v>
      </c>
      <c r="W40" s="64">
        <v>17502268.586419031</v>
      </c>
      <c r="X40" s="64">
        <v>17209461.389607266</v>
      </c>
      <c r="Y40" s="64">
        <v>16853656.885264598</v>
      </c>
      <c r="Z40" s="64">
        <v>16427271.640504703</v>
      </c>
      <c r="AA40" s="64">
        <v>15924284.913786443</v>
      </c>
      <c r="AB40" s="64">
        <v>15339883.627294043</v>
      </c>
      <c r="AC40" s="64">
        <v>14668950.168189423</v>
      </c>
    </row>
    <row r="41" spans="1:29" x14ac:dyDescent="0.3">
      <c r="A41" t="s">
        <v>80</v>
      </c>
      <c r="B41" t="s">
        <v>81</v>
      </c>
      <c r="C41" t="s">
        <v>446</v>
      </c>
      <c r="D41" s="64">
        <v>0</v>
      </c>
      <c r="E41" s="52">
        <f t="shared" si="1"/>
        <v>2928676.2174673988</v>
      </c>
      <c r="F41" s="52">
        <f t="shared" si="2"/>
        <v>4151017.0137296706</v>
      </c>
      <c r="G41" s="52">
        <f t="shared" si="3"/>
        <v>5391235.8977417517</v>
      </c>
      <c r="H41" s="52">
        <f t="shared" si="4"/>
        <v>6639656.1057789074</v>
      </c>
      <c r="I41" s="52">
        <f t="shared" si="5"/>
        <v>7884627.7447126154</v>
      </c>
      <c r="J41" s="52">
        <f t="shared" si="6"/>
        <v>9113195.9356851466</v>
      </c>
      <c r="K41" s="52">
        <f t="shared" si="7"/>
        <v>10311096.703949863</v>
      </c>
      <c r="L41" s="52">
        <f t="shared" si="8"/>
        <v>11461584.707751732</v>
      </c>
      <c r="M41" s="52">
        <f t="shared" si="9"/>
        <v>12525239.656975044</v>
      </c>
      <c r="P41" t="s">
        <v>448</v>
      </c>
      <c r="Q41" t="s">
        <v>80</v>
      </c>
      <c r="R41" t="s">
        <v>81</v>
      </c>
      <c r="S41" t="s">
        <v>446</v>
      </c>
      <c r="T41" s="64">
        <v>4201624.9816561006</v>
      </c>
      <c r="U41" s="64">
        <v>3725899.1514230645</v>
      </c>
      <c r="V41" s="64">
        <v>3739246.5291137029</v>
      </c>
      <c r="W41" s="64">
        <v>3732503.4886645707</v>
      </c>
      <c r="X41" s="64">
        <v>3709986.8116736943</v>
      </c>
      <c r="Y41" s="64">
        <v>3671808.3203974883</v>
      </c>
      <c r="Z41" s="64">
        <v>3617094.6844748762</v>
      </c>
      <c r="AA41" s="64">
        <v>3544655.6446769298</v>
      </c>
      <c r="AB41" s="64">
        <v>3452860.2621294367</v>
      </c>
      <c r="AC41" s="64">
        <v>3331908.6589687993</v>
      </c>
    </row>
    <row r="42" spans="1:29" x14ac:dyDescent="0.3">
      <c r="A42" t="s">
        <v>82</v>
      </c>
      <c r="B42" t="s">
        <v>83</v>
      </c>
      <c r="C42" t="s">
        <v>446</v>
      </c>
      <c r="D42" s="64">
        <v>0</v>
      </c>
      <c r="E42" s="52">
        <f t="shared" si="1"/>
        <v>3184462.7985210218</v>
      </c>
      <c r="F42" s="52">
        <f t="shared" si="2"/>
        <v>4502861.953745258</v>
      </c>
      <c r="G42" s="52">
        <f t="shared" si="3"/>
        <v>5902036.9925227044</v>
      </c>
      <c r="H42" s="52">
        <f t="shared" si="4"/>
        <v>7357862.6904187426</v>
      </c>
      <c r="I42" s="52">
        <f t="shared" si="5"/>
        <v>8841005.1287167948</v>
      </c>
      <c r="J42" s="52">
        <f t="shared" si="6"/>
        <v>10331175.170923248</v>
      </c>
      <c r="K42" s="52">
        <f t="shared" si="7"/>
        <v>11780231.073407201</v>
      </c>
      <c r="L42" s="52">
        <f t="shared" si="8"/>
        <v>13152230.027049661</v>
      </c>
      <c r="M42" s="52">
        <f t="shared" si="9"/>
        <v>14374879.097281182</v>
      </c>
      <c r="P42" t="s">
        <v>448</v>
      </c>
      <c r="Q42" t="s">
        <v>82</v>
      </c>
      <c r="R42" t="s">
        <v>83</v>
      </c>
      <c r="S42" t="s">
        <v>446</v>
      </c>
      <c r="T42" s="64">
        <v>2030646.9794804626</v>
      </c>
      <c r="U42" s="64">
        <v>1812232.4476486961</v>
      </c>
      <c r="V42" s="64">
        <v>1830170.4392836553</v>
      </c>
      <c r="W42" s="64">
        <v>1845495.0650422638</v>
      </c>
      <c r="X42" s="64">
        <v>1854896.5459958897</v>
      </c>
      <c r="Y42" s="64">
        <v>1855865.8929635216</v>
      </c>
      <c r="Z42" s="64">
        <v>1849165.8340756432</v>
      </c>
      <c r="AA42" s="64">
        <v>1829932.1913748886</v>
      </c>
      <c r="AB42" s="64">
        <v>1797548.5680749614</v>
      </c>
      <c r="AC42" s="64">
        <v>1746280.5154834874</v>
      </c>
    </row>
    <row r="43" spans="1:29" x14ac:dyDescent="0.3">
      <c r="A43" t="s">
        <v>84</v>
      </c>
      <c r="B43" t="s">
        <v>85</v>
      </c>
      <c r="C43" t="s">
        <v>446</v>
      </c>
      <c r="D43" s="64">
        <v>0</v>
      </c>
      <c r="E43" s="52">
        <f t="shared" si="1"/>
        <v>1653145.1730713337</v>
      </c>
      <c r="F43" s="52">
        <f t="shared" si="2"/>
        <v>2106684.028855483</v>
      </c>
      <c r="G43" s="52">
        <f t="shared" si="3"/>
        <v>2521531.982444766</v>
      </c>
      <c r="H43" s="52">
        <f t="shared" si="4"/>
        <v>2901485.2187506021</v>
      </c>
      <c r="I43" s="52">
        <f t="shared" si="5"/>
        <v>3245768.7401536312</v>
      </c>
      <c r="J43" s="52">
        <f t="shared" si="6"/>
        <v>3552569.9956559511</v>
      </c>
      <c r="K43" s="52">
        <f t="shared" si="7"/>
        <v>3828528.3729025563</v>
      </c>
      <c r="L43" s="52">
        <f t="shared" si="8"/>
        <v>4066288.5573020498</v>
      </c>
      <c r="M43" s="52">
        <f t="shared" si="9"/>
        <v>4261293.8499502121</v>
      </c>
      <c r="P43" t="s">
        <v>448</v>
      </c>
      <c r="Q43" t="s">
        <v>84</v>
      </c>
      <c r="R43" t="s">
        <v>85</v>
      </c>
      <c r="S43" t="s">
        <v>446</v>
      </c>
      <c r="T43" s="64">
        <v>1132613.4000908812</v>
      </c>
      <c r="U43" s="64">
        <v>950776.40026568936</v>
      </c>
      <c r="V43" s="64">
        <v>904171.18421574857</v>
      </c>
      <c r="W43" s="64">
        <v>859617.04025670362</v>
      </c>
      <c r="X43" s="64">
        <v>818207.97559448611</v>
      </c>
      <c r="Y43" s="64">
        <v>778685.77379602892</v>
      </c>
      <c r="Z43" s="64">
        <v>740394.15116737806</v>
      </c>
      <c r="AA43" s="64">
        <v>705748.83506805741</v>
      </c>
      <c r="AB43" s="64">
        <v>671465.81426830089</v>
      </c>
      <c r="AC43" s="64">
        <v>637064.66690220369</v>
      </c>
    </row>
    <row r="44" spans="1:29" x14ac:dyDescent="0.3">
      <c r="A44" t="s">
        <v>86</v>
      </c>
      <c r="B44" t="s">
        <v>87</v>
      </c>
      <c r="C44" t="s">
        <v>446</v>
      </c>
      <c r="D44" s="64">
        <v>0</v>
      </c>
      <c r="E44" s="52">
        <f t="shared" si="1"/>
        <v>30439978.328225631</v>
      </c>
      <c r="F44" s="52">
        <f t="shared" si="2"/>
        <v>41507052.262698799</v>
      </c>
      <c r="G44" s="52">
        <f t="shared" si="3"/>
        <v>52533709.335564829</v>
      </c>
      <c r="H44" s="52">
        <f t="shared" si="4"/>
        <v>63299143.660951212</v>
      </c>
      <c r="I44" s="52">
        <f t="shared" si="5"/>
        <v>73772724.505068406</v>
      </c>
      <c r="J44" s="52">
        <f t="shared" si="6"/>
        <v>83556027.391907692</v>
      </c>
      <c r="K44" s="52">
        <f t="shared" si="7"/>
        <v>92539543.709651828</v>
      </c>
      <c r="L44" s="52">
        <f t="shared" si="8"/>
        <v>100569465.88612226</v>
      </c>
      <c r="M44" s="52">
        <f t="shared" si="9"/>
        <v>107052746.22177</v>
      </c>
      <c r="P44" t="s">
        <v>448</v>
      </c>
      <c r="Q44" t="s">
        <v>86</v>
      </c>
      <c r="R44" t="s">
        <v>87</v>
      </c>
      <c r="S44" t="s">
        <v>446</v>
      </c>
      <c r="T44" s="64">
        <v>24924965.429792356</v>
      </c>
      <c r="U44" s="64">
        <v>21833739.993377242</v>
      </c>
      <c r="V44" s="64">
        <v>21644888.48176669</v>
      </c>
      <c r="W44" s="64">
        <v>21342208.394351892</v>
      </c>
      <c r="X44" s="64">
        <v>20914402.98470841</v>
      </c>
      <c r="Y44" s="64">
        <v>20433731.217158388</v>
      </c>
      <c r="Z44" s="64">
        <v>19778732.76182618</v>
      </c>
      <c r="AA44" s="64">
        <v>19007967.334802829</v>
      </c>
      <c r="AB44" s="64">
        <v>18118133.088747352</v>
      </c>
      <c r="AC44" s="64">
        <v>17004072.801249191</v>
      </c>
    </row>
    <row r="45" spans="1:29" x14ac:dyDescent="0.3">
      <c r="A45" t="s">
        <v>88</v>
      </c>
      <c r="B45" t="s">
        <v>89</v>
      </c>
      <c r="C45" t="s">
        <v>446</v>
      </c>
      <c r="D45" s="64">
        <v>0</v>
      </c>
      <c r="E45" s="52">
        <f t="shared" si="1"/>
        <v>19862930.815269232</v>
      </c>
      <c r="F45" s="52">
        <f t="shared" si="2"/>
        <v>26560579.020598993</v>
      </c>
      <c r="G45" s="52">
        <f t="shared" si="3"/>
        <v>33038737.381092694</v>
      </c>
      <c r="H45" s="52">
        <f t="shared" si="4"/>
        <v>39221940.117030442</v>
      </c>
      <c r="I45" s="52">
        <f t="shared" si="5"/>
        <v>45025045.534133911</v>
      </c>
      <c r="J45" s="52">
        <f t="shared" si="6"/>
        <v>50369662.178573042</v>
      </c>
      <c r="K45" s="52">
        <f t="shared" si="7"/>
        <v>54973023.725650258</v>
      </c>
      <c r="L45" s="52">
        <f t="shared" si="8"/>
        <v>59094169.512623228</v>
      </c>
      <c r="M45" s="52">
        <f t="shared" si="9"/>
        <v>62277549.856217325</v>
      </c>
      <c r="P45" t="s">
        <v>448</v>
      </c>
      <c r="Q45" t="s">
        <v>88</v>
      </c>
      <c r="R45" t="s">
        <v>89</v>
      </c>
      <c r="S45" t="s">
        <v>446</v>
      </c>
      <c r="T45" s="64">
        <v>16051233.413638927</v>
      </c>
      <c r="U45" s="64">
        <v>14091446.20659779</v>
      </c>
      <c r="V45" s="64">
        <v>13980619.299296476</v>
      </c>
      <c r="W45" s="64">
        <v>13772121.148280781</v>
      </c>
      <c r="X45" s="64">
        <v>13510634.108039536</v>
      </c>
      <c r="Y45" s="64">
        <v>13199667.533086317</v>
      </c>
      <c r="Z45" s="64">
        <v>12840353.085640235</v>
      </c>
      <c r="AA45" s="64">
        <v>12380700.911298178</v>
      </c>
      <c r="AB45" s="64">
        <v>11924340.181553835</v>
      </c>
      <c r="AC45" s="64">
        <v>11368741.173283042</v>
      </c>
    </row>
    <row r="46" spans="1:29" x14ac:dyDescent="0.3">
      <c r="A46" t="s">
        <v>90</v>
      </c>
      <c r="B46" t="s">
        <v>91</v>
      </c>
      <c r="C46" t="s">
        <v>446</v>
      </c>
      <c r="D46" s="64">
        <v>0</v>
      </c>
      <c r="E46" s="52">
        <f t="shared" si="1"/>
        <v>15264639.987284854</v>
      </c>
      <c r="F46" s="52">
        <f t="shared" si="2"/>
        <v>22058812.029278945</v>
      </c>
      <c r="G46" s="52">
        <f t="shared" si="3"/>
        <v>29356238.95417928</v>
      </c>
      <c r="H46" s="52">
        <f t="shared" si="4"/>
        <v>37056495.300925665</v>
      </c>
      <c r="I46" s="52">
        <f t="shared" si="5"/>
        <v>45013236.534641519</v>
      </c>
      <c r="J46" s="52">
        <f t="shared" si="6"/>
        <v>53076902.782714389</v>
      </c>
      <c r="K46" s="52">
        <f t="shared" si="7"/>
        <v>61026438.928308494</v>
      </c>
      <c r="L46" s="52">
        <f t="shared" si="8"/>
        <v>68621060.263985232</v>
      </c>
      <c r="M46" s="52">
        <f t="shared" si="9"/>
        <v>75584750.678344578</v>
      </c>
      <c r="P46" t="s">
        <v>448</v>
      </c>
      <c r="Q46" t="s">
        <v>90</v>
      </c>
      <c r="R46" t="s">
        <v>91</v>
      </c>
      <c r="S46" t="s">
        <v>446</v>
      </c>
      <c r="T46" s="64">
        <v>8731282.0613264516</v>
      </c>
      <c r="U46" s="64">
        <v>7674762.0822785236</v>
      </c>
      <c r="V46" s="64">
        <v>7666687.4648273513</v>
      </c>
      <c r="W46" s="64">
        <v>7668188.1895636031</v>
      </c>
      <c r="X46" s="64">
        <v>7665905.5032340093</v>
      </c>
      <c r="Y46" s="64">
        <v>7644920.8187163146</v>
      </c>
      <c r="Z46" s="64">
        <v>7597506.7832804387</v>
      </c>
      <c r="AA46" s="64">
        <v>7511540.7254494075</v>
      </c>
      <c r="AB46" s="64">
        <v>7376285.6177610708</v>
      </c>
      <c r="AC46" s="64">
        <v>7185331.4664942408</v>
      </c>
    </row>
    <row r="47" spans="1:29" x14ac:dyDescent="0.3">
      <c r="A47" t="s">
        <v>92</v>
      </c>
      <c r="B47" t="s">
        <v>93</v>
      </c>
      <c r="C47" t="s">
        <v>446</v>
      </c>
      <c r="D47" s="64">
        <v>0</v>
      </c>
      <c r="E47" s="52">
        <f t="shared" si="1"/>
        <v>2304610.3107078886</v>
      </c>
      <c r="F47" s="52">
        <f t="shared" si="2"/>
        <v>3183940.7426745594</v>
      </c>
      <c r="G47" s="52">
        <f t="shared" si="3"/>
        <v>4106852.8645029734</v>
      </c>
      <c r="H47" s="52">
        <f t="shared" si="4"/>
        <v>5062833.8649141463</v>
      </c>
      <c r="I47" s="52">
        <f t="shared" si="5"/>
        <v>6037460.6794220461</v>
      </c>
      <c r="J47" s="52">
        <f t="shared" si="6"/>
        <v>7023411.4888250455</v>
      </c>
      <c r="K47" s="52">
        <f t="shared" si="7"/>
        <v>8009855.4638169883</v>
      </c>
      <c r="L47" s="52">
        <f t="shared" si="8"/>
        <v>8976804.2082509492</v>
      </c>
      <c r="M47" s="52">
        <f t="shared" si="9"/>
        <v>9899677.7775466051</v>
      </c>
      <c r="P47" t="s">
        <v>448</v>
      </c>
      <c r="Q47" t="s">
        <v>92</v>
      </c>
      <c r="R47" t="s">
        <v>93</v>
      </c>
      <c r="S47" t="s">
        <v>446</v>
      </c>
      <c r="T47" s="64">
        <v>861597.27873975784</v>
      </c>
      <c r="U47" s="64">
        <v>751004.17529014242</v>
      </c>
      <c r="V47" s="64">
        <v>743960.43726084195</v>
      </c>
      <c r="W47" s="64">
        <v>737670.52353802463</v>
      </c>
      <c r="X47" s="64">
        <v>731868.68782970659</v>
      </c>
      <c r="Y47" s="64">
        <v>725412.60783675045</v>
      </c>
      <c r="Z47" s="64">
        <v>718636.68955716933</v>
      </c>
      <c r="AA47" s="64">
        <v>711459.07637416129</v>
      </c>
      <c r="AB47" s="64">
        <v>703022.14813686337</v>
      </c>
      <c r="AC47" s="64">
        <v>692629.36807384773</v>
      </c>
    </row>
    <row r="48" spans="1:29" x14ac:dyDescent="0.3">
      <c r="A48" t="s">
        <v>94</v>
      </c>
      <c r="B48" t="s">
        <v>95</v>
      </c>
      <c r="C48" t="s">
        <v>446</v>
      </c>
      <c r="D48" s="64">
        <v>0</v>
      </c>
      <c r="E48" s="52">
        <f t="shared" si="1"/>
        <v>195247.57790808578</v>
      </c>
      <c r="F48" s="52">
        <f t="shared" si="2"/>
        <v>270448.38312035671</v>
      </c>
      <c r="G48" s="52">
        <f t="shared" si="3"/>
        <v>339063.6590467334</v>
      </c>
      <c r="H48" s="52">
        <f t="shared" si="4"/>
        <v>399325.54881956626</v>
      </c>
      <c r="I48" s="52">
        <f t="shared" si="5"/>
        <v>448797.05005489499</v>
      </c>
      <c r="J48" s="52">
        <f t="shared" si="6"/>
        <v>488702.8180880053</v>
      </c>
      <c r="K48" s="52">
        <f t="shared" si="7"/>
        <v>515684.36302085599</v>
      </c>
      <c r="L48" s="52">
        <f t="shared" si="8"/>
        <v>531661.85729677859</v>
      </c>
      <c r="M48" s="52">
        <f t="shared" si="9"/>
        <v>532591.73073456122</v>
      </c>
      <c r="P48" t="s">
        <v>448</v>
      </c>
      <c r="Q48" t="s">
        <v>94</v>
      </c>
      <c r="R48" t="s">
        <v>95</v>
      </c>
      <c r="S48" t="s">
        <v>446</v>
      </c>
      <c r="T48" s="64">
        <v>318466.38272178749</v>
      </c>
      <c r="U48" s="64">
        <v>276261.26595040871</v>
      </c>
      <c r="V48" s="64">
        <v>269083.05761831836</v>
      </c>
      <c r="W48" s="64">
        <v>260377.35856684344</v>
      </c>
      <c r="X48" s="64">
        <v>250069.32298086424</v>
      </c>
      <c r="Y48" s="64">
        <v>237816.55239810087</v>
      </c>
      <c r="Z48" s="64">
        <v>224887.92693678752</v>
      </c>
      <c r="AA48" s="64">
        <v>210336.82438220008</v>
      </c>
      <c r="AB48" s="64">
        <v>195268.56237213186</v>
      </c>
      <c r="AC48" s="64">
        <v>178620.59257273725</v>
      </c>
    </row>
    <row r="49" spans="1:29" x14ac:dyDescent="0.3">
      <c r="A49" t="s">
        <v>96</v>
      </c>
      <c r="B49" t="s">
        <v>97</v>
      </c>
      <c r="C49" t="s">
        <v>446</v>
      </c>
      <c r="D49" s="64">
        <v>0</v>
      </c>
      <c r="E49" s="52">
        <f t="shared" si="1"/>
        <v>8229740.0034674164</v>
      </c>
      <c r="F49" s="52">
        <f t="shared" si="2"/>
        <v>10810745.382945517</v>
      </c>
      <c r="G49" s="52">
        <f t="shared" si="3"/>
        <v>13178388.448090214</v>
      </c>
      <c r="H49" s="52">
        <f t="shared" si="4"/>
        <v>15228144.719081815</v>
      </c>
      <c r="I49" s="52">
        <f t="shared" si="5"/>
        <v>16887614.970763575</v>
      </c>
      <c r="J49" s="52">
        <f t="shared" si="6"/>
        <v>18089354.873156037</v>
      </c>
      <c r="K49" s="52">
        <f t="shared" si="7"/>
        <v>18718775.790602248</v>
      </c>
      <c r="L49" s="52">
        <f t="shared" si="8"/>
        <v>18693414.477518197</v>
      </c>
      <c r="M49" s="52">
        <f t="shared" si="9"/>
        <v>17929512.112917073</v>
      </c>
      <c r="P49" t="s">
        <v>448</v>
      </c>
      <c r="Q49" t="s">
        <v>96</v>
      </c>
      <c r="R49" t="s">
        <v>97</v>
      </c>
      <c r="S49" t="s">
        <v>446</v>
      </c>
      <c r="T49" s="64">
        <v>3905989.7208234156</v>
      </c>
      <c r="U49" s="64">
        <v>3277830.4319422715</v>
      </c>
      <c r="V49" s="64">
        <v>3110076.6447394751</v>
      </c>
      <c r="W49" s="64">
        <v>2933598.1872503087</v>
      </c>
      <c r="X49" s="64">
        <v>2740875.3154096189</v>
      </c>
      <c r="Y49" s="64">
        <v>2534660.0741328038</v>
      </c>
      <c r="Z49" s="64">
        <v>2313415.9215945927</v>
      </c>
      <c r="AA49" s="64">
        <v>2069146.3185064164</v>
      </c>
      <c r="AB49" s="64">
        <v>1798642.2529039048</v>
      </c>
      <c r="AC49" s="64">
        <v>1498002.8054522558</v>
      </c>
    </row>
    <row r="50" spans="1:29" x14ac:dyDescent="0.3">
      <c r="A50" t="s">
        <v>98</v>
      </c>
      <c r="B50" t="s">
        <v>99</v>
      </c>
      <c r="C50" t="s">
        <v>446</v>
      </c>
      <c r="D50" s="64">
        <v>0</v>
      </c>
      <c r="E50" s="52">
        <f t="shared" si="1"/>
        <v>7267867.4518723637</v>
      </c>
      <c r="F50" s="52">
        <f t="shared" si="2"/>
        <v>9497421.277646482</v>
      </c>
      <c r="G50" s="52">
        <f t="shared" si="3"/>
        <v>11593483.556504406</v>
      </c>
      <c r="H50" s="52">
        <f t="shared" si="4"/>
        <v>13522652.311632428</v>
      </c>
      <c r="I50" s="52">
        <f t="shared" si="5"/>
        <v>15185864.110230507</v>
      </c>
      <c r="J50" s="52">
        <f t="shared" si="6"/>
        <v>16676437.626513513</v>
      </c>
      <c r="K50" s="52">
        <f t="shared" si="7"/>
        <v>17832969.187992513</v>
      </c>
      <c r="L50" s="52">
        <f t="shared" si="8"/>
        <v>18799372.633430362</v>
      </c>
      <c r="M50" s="52">
        <f t="shared" si="9"/>
        <v>19368181.64976044</v>
      </c>
      <c r="P50" t="s">
        <v>448</v>
      </c>
      <c r="Q50" t="s">
        <v>98</v>
      </c>
      <c r="R50" t="s">
        <v>99</v>
      </c>
      <c r="S50" t="s">
        <v>446</v>
      </c>
      <c r="T50" s="64">
        <v>6048231.7795198718</v>
      </c>
      <c r="U50" s="64">
        <v>5253704.7578740064</v>
      </c>
      <c r="V50" s="64">
        <v>5151604.1519468576</v>
      </c>
      <c r="W50" s="64">
        <v>5026343.5809105514</v>
      </c>
      <c r="X50" s="64">
        <v>4879527.2774688927</v>
      </c>
      <c r="Y50" s="64">
        <v>4682433.81361988</v>
      </c>
      <c r="Z50" s="64">
        <v>4492877.2894909885</v>
      </c>
      <c r="AA50" s="64">
        <v>4255951.2373116734</v>
      </c>
      <c r="AB50" s="64">
        <v>4030587.8531808229</v>
      </c>
      <c r="AC50" s="64">
        <v>3758670.8409147225</v>
      </c>
    </row>
    <row r="51" spans="1:29" x14ac:dyDescent="0.3">
      <c r="A51" t="s">
        <v>100</v>
      </c>
      <c r="B51" t="s">
        <v>101</v>
      </c>
      <c r="C51" t="s">
        <v>446</v>
      </c>
      <c r="D51" s="64">
        <v>0</v>
      </c>
      <c r="E51" s="52">
        <f t="shared" si="1"/>
        <v>823329071.68761444</v>
      </c>
      <c r="F51" s="52">
        <f t="shared" si="2"/>
        <v>1107770987.1105192</v>
      </c>
      <c r="G51" s="52">
        <f t="shared" si="3"/>
        <v>1386135965.7460945</v>
      </c>
      <c r="H51" s="52">
        <f t="shared" si="4"/>
        <v>1655871984.8772476</v>
      </c>
      <c r="I51" s="52">
        <f t="shared" si="5"/>
        <v>1911136947.5399401</v>
      </c>
      <c r="J51" s="52">
        <f t="shared" si="6"/>
        <v>2149659150.7482438</v>
      </c>
      <c r="K51" s="52">
        <f t="shared" si="7"/>
        <v>2365516991.9951973</v>
      </c>
      <c r="L51" s="52">
        <f t="shared" si="8"/>
        <v>2558012549.1945243</v>
      </c>
      <c r="M51" s="52">
        <f t="shared" si="9"/>
        <v>2725292912.5055299</v>
      </c>
      <c r="P51" t="s">
        <v>448</v>
      </c>
      <c r="Q51" t="s">
        <v>100</v>
      </c>
      <c r="R51" t="s">
        <v>101</v>
      </c>
      <c r="S51" t="s">
        <v>446</v>
      </c>
      <c r="T51" s="64">
        <v>465189433.11726922</v>
      </c>
      <c r="U51" s="64">
        <v>397998959.36007261</v>
      </c>
      <c r="V51" s="64">
        <v>384763327.19617385</v>
      </c>
      <c r="W51" s="64">
        <v>371068840.0080753</v>
      </c>
      <c r="X51" s="64">
        <v>357029257.07245106</v>
      </c>
      <c r="Y51" s="64">
        <v>341573456.35561591</v>
      </c>
      <c r="Z51" s="64">
        <v>325501376.68920416</v>
      </c>
      <c r="AA51" s="64">
        <v>307874111.85001481</v>
      </c>
      <c r="AB51" s="64">
        <v>289536965.95129663</v>
      </c>
      <c r="AC51" s="64">
        <v>270558559.17431647</v>
      </c>
    </row>
    <row r="52" spans="1:29" x14ac:dyDescent="0.3">
      <c r="A52" t="s">
        <v>102</v>
      </c>
      <c r="B52" t="s">
        <v>103</v>
      </c>
      <c r="C52" t="s">
        <v>446</v>
      </c>
      <c r="D52" s="64">
        <v>0</v>
      </c>
      <c r="E52" s="52">
        <f t="shared" si="1"/>
        <v>232609256.77060312</v>
      </c>
      <c r="F52" s="52">
        <f t="shared" si="2"/>
        <v>302653507.0835852</v>
      </c>
      <c r="G52" s="52">
        <f t="shared" si="3"/>
        <v>371090200.2503376</v>
      </c>
      <c r="H52" s="52">
        <f t="shared" si="4"/>
        <v>436892832.07659078</v>
      </c>
      <c r="I52" s="52">
        <f t="shared" si="5"/>
        <v>499910895.65980351</v>
      </c>
      <c r="J52" s="52">
        <f t="shared" si="6"/>
        <v>559979114.16932142</v>
      </c>
      <c r="K52" s="52">
        <f t="shared" si="7"/>
        <v>616637255.37538135</v>
      </c>
      <c r="L52" s="52">
        <f t="shared" si="8"/>
        <v>669600758.58041978</v>
      </c>
      <c r="M52" s="52">
        <f t="shared" si="9"/>
        <v>716946076.29795218</v>
      </c>
      <c r="P52" t="s">
        <v>448</v>
      </c>
      <c r="Q52" t="s">
        <v>102</v>
      </c>
      <c r="R52" t="s">
        <v>103</v>
      </c>
      <c r="S52" t="s">
        <v>446</v>
      </c>
      <c r="T52" s="64">
        <v>120748451.37285575</v>
      </c>
      <c r="U52" s="64">
        <v>103562948.65791564</v>
      </c>
      <c r="V52" s="64">
        <v>100541500.64670263</v>
      </c>
      <c r="W52" s="64">
        <v>97393541.437757328</v>
      </c>
      <c r="X52" s="64">
        <v>93831879.438945323</v>
      </c>
      <c r="Y52" s="64">
        <v>90163551.057038054</v>
      </c>
      <c r="Z52" s="64">
        <v>86408956.07164529</v>
      </c>
      <c r="AA52" s="64">
        <v>82561685.411274791</v>
      </c>
      <c r="AB52" s="64">
        <v>78606672.066249609</v>
      </c>
      <c r="AC52" s="64">
        <v>74192093.034611791</v>
      </c>
    </row>
    <row r="53" spans="1:29" x14ac:dyDescent="0.3">
      <c r="A53" t="s">
        <v>104</v>
      </c>
      <c r="B53" t="s">
        <v>105</v>
      </c>
      <c r="C53" t="s">
        <v>446</v>
      </c>
      <c r="D53" s="64">
        <v>0</v>
      </c>
      <c r="E53" s="52">
        <f t="shared" si="1"/>
        <v>31421993.434478387</v>
      </c>
      <c r="F53" s="52">
        <f t="shared" si="2"/>
        <v>44191662.570663773</v>
      </c>
      <c r="G53" s="52">
        <f t="shared" si="3"/>
        <v>57445859.302427053</v>
      </c>
      <c r="H53" s="52">
        <f t="shared" si="4"/>
        <v>71081667.641938433</v>
      </c>
      <c r="I53" s="52">
        <f t="shared" si="5"/>
        <v>85021165.640987962</v>
      </c>
      <c r="J53" s="52">
        <f t="shared" si="6"/>
        <v>99012315.595078498</v>
      </c>
      <c r="K53" s="52">
        <f t="shared" si="7"/>
        <v>113311352.69724095</v>
      </c>
      <c r="L53" s="52">
        <f t="shared" si="8"/>
        <v>127430693.83855507</v>
      </c>
      <c r="M53" s="52">
        <f t="shared" si="9"/>
        <v>141395884.01573634</v>
      </c>
      <c r="P53" t="s">
        <v>448</v>
      </c>
      <c r="Q53" t="s">
        <v>104</v>
      </c>
      <c r="R53" t="s">
        <v>105</v>
      </c>
      <c r="S53" t="s">
        <v>446</v>
      </c>
      <c r="T53" s="64">
        <v>27336285.297091965</v>
      </c>
      <c r="U53" s="64">
        <v>24515116.718808964</v>
      </c>
      <c r="V53" s="64">
        <v>24926448.188904218</v>
      </c>
      <c r="W53" s="64">
        <v>25254041.313133627</v>
      </c>
      <c r="X53" s="64">
        <v>25507130.037084308</v>
      </c>
      <c r="Y53" s="64">
        <v>25694415.17358299</v>
      </c>
      <c r="Z53" s="64">
        <v>25750961.903198253</v>
      </c>
      <c r="AA53" s="64">
        <v>25812292.935137328</v>
      </c>
      <c r="AB53" s="64">
        <v>25733984.42255941</v>
      </c>
      <c r="AC53" s="64">
        <v>25570077.188362896</v>
      </c>
    </row>
    <row r="54" spans="1:29" x14ac:dyDescent="0.3">
      <c r="A54" t="s">
        <v>106</v>
      </c>
      <c r="B54" t="s">
        <v>107</v>
      </c>
      <c r="C54" t="s">
        <v>446</v>
      </c>
      <c r="D54" s="64">
        <v>0</v>
      </c>
      <c r="E54" s="52">
        <f t="shared" si="1"/>
        <v>994444.78076326032</v>
      </c>
      <c r="F54" s="52">
        <f t="shared" si="2"/>
        <v>1376588.4906021124</v>
      </c>
      <c r="G54" s="52">
        <f t="shared" si="3"/>
        <v>1730371.7791156294</v>
      </c>
      <c r="H54" s="52">
        <f t="shared" si="4"/>
        <v>2062609.5413916975</v>
      </c>
      <c r="I54" s="52">
        <f t="shared" si="5"/>
        <v>2366897.1405563056</v>
      </c>
      <c r="J54" s="52">
        <f t="shared" si="6"/>
        <v>2630550.3778860066</v>
      </c>
      <c r="K54" s="52">
        <f t="shared" si="7"/>
        <v>2859189.4262984982</v>
      </c>
      <c r="L54" s="52">
        <f t="shared" si="8"/>
        <v>3052880.0828353483</v>
      </c>
      <c r="M54" s="52">
        <f t="shared" si="9"/>
        <v>3211262.8513556337</v>
      </c>
      <c r="P54" t="s">
        <v>448</v>
      </c>
      <c r="Q54" t="s">
        <v>106</v>
      </c>
      <c r="R54" t="s">
        <v>107</v>
      </c>
      <c r="S54" t="s">
        <v>446</v>
      </c>
      <c r="T54" s="64">
        <v>1965622.5526793066</v>
      </c>
      <c r="U54" s="64">
        <v>1707907.2633299141</v>
      </c>
      <c r="V54" s="64">
        <v>1675479.5854060594</v>
      </c>
      <c r="W54" s="64">
        <v>1630914.4804838155</v>
      </c>
      <c r="X54" s="64">
        <v>1586396.7088819493</v>
      </c>
      <c r="Y54" s="64">
        <v>1538114.1235317301</v>
      </c>
      <c r="Z54" s="64">
        <v>1480831.9605098267</v>
      </c>
      <c r="AA54" s="64">
        <v>1420599.4632895694</v>
      </c>
      <c r="AB54" s="64">
        <v>1358448.6779185429</v>
      </c>
      <c r="AC54" s="64">
        <v>1294825.2920723495</v>
      </c>
    </row>
    <row r="55" spans="1:29" x14ac:dyDescent="0.3">
      <c r="A55" t="s">
        <v>108</v>
      </c>
      <c r="B55" t="s">
        <v>109</v>
      </c>
      <c r="C55" t="s">
        <v>446</v>
      </c>
      <c r="D55" s="64">
        <v>0</v>
      </c>
      <c r="E55" s="52">
        <f t="shared" si="1"/>
        <v>11077772.379915912</v>
      </c>
      <c r="F55" s="52">
        <f t="shared" si="2"/>
        <v>15525741.690409318</v>
      </c>
      <c r="G55" s="52">
        <f t="shared" si="3"/>
        <v>19949532.792388558</v>
      </c>
      <c r="H55" s="52">
        <f t="shared" si="4"/>
        <v>24334291.05958011</v>
      </c>
      <c r="I55" s="52">
        <f t="shared" si="5"/>
        <v>28622713.821649425</v>
      </c>
      <c r="J55" s="52">
        <f t="shared" si="6"/>
        <v>32877413.907982197</v>
      </c>
      <c r="K55" s="52">
        <f t="shared" si="7"/>
        <v>36988138.122534633</v>
      </c>
      <c r="L55" s="52">
        <f t="shared" si="8"/>
        <v>40972071.761083215</v>
      </c>
      <c r="M55" s="52">
        <f t="shared" si="9"/>
        <v>44723978.188737437</v>
      </c>
      <c r="P55" t="s">
        <v>448</v>
      </c>
      <c r="Q55" t="s">
        <v>108</v>
      </c>
      <c r="R55" t="s">
        <v>109</v>
      </c>
      <c r="S55" t="s">
        <v>446</v>
      </c>
      <c r="T55" s="64">
        <v>12793180.792184696</v>
      </c>
      <c r="U55" s="64">
        <v>11125119.396773823</v>
      </c>
      <c r="V55" s="64">
        <v>10937346.219891965</v>
      </c>
      <c r="W55" s="64">
        <v>10705507.283249838</v>
      </c>
      <c r="X55" s="64">
        <v>10462286.413946643</v>
      </c>
      <c r="Y55" s="64">
        <v>10187206.155885698</v>
      </c>
      <c r="Z55" s="64">
        <v>9930390.5402939059</v>
      </c>
      <c r="AA55" s="64">
        <v>9642640.5556143932</v>
      </c>
      <c r="AB55" s="64">
        <v>9345625.6824676804</v>
      </c>
      <c r="AC55" s="64">
        <v>9012932.7989216633</v>
      </c>
    </row>
    <row r="56" spans="1:29" x14ac:dyDescent="0.3">
      <c r="A56" t="s">
        <v>110</v>
      </c>
      <c r="B56" t="s">
        <v>111</v>
      </c>
      <c r="C56" t="s">
        <v>446</v>
      </c>
      <c r="D56" s="64">
        <v>0</v>
      </c>
      <c r="E56" s="52">
        <f t="shared" si="1"/>
        <v>9546218.3108813167</v>
      </c>
      <c r="F56" s="52">
        <f t="shared" si="2"/>
        <v>13039668.993925108</v>
      </c>
      <c r="G56" s="52">
        <f t="shared" si="3"/>
        <v>16383056.37143727</v>
      </c>
      <c r="H56" s="52">
        <f t="shared" si="4"/>
        <v>19587929.579707205</v>
      </c>
      <c r="I56" s="52">
        <f t="shared" si="5"/>
        <v>22676457.437890172</v>
      </c>
      <c r="J56" s="52">
        <f t="shared" si="6"/>
        <v>25585446.265037358</v>
      </c>
      <c r="K56" s="52">
        <f t="shared" si="7"/>
        <v>28338082.945131749</v>
      </c>
      <c r="L56" s="52">
        <f t="shared" si="8"/>
        <v>30900809.027980488</v>
      </c>
      <c r="M56" s="52">
        <f t="shared" si="9"/>
        <v>33181526.885168061</v>
      </c>
      <c r="P56" t="s">
        <v>448</v>
      </c>
      <c r="Q56" t="s">
        <v>110</v>
      </c>
      <c r="R56" t="s">
        <v>111</v>
      </c>
      <c r="S56" t="s">
        <v>446</v>
      </c>
      <c r="T56" s="64">
        <v>14409826.285142038</v>
      </c>
      <c r="U56" s="64">
        <v>12536630.525664803</v>
      </c>
      <c r="V56" s="64">
        <v>12341400.06134771</v>
      </c>
      <c r="W56" s="64">
        <v>12128368.941779517</v>
      </c>
      <c r="X56" s="64">
        <v>11916957.19571623</v>
      </c>
      <c r="Y56" s="64">
        <v>11719789.293154076</v>
      </c>
      <c r="Z56" s="64">
        <v>11503733.126736527</v>
      </c>
      <c r="AA56" s="64">
        <v>11285824.532536574</v>
      </c>
      <c r="AB56" s="64">
        <v>11055048.531180259</v>
      </c>
      <c r="AC56" s="64">
        <v>10785825.417671613</v>
      </c>
    </row>
    <row r="57" spans="1:29" x14ac:dyDescent="0.3">
      <c r="A57" t="s">
        <v>112</v>
      </c>
      <c r="B57" t="s">
        <v>113</v>
      </c>
      <c r="C57" t="s">
        <v>446</v>
      </c>
      <c r="D57" s="64">
        <v>0</v>
      </c>
      <c r="E57" s="52">
        <f t="shared" si="1"/>
        <v>65796129.785748184</v>
      </c>
      <c r="F57" s="52">
        <f t="shared" si="2"/>
        <v>87952417.876142368</v>
      </c>
      <c r="G57" s="52">
        <f t="shared" si="3"/>
        <v>110552573.66103676</v>
      </c>
      <c r="H57" s="52">
        <f t="shared" si="4"/>
        <v>133455860.16652134</v>
      </c>
      <c r="I57" s="52">
        <f t="shared" si="5"/>
        <v>156445530.45889747</v>
      </c>
      <c r="J57" s="52">
        <f t="shared" si="6"/>
        <v>179304243.56056967</v>
      </c>
      <c r="K57" s="52">
        <f t="shared" si="7"/>
        <v>201166517.46269014</v>
      </c>
      <c r="L57" s="52">
        <f t="shared" si="8"/>
        <v>222838577.65367511</v>
      </c>
      <c r="M57" s="52">
        <f t="shared" si="9"/>
        <v>242778263.40764976</v>
      </c>
      <c r="P57" t="s">
        <v>448</v>
      </c>
      <c r="Q57" t="s">
        <v>112</v>
      </c>
      <c r="R57" t="s">
        <v>113</v>
      </c>
      <c r="S57" t="s">
        <v>446</v>
      </c>
      <c r="T57" s="64">
        <v>24967124.301586069</v>
      </c>
      <c r="U57" s="64">
        <v>22048051.802918587</v>
      </c>
      <c r="V57" s="64">
        <v>22122209.142585978</v>
      </c>
      <c r="W57" s="64">
        <v>22078877.494797785</v>
      </c>
      <c r="X57" s="64">
        <v>21986711.416618116</v>
      </c>
      <c r="Y57" s="64">
        <v>21845834.728060789</v>
      </c>
      <c r="Z57" s="64">
        <v>21652126.402857892</v>
      </c>
      <c r="AA57" s="64">
        <v>21309123.583475523</v>
      </c>
      <c r="AB57" s="64">
        <v>20986550.486611303</v>
      </c>
      <c r="AC57" s="64">
        <v>20498427.812176686</v>
      </c>
    </row>
    <row r="58" spans="1:29" x14ac:dyDescent="0.3">
      <c r="A58" t="s">
        <v>114</v>
      </c>
      <c r="B58" t="s">
        <v>115</v>
      </c>
      <c r="C58" t="s">
        <v>446</v>
      </c>
      <c r="D58" s="64">
        <v>0</v>
      </c>
      <c r="E58" s="52">
        <f t="shared" si="1"/>
        <v>62372.925003245567</v>
      </c>
      <c r="F58" s="52">
        <f t="shared" si="2"/>
        <v>80929.811609852492</v>
      </c>
      <c r="G58" s="52">
        <f t="shared" si="3"/>
        <v>99047.384547803158</v>
      </c>
      <c r="H58" s="52">
        <f t="shared" si="4"/>
        <v>116408.1794127309</v>
      </c>
      <c r="I58" s="52">
        <f t="shared" si="5"/>
        <v>132603.64896037435</v>
      </c>
      <c r="J58" s="52">
        <f t="shared" si="6"/>
        <v>147275.23059871534</v>
      </c>
      <c r="K58" s="52">
        <f t="shared" si="7"/>
        <v>160255.08673543303</v>
      </c>
      <c r="L58" s="52">
        <f t="shared" si="8"/>
        <v>171029.78205056099</v>
      </c>
      <c r="M58" s="52">
        <f t="shared" si="9"/>
        <v>179456.99967604829</v>
      </c>
      <c r="P58" t="s">
        <v>448</v>
      </c>
      <c r="Q58" t="s">
        <v>114</v>
      </c>
      <c r="R58" t="s">
        <v>115</v>
      </c>
      <c r="S58" t="s">
        <v>446</v>
      </c>
      <c r="T58" s="64">
        <v>14259.513189440098</v>
      </c>
      <c r="U58" s="64">
        <v>12206.597323015949</v>
      </c>
      <c r="V58" s="64">
        <v>11817.636490311401</v>
      </c>
      <c r="W58" s="64">
        <v>11397.339091666528</v>
      </c>
      <c r="X58" s="64">
        <v>10951.208675932985</v>
      </c>
      <c r="Y58" s="64">
        <v>10466.131286280928</v>
      </c>
      <c r="Z58" s="64">
        <v>9938.0876902457294</v>
      </c>
      <c r="AA58" s="64">
        <v>9378.3738644866698</v>
      </c>
      <c r="AB58" s="64">
        <v>8765.0898743164271</v>
      </c>
      <c r="AC58" s="64">
        <v>8116.4599251401278</v>
      </c>
    </row>
    <row r="59" spans="1:29" x14ac:dyDescent="0.3">
      <c r="A59" t="s">
        <v>116</v>
      </c>
      <c r="B59" t="s">
        <v>117</v>
      </c>
      <c r="C59" t="s">
        <v>446</v>
      </c>
      <c r="D59" s="64">
        <v>0</v>
      </c>
      <c r="E59" s="52">
        <f t="shared" si="1"/>
        <v>2973258.556145804</v>
      </c>
      <c r="F59" s="52">
        <f t="shared" si="2"/>
        <v>3827248.3472383055</v>
      </c>
      <c r="G59" s="52">
        <f t="shared" si="3"/>
        <v>4646804.5122292358</v>
      </c>
      <c r="H59" s="52">
        <f t="shared" si="4"/>
        <v>5424817.2902075714</v>
      </c>
      <c r="I59" s="52">
        <f t="shared" si="5"/>
        <v>6168270.6481756913</v>
      </c>
      <c r="J59" s="52">
        <f t="shared" si="6"/>
        <v>6869121.3486143677</v>
      </c>
      <c r="K59" s="52">
        <f t="shared" si="7"/>
        <v>7526764.9249038761</v>
      </c>
      <c r="L59" s="52">
        <f t="shared" si="8"/>
        <v>8125593.0864681257</v>
      </c>
      <c r="M59" s="52">
        <f t="shared" si="9"/>
        <v>8650858.0527255572</v>
      </c>
      <c r="P59" t="s">
        <v>448</v>
      </c>
      <c r="Q59" t="s">
        <v>116</v>
      </c>
      <c r="R59" t="s">
        <v>117</v>
      </c>
      <c r="S59" t="s">
        <v>446</v>
      </c>
      <c r="T59" s="64">
        <v>1430188.4243204985</v>
      </c>
      <c r="U59" s="64">
        <v>1231199.7887087122</v>
      </c>
      <c r="V59" s="64">
        <v>1200760.8013716121</v>
      </c>
      <c r="W59" s="64">
        <v>1170452.7945877113</v>
      </c>
      <c r="X59" s="64">
        <v>1139539.3290409734</v>
      </c>
      <c r="Y59" s="64">
        <v>1111001.2098857767</v>
      </c>
      <c r="Z59" s="64">
        <v>1082631.4306854766</v>
      </c>
      <c r="AA59" s="64">
        <v>1055552.1555081911</v>
      </c>
      <c r="AB59" s="64">
        <v>1027255.430119448</v>
      </c>
      <c r="AC59" s="64">
        <v>997038.26112534548</v>
      </c>
    </row>
    <row r="60" spans="1:29" x14ac:dyDescent="0.3">
      <c r="A60" t="s">
        <v>118</v>
      </c>
      <c r="B60" t="s">
        <v>119</v>
      </c>
      <c r="C60" t="s">
        <v>446</v>
      </c>
      <c r="D60" s="64">
        <v>0</v>
      </c>
      <c r="E60" s="52">
        <f t="shared" si="1"/>
        <v>5440351.8288106862</v>
      </c>
      <c r="F60" s="52">
        <f t="shared" si="2"/>
        <v>7237328.0561343804</v>
      </c>
      <c r="G60" s="52">
        <f t="shared" si="3"/>
        <v>9005070.2562905177</v>
      </c>
      <c r="H60" s="52">
        <f t="shared" si="4"/>
        <v>10726209.147724763</v>
      </c>
      <c r="I60" s="52">
        <f t="shared" si="5"/>
        <v>12367218.389463585</v>
      </c>
      <c r="J60" s="52">
        <f t="shared" si="6"/>
        <v>13925093.153007835</v>
      </c>
      <c r="K60" s="52">
        <f t="shared" si="7"/>
        <v>15386959.970245298</v>
      </c>
      <c r="L60" s="52">
        <f t="shared" si="8"/>
        <v>16747167.087245781</v>
      </c>
      <c r="M60" s="52">
        <f t="shared" si="9"/>
        <v>17951663.446518138</v>
      </c>
      <c r="P60" t="s">
        <v>448</v>
      </c>
      <c r="Q60" t="s">
        <v>118</v>
      </c>
      <c r="R60" t="s">
        <v>119</v>
      </c>
      <c r="S60" t="s">
        <v>446</v>
      </c>
      <c r="T60" s="64">
        <v>2530524.3988531642</v>
      </c>
      <c r="U60" s="64">
        <v>2180696.8243645388</v>
      </c>
      <c r="V60" s="64">
        <v>2127425.940401312</v>
      </c>
      <c r="W60" s="64">
        <v>2066171.6099585125</v>
      </c>
      <c r="X60" s="64">
        <v>2001974.8093234482</v>
      </c>
      <c r="Y60" s="64">
        <v>1930437.7481356976</v>
      </c>
      <c r="Z60" s="64">
        <v>1856196.8822280844</v>
      </c>
      <c r="AA60" s="64">
        <v>1779726.4263838155</v>
      </c>
      <c r="AB60" s="64">
        <v>1701439.7979180063</v>
      </c>
      <c r="AC60" s="64">
        <v>1614967.6050288535</v>
      </c>
    </row>
    <row r="61" spans="1:29" x14ac:dyDescent="0.3">
      <c r="A61" t="s">
        <v>120</v>
      </c>
      <c r="B61" t="s">
        <v>121</v>
      </c>
      <c r="C61" t="s">
        <v>446</v>
      </c>
      <c r="D61" s="64">
        <v>0</v>
      </c>
      <c r="E61" s="52">
        <f t="shared" si="1"/>
        <v>2444943.1268269806</v>
      </c>
      <c r="F61" s="52">
        <f t="shared" si="2"/>
        <v>3262630.5383544238</v>
      </c>
      <c r="G61" s="52">
        <f t="shared" si="3"/>
        <v>4068860.7739934698</v>
      </c>
      <c r="H61" s="52">
        <f t="shared" si="4"/>
        <v>4845096.941582432</v>
      </c>
      <c r="I61" s="52">
        <f t="shared" si="5"/>
        <v>5591714.5979993632</v>
      </c>
      <c r="J61" s="52">
        <f t="shared" si="6"/>
        <v>6302610.7060605753</v>
      </c>
      <c r="K61" s="52">
        <f t="shared" si="7"/>
        <v>6968865.1729968674</v>
      </c>
      <c r="L61" s="52">
        <f t="shared" si="8"/>
        <v>7561259.5254984275</v>
      </c>
      <c r="M61" s="52">
        <f t="shared" si="9"/>
        <v>8084773.4111042004</v>
      </c>
      <c r="P61" t="s">
        <v>448</v>
      </c>
      <c r="Q61" t="s">
        <v>120</v>
      </c>
      <c r="R61" t="s">
        <v>121</v>
      </c>
      <c r="S61" t="s">
        <v>446</v>
      </c>
      <c r="T61" s="64">
        <v>1613244.2579146104</v>
      </c>
      <c r="U61" s="64">
        <v>1394946.8025756711</v>
      </c>
      <c r="V61" s="64">
        <v>1364401.3131251698</v>
      </c>
      <c r="W61" s="64">
        <v>1331172.7542716989</v>
      </c>
      <c r="X61" s="64">
        <v>1291039.2151258648</v>
      </c>
      <c r="Y61" s="64">
        <v>1248828.7368687822</v>
      </c>
      <c r="Z61" s="64">
        <v>1204617.2623032036</v>
      </c>
      <c r="AA61" s="64">
        <v>1158031.1803002397</v>
      </c>
      <c r="AB61" s="64">
        <v>1103391.4345902377</v>
      </c>
      <c r="AC61" s="64">
        <v>1045141.4136027432</v>
      </c>
    </row>
    <row r="62" spans="1:29" x14ac:dyDescent="0.3">
      <c r="A62" t="s">
        <v>122</v>
      </c>
      <c r="B62" t="s">
        <v>123</v>
      </c>
      <c r="C62" t="s">
        <v>446</v>
      </c>
      <c r="D62" s="64">
        <v>0</v>
      </c>
      <c r="E62" s="52">
        <f t="shared" si="1"/>
        <v>5581724.1074423688</v>
      </c>
      <c r="F62" s="52">
        <f t="shared" si="2"/>
        <v>7526473.3278870685</v>
      </c>
      <c r="G62" s="52">
        <f t="shared" si="3"/>
        <v>9493887.3016724978</v>
      </c>
      <c r="H62" s="52">
        <f t="shared" si="4"/>
        <v>11437238.025445269</v>
      </c>
      <c r="I62" s="52">
        <f t="shared" si="5"/>
        <v>13342519.224762106</v>
      </c>
      <c r="J62" s="52">
        <f t="shared" si="6"/>
        <v>15126359.177644752</v>
      </c>
      <c r="K62" s="52">
        <f t="shared" si="7"/>
        <v>16767040.854198493</v>
      </c>
      <c r="L62" s="52">
        <f t="shared" si="8"/>
        <v>18203287.108572368</v>
      </c>
      <c r="M62" s="52">
        <f t="shared" si="9"/>
        <v>19371270.990119521</v>
      </c>
      <c r="P62" t="s">
        <v>448</v>
      </c>
      <c r="Q62" t="s">
        <v>122</v>
      </c>
      <c r="R62" t="s">
        <v>123</v>
      </c>
      <c r="S62" t="s">
        <v>446</v>
      </c>
      <c r="T62" s="64">
        <v>2368537.5368268928</v>
      </c>
      <c r="U62" s="64">
        <v>2063838.1957392562</v>
      </c>
      <c r="V62" s="64">
        <v>2036221.9506856992</v>
      </c>
      <c r="W62" s="64">
        <v>2000664.0351939523</v>
      </c>
      <c r="X62" s="64">
        <v>1956010.0495378671</v>
      </c>
      <c r="Y62" s="64">
        <v>1909137.5514629818</v>
      </c>
      <c r="Z62" s="64">
        <v>1849527.2208714141</v>
      </c>
      <c r="AA62" s="64">
        <v>1781430.3833156079</v>
      </c>
      <c r="AB62" s="64">
        <v>1700669.0458256153</v>
      </c>
      <c r="AC62" s="64">
        <v>1605496.446040248</v>
      </c>
    </row>
    <row r="63" spans="1:29" x14ac:dyDescent="0.3">
      <c r="A63" t="s">
        <v>124</v>
      </c>
      <c r="B63" t="s">
        <v>125</v>
      </c>
      <c r="C63" t="s">
        <v>446</v>
      </c>
      <c r="D63" s="64">
        <v>0</v>
      </c>
      <c r="E63" s="52">
        <f t="shared" si="1"/>
        <v>41098393.54864347</v>
      </c>
      <c r="F63" s="52">
        <f t="shared" si="2"/>
        <v>54847552.07113982</v>
      </c>
      <c r="G63" s="52">
        <f t="shared" si="3"/>
        <v>69020713.090722889</v>
      </c>
      <c r="H63" s="52">
        <f t="shared" si="4"/>
        <v>83434271.988432854</v>
      </c>
      <c r="I63" s="52">
        <f t="shared" si="5"/>
        <v>97732791.644973248</v>
      </c>
      <c r="J63" s="52">
        <f t="shared" si="6"/>
        <v>111825913.26282924</v>
      </c>
      <c r="K63" s="52">
        <f t="shared" si="7"/>
        <v>125515840.57924436</v>
      </c>
      <c r="L63" s="52">
        <f t="shared" si="8"/>
        <v>138364904.55577174</v>
      </c>
      <c r="M63" s="52">
        <f t="shared" si="9"/>
        <v>149984177.9044154</v>
      </c>
      <c r="P63" t="s">
        <v>448</v>
      </c>
      <c r="Q63" t="s">
        <v>124</v>
      </c>
      <c r="R63" t="s">
        <v>125</v>
      </c>
      <c r="S63" t="s">
        <v>446</v>
      </c>
      <c r="T63" s="64">
        <v>9998587.7533457018</v>
      </c>
      <c r="U63" s="64">
        <v>8739478.5483382065</v>
      </c>
      <c r="V63" s="64">
        <v>8647345.701563105</v>
      </c>
      <c r="W63" s="64">
        <v>8549236.5970929135</v>
      </c>
      <c r="X63" s="64">
        <v>8444993.0364669822</v>
      </c>
      <c r="Y63" s="64">
        <v>8310534.5385737289</v>
      </c>
      <c r="Z63" s="64">
        <v>8160808.75326363</v>
      </c>
      <c r="AA63" s="64">
        <v>7995135.4906807924</v>
      </c>
      <c r="AB63" s="64">
        <v>7788493.8673566859</v>
      </c>
      <c r="AC63" s="64">
        <v>7534552.7118550912</v>
      </c>
    </row>
    <row r="64" spans="1:29" x14ac:dyDescent="0.3">
      <c r="A64" t="s">
        <v>126</v>
      </c>
      <c r="B64" t="s">
        <v>127</v>
      </c>
      <c r="C64" t="s">
        <v>446</v>
      </c>
      <c r="D64" s="64">
        <v>0</v>
      </c>
      <c r="E64" s="52">
        <f t="shared" si="1"/>
        <v>27326845.059508055</v>
      </c>
      <c r="F64" s="52">
        <f t="shared" si="2"/>
        <v>37173834.25277859</v>
      </c>
      <c r="G64" s="52">
        <f t="shared" si="3"/>
        <v>46912367.503436975</v>
      </c>
      <c r="H64" s="52">
        <f t="shared" si="4"/>
        <v>56247385.648887478</v>
      </c>
      <c r="I64" s="52">
        <f t="shared" si="5"/>
        <v>65113526.65348728</v>
      </c>
      <c r="J64" s="52">
        <f t="shared" si="6"/>
        <v>73378115.315425605</v>
      </c>
      <c r="K64" s="52">
        <f t="shared" si="7"/>
        <v>80874246.331613019</v>
      </c>
      <c r="L64" s="52">
        <f t="shared" si="8"/>
        <v>87161410.771265715</v>
      </c>
      <c r="M64" s="52">
        <f t="shared" si="9"/>
        <v>92270226.44830066</v>
      </c>
      <c r="P64" t="s">
        <v>448</v>
      </c>
      <c r="Q64" t="s">
        <v>126</v>
      </c>
      <c r="R64" t="s">
        <v>127</v>
      </c>
      <c r="S64" t="s">
        <v>446</v>
      </c>
      <c r="T64" s="64">
        <v>23216000.865086582</v>
      </c>
      <c r="U64" s="64">
        <v>20400301.413586654</v>
      </c>
      <c r="V64" s="64">
        <v>20259289.468576532</v>
      </c>
      <c r="W64" s="64">
        <v>20052930.967839487</v>
      </c>
      <c r="X64" s="64">
        <v>19685967.029523499</v>
      </c>
      <c r="Y64" s="64">
        <v>19228923.762750044</v>
      </c>
      <c r="Z64" s="64">
        <v>18674822.232882734</v>
      </c>
      <c r="AA64" s="64">
        <v>18017596.813785553</v>
      </c>
      <c r="AB64" s="64">
        <v>17155061.491357982</v>
      </c>
      <c r="AC64" s="64">
        <v>16169887.090894347</v>
      </c>
    </row>
    <row r="65" spans="1:29" x14ac:dyDescent="0.3">
      <c r="A65" t="s">
        <v>128</v>
      </c>
      <c r="B65" t="s">
        <v>129</v>
      </c>
      <c r="C65" t="s">
        <v>446</v>
      </c>
      <c r="D65" s="64">
        <v>0</v>
      </c>
      <c r="E65" s="52">
        <f t="shared" si="1"/>
        <v>204726.13096454029</v>
      </c>
      <c r="F65" s="52">
        <f t="shared" si="2"/>
        <v>281968.61054258049</v>
      </c>
      <c r="G65" s="52">
        <f t="shared" si="3"/>
        <v>356344.51268586668</v>
      </c>
      <c r="H65" s="52">
        <f t="shared" si="4"/>
        <v>427762.40474690055</v>
      </c>
      <c r="I65" s="52">
        <f t="shared" si="5"/>
        <v>494992.75393345742</v>
      </c>
      <c r="J65" s="52">
        <f t="shared" si="6"/>
        <v>558638.00524486066</v>
      </c>
      <c r="K65" s="52">
        <f t="shared" si="7"/>
        <v>617943.37648729561</v>
      </c>
      <c r="L65" s="52">
        <f t="shared" si="8"/>
        <v>673281.11135652964</v>
      </c>
      <c r="M65" s="52">
        <f t="shared" si="9"/>
        <v>722410.16483183391</v>
      </c>
      <c r="P65" t="s">
        <v>448</v>
      </c>
      <c r="Q65" t="s">
        <v>128</v>
      </c>
      <c r="R65" t="s">
        <v>129</v>
      </c>
      <c r="S65" t="s">
        <v>446</v>
      </c>
      <c r="T65" s="64">
        <v>281390.69275207276</v>
      </c>
      <c r="U65" s="64">
        <v>241656.38395729096</v>
      </c>
      <c r="V65" s="64">
        <v>233580.46777370141</v>
      </c>
      <c r="W65" s="64">
        <v>224133.50716685041</v>
      </c>
      <c r="X65" s="64">
        <v>214074.62132923791</v>
      </c>
      <c r="Y65" s="64">
        <v>202797.64102945608</v>
      </c>
      <c r="Z65" s="64">
        <v>191236.47982616819</v>
      </c>
      <c r="AA65" s="64">
        <v>179132.23313038115</v>
      </c>
      <c r="AB65" s="64">
        <v>166961.39741749724</v>
      </c>
      <c r="AC65" s="64">
        <v>153846.16504845812</v>
      </c>
    </row>
    <row r="66" spans="1:29" x14ac:dyDescent="0.3">
      <c r="A66" t="s">
        <v>130</v>
      </c>
      <c r="B66" t="s">
        <v>131</v>
      </c>
      <c r="C66" t="s">
        <v>446</v>
      </c>
      <c r="D66" s="64">
        <v>0</v>
      </c>
      <c r="E66" s="52">
        <f t="shared" si="1"/>
        <v>35896346.821216479</v>
      </c>
      <c r="F66" s="52">
        <f t="shared" si="2"/>
        <v>49528764.173094556</v>
      </c>
      <c r="G66" s="52">
        <f t="shared" si="3"/>
        <v>64023767.672780871</v>
      </c>
      <c r="H66" s="52">
        <f t="shared" si="4"/>
        <v>79206821.986514077</v>
      </c>
      <c r="I66" s="52">
        <f t="shared" si="5"/>
        <v>94759444.798249438</v>
      </c>
      <c r="J66" s="52">
        <f t="shared" si="6"/>
        <v>110410303.82521549</v>
      </c>
      <c r="K66" s="52">
        <f t="shared" si="7"/>
        <v>125696833.53474863</v>
      </c>
      <c r="L66" s="52">
        <f t="shared" si="8"/>
        <v>140179076.31107002</v>
      </c>
      <c r="M66" s="52">
        <f t="shared" si="9"/>
        <v>153317543.23327991</v>
      </c>
      <c r="P66" t="s">
        <v>448</v>
      </c>
      <c r="Q66" t="s">
        <v>130</v>
      </c>
      <c r="R66" t="s">
        <v>131</v>
      </c>
      <c r="S66" t="s">
        <v>446</v>
      </c>
      <c r="T66" s="64">
        <v>12804419.670514207</v>
      </c>
      <c r="U66" s="64">
        <v>11370184.98418064</v>
      </c>
      <c r="V66" s="64">
        <v>11455805.841096332</v>
      </c>
      <c r="W66" s="64">
        <v>11512286.180499556</v>
      </c>
      <c r="X66" s="64">
        <v>11553800.33599804</v>
      </c>
      <c r="Y66" s="64">
        <v>11549903.312920215</v>
      </c>
      <c r="Z66" s="64">
        <v>11498997.700555319</v>
      </c>
      <c r="AA66" s="64">
        <v>11379281.738142746</v>
      </c>
      <c r="AB66" s="64">
        <v>11178300.632196477</v>
      </c>
      <c r="AC66" s="64">
        <v>10885623.168906448</v>
      </c>
    </row>
    <row r="67" spans="1:29" x14ac:dyDescent="0.3">
      <c r="A67" t="s">
        <v>132</v>
      </c>
      <c r="B67" t="s">
        <v>133</v>
      </c>
      <c r="C67" t="s">
        <v>446</v>
      </c>
      <c r="D67" s="64">
        <v>0</v>
      </c>
      <c r="E67" s="52">
        <f t="shared" ref="E67:E121" si="10">U188-U67</f>
        <v>4605183.500695046</v>
      </c>
      <c r="F67" s="52">
        <f t="shared" ref="F67:F121" si="11">V188-V67</f>
        <v>6410919.3478373252</v>
      </c>
      <c r="G67" s="52">
        <f t="shared" ref="G67:G121" si="12">W188-W67</f>
        <v>8274093.2353569455</v>
      </c>
      <c r="H67" s="52">
        <f t="shared" ref="H67:H121" si="13">X188-X67</f>
        <v>10157673.340551311</v>
      </c>
      <c r="I67" s="52">
        <f t="shared" ref="I67:I121" si="14">Y188-Y67</f>
        <v>12031156.681946877</v>
      </c>
      <c r="J67" s="52">
        <f t="shared" ref="J67:J121" si="15">Z188-Z67</f>
        <v>13851799.226630753</v>
      </c>
      <c r="K67" s="52">
        <f t="shared" ref="K67:K121" si="16">AA188-AA67</f>
        <v>15552708.368657738</v>
      </c>
      <c r="L67" s="52">
        <f t="shared" ref="L67:L121" si="17">AB188-AB67</f>
        <v>17073863.54261931</v>
      </c>
      <c r="M67" s="52">
        <f t="shared" ref="M67:M121" si="18">AC188-AC67</f>
        <v>18348647.790873729</v>
      </c>
      <c r="P67" t="s">
        <v>448</v>
      </c>
      <c r="Q67" t="s">
        <v>132</v>
      </c>
      <c r="R67" t="s">
        <v>133</v>
      </c>
      <c r="S67" t="s">
        <v>446</v>
      </c>
      <c r="T67" s="64">
        <v>3026512.5089171114</v>
      </c>
      <c r="U67" s="64">
        <v>2688797.6868121657</v>
      </c>
      <c r="V67" s="64">
        <v>2699705.9875198579</v>
      </c>
      <c r="W67" s="64">
        <v>2699896.9216913884</v>
      </c>
      <c r="X67" s="64">
        <v>2686344.5017561857</v>
      </c>
      <c r="Y67" s="64">
        <v>2660042.676541945</v>
      </c>
      <c r="Z67" s="64">
        <v>2617261.2660179157</v>
      </c>
      <c r="AA67" s="64">
        <v>2552321.9158495972</v>
      </c>
      <c r="AB67" s="64">
        <v>2461666.2799325422</v>
      </c>
      <c r="AC67" s="64">
        <v>2343223.2339606797</v>
      </c>
    </row>
    <row r="68" spans="1:29" x14ac:dyDescent="0.3">
      <c r="A68" t="s">
        <v>134</v>
      </c>
      <c r="B68" t="s">
        <v>135</v>
      </c>
      <c r="C68" t="s">
        <v>446</v>
      </c>
      <c r="D68" s="64">
        <v>0</v>
      </c>
      <c r="E68" s="52">
        <f t="shared" si="10"/>
        <v>73695619.12177898</v>
      </c>
      <c r="F68" s="52">
        <f t="shared" si="11"/>
        <v>101360068.09977564</v>
      </c>
      <c r="G68" s="52">
        <f t="shared" si="12"/>
        <v>127796438.85913235</v>
      </c>
      <c r="H68" s="52">
        <f t="shared" si="13"/>
        <v>151534312.67675948</v>
      </c>
      <c r="I68" s="52">
        <f t="shared" si="14"/>
        <v>172718983.45729184</v>
      </c>
      <c r="J68" s="52">
        <f t="shared" si="15"/>
        <v>191084212.66209733</v>
      </c>
      <c r="K68" s="52">
        <f t="shared" si="16"/>
        <v>206364744.36334208</v>
      </c>
      <c r="L68" s="52">
        <f t="shared" si="17"/>
        <v>216749190.57648897</v>
      </c>
      <c r="M68" s="52">
        <f t="shared" si="18"/>
        <v>224830769.26964927</v>
      </c>
      <c r="P68" t="s">
        <v>448</v>
      </c>
      <c r="Q68" t="s">
        <v>134</v>
      </c>
      <c r="R68" t="s">
        <v>135</v>
      </c>
      <c r="S68" t="s">
        <v>446</v>
      </c>
      <c r="T68" s="64">
        <v>138562185.87492427</v>
      </c>
      <c r="U68" s="64">
        <v>120794651.87490727</v>
      </c>
      <c r="V68" s="64">
        <v>118306846.3705363</v>
      </c>
      <c r="W68" s="64">
        <v>115858889.20200071</v>
      </c>
      <c r="X68" s="64">
        <v>112347336.25090864</v>
      </c>
      <c r="Y68" s="64">
        <v>108370892.35210963</v>
      </c>
      <c r="Z68" s="64">
        <v>103976055.88988596</v>
      </c>
      <c r="AA68" s="64">
        <v>99188877.757061034</v>
      </c>
      <c r="AB68" s="64">
        <v>93355575.37784104</v>
      </c>
      <c r="AC68" s="64">
        <v>87781082.722542167</v>
      </c>
    </row>
    <row r="69" spans="1:29" x14ac:dyDescent="0.3">
      <c r="A69" t="s">
        <v>136</v>
      </c>
      <c r="B69" t="s">
        <v>137</v>
      </c>
      <c r="C69" t="s">
        <v>446</v>
      </c>
      <c r="D69" s="64">
        <v>0</v>
      </c>
      <c r="E69" s="52">
        <f t="shared" si="10"/>
        <v>1743535.9296020684</v>
      </c>
      <c r="F69" s="52">
        <f t="shared" si="11"/>
        <v>2293485.8137583514</v>
      </c>
      <c r="G69" s="52">
        <f t="shared" si="12"/>
        <v>2804768.8702643258</v>
      </c>
      <c r="H69" s="52">
        <f t="shared" si="13"/>
        <v>3278965.3796271509</v>
      </c>
      <c r="I69" s="52">
        <f t="shared" si="14"/>
        <v>3716813.2101003444</v>
      </c>
      <c r="J69" s="52">
        <f t="shared" si="15"/>
        <v>4117530.1871213471</v>
      </c>
      <c r="K69" s="52">
        <f t="shared" si="16"/>
        <v>4476679.1423392845</v>
      </c>
      <c r="L69" s="52">
        <f t="shared" si="17"/>
        <v>4777245.3577231467</v>
      </c>
      <c r="M69" s="52">
        <f t="shared" si="18"/>
        <v>5026251.0095053893</v>
      </c>
      <c r="P69" t="s">
        <v>448</v>
      </c>
      <c r="Q69" t="s">
        <v>136</v>
      </c>
      <c r="R69" t="s">
        <v>137</v>
      </c>
      <c r="S69" t="s">
        <v>446</v>
      </c>
      <c r="T69" s="64">
        <v>1558514.0576817258</v>
      </c>
      <c r="U69" s="64">
        <v>1335859.6536608213</v>
      </c>
      <c r="V69" s="64">
        <v>1296751.9761425555</v>
      </c>
      <c r="W69" s="64">
        <v>1253731.9711362668</v>
      </c>
      <c r="X69" s="64">
        <v>1211182.9315165509</v>
      </c>
      <c r="Y69" s="64">
        <v>1169677.0754542183</v>
      </c>
      <c r="Z69" s="64">
        <v>1128916.6574043301</v>
      </c>
      <c r="AA69" s="64">
        <v>1088220.2795554211</v>
      </c>
      <c r="AB69" s="64">
        <v>1043467.0691603081</v>
      </c>
      <c r="AC69" s="64">
        <v>998137.96325596445</v>
      </c>
    </row>
    <row r="70" spans="1:29" x14ac:dyDescent="0.3">
      <c r="A70" t="s">
        <v>138</v>
      </c>
      <c r="B70" t="s">
        <v>139</v>
      </c>
      <c r="C70" t="s">
        <v>446</v>
      </c>
      <c r="D70" s="64">
        <v>0</v>
      </c>
      <c r="E70" s="52">
        <f t="shared" si="10"/>
        <v>152256.73538047788</v>
      </c>
      <c r="F70" s="52">
        <f t="shared" si="11"/>
        <v>209506.67151674678</v>
      </c>
      <c r="G70" s="52">
        <f t="shared" si="12"/>
        <v>262988.13519359595</v>
      </c>
      <c r="H70" s="52">
        <f t="shared" si="13"/>
        <v>312148.2926946847</v>
      </c>
      <c r="I70" s="52">
        <f t="shared" si="14"/>
        <v>356966.5312415004</v>
      </c>
      <c r="J70" s="52">
        <f t="shared" si="15"/>
        <v>395686.0113813713</v>
      </c>
      <c r="K70" s="52">
        <f t="shared" si="16"/>
        <v>427913.26328543155</v>
      </c>
      <c r="L70" s="52">
        <f t="shared" si="17"/>
        <v>452078.69067485945</v>
      </c>
      <c r="M70" s="52">
        <f t="shared" si="18"/>
        <v>469352.43522474472</v>
      </c>
      <c r="P70" t="s">
        <v>448</v>
      </c>
      <c r="Q70" t="s">
        <v>138</v>
      </c>
      <c r="R70" t="s">
        <v>139</v>
      </c>
      <c r="S70" t="s">
        <v>446</v>
      </c>
      <c r="T70" s="64">
        <v>255276.13721014617</v>
      </c>
      <c r="U70" s="64">
        <v>220504.91632960355</v>
      </c>
      <c r="V70" s="64">
        <v>215921.33240477866</v>
      </c>
      <c r="W70" s="64">
        <v>210878.37602266413</v>
      </c>
      <c r="X70" s="64">
        <v>205241.46071592552</v>
      </c>
      <c r="Y70" s="64">
        <v>199190.5496733156</v>
      </c>
      <c r="Z70" s="64">
        <v>192200.81473313339</v>
      </c>
      <c r="AA70" s="64">
        <v>184272.11826930408</v>
      </c>
      <c r="AB70" s="64">
        <v>175173.97669300376</v>
      </c>
      <c r="AC70" s="64">
        <v>165473.73277311356</v>
      </c>
    </row>
    <row r="71" spans="1:29" x14ac:dyDescent="0.3">
      <c r="A71" t="s">
        <v>140</v>
      </c>
      <c r="B71" t="s">
        <v>141</v>
      </c>
      <c r="C71" t="s">
        <v>446</v>
      </c>
      <c r="D71" s="64">
        <v>0</v>
      </c>
      <c r="E71" s="52">
        <f t="shared" si="10"/>
        <v>38484266.935990743</v>
      </c>
      <c r="F71" s="52">
        <f t="shared" si="11"/>
        <v>50790156.929188244</v>
      </c>
      <c r="G71" s="52">
        <f t="shared" si="12"/>
        <v>62994480.960285626</v>
      </c>
      <c r="H71" s="52">
        <f t="shared" si="13"/>
        <v>75006943.501751781</v>
      </c>
      <c r="I71" s="52">
        <f t="shared" si="14"/>
        <v>86571450.498507112</v>
      </c>
      <c r="J71" s="52">
        <f t="shared" si="15"/>
        <v>97919397.854260162</v>
      </c>
      <c r="K71" s="52">
        <f t="shared" si="16"/>
        <v>108632728.17830001</v>
      </c>
      <c r="L71" s="52">
        <f t="shared" si="17"/>
        <v>118756706.61881483</v>
      </c>
      <c r="M71" s="52">
        <f t="shared" si="18"/>
        <v>128188745.96890542</v>
      </c>
      <c r="P71" t="s">
        <v>448</v>
      </c>
      <c r="Q71" t="s">
        <v>140</v>
      </c>
      <c r="R71" t="s">
        <v>141</v>
      </c>
      <c r="S71" t="s">
        <v>446</v>
      </c>
      <c r="T71" s="64">
        <v>17682605.719661731</v>
      </c>
      <c r="U71" s="64">
        <v>15199721.448578423</v>
      </c>
      <c r="V71" s="64">
        <v>14797359.834863536</v>
      </c>
      <c r="W71" s="64">
        <v>14382408.612464778</v>
      </c>
      <c r="X71" s="64">
        <v>13959353.701165657</v>
      </c>
      <c r="Y71" s="64">
        <v>13479186.319840571</v>
      </c>
      <c r="Z71" s="64">
        <v>13034394.854939507</v>
      </c>
      <c r="AA71" s="64">
        <v>12537833.633489365</v>
      </c>
      <c r="AB71" s="64">
        <v>12025570.905174799</v>
      </c>
      <c r="AC71" s="64">
        <v>11501584.894769348</v>
      </c>
    </row>
    <row r="72" spans="1:29" x14ac:dyDescent="0.3">
      <c r="A72" t="s">
        <v>142</v>
      </c>
      <c r="B72" t="s">
        <v>143</v>
      </c>
      <c r="C72" t="s">
        <v>446</v>
      </c>
      <c r="D72" s="64">
        <v>0</v>
      </c>
      <c r="E72" s="52">
        <f t="shared" si="10"/>
        <v>52484146.508761831</v>
      </c>
      <c r="F72" s="52">
        <f t="shared" si="11"/>
        <v>70703702.911569908</v>
      </c>
      <c r="G72" s="52">
        <f t="shared" si="12"/>
        <v>89640611.756344125</v>
      </c>
      <c r="H72" s="52">
        <f t="shared" si="13"/>
        <v>108913197.54074167</v>
      </c>
      <c r="I72" s="52">
        <f t="shared" si="14"/>
        <v>128207192.58023199</v>
      </c>
      <c r="J72" s="52">
        <f t="shared" si="15"/>
        <v>147536636.94996151</v>
      </c>
      <c r="K72" s="52">
        <f t="shared" si="16"/>
        <v>166329165.27817801</v>
      </c>
      <c r="L72" s="52">
        <f t="shared" si="17"/>
        <v>184151013.38142806</v>
      </c>
      <c r="M72" s="52">
        <f t="shared" si="18"/>
        <v>200746038.00929022</v>
      </c>
      <c r="P72" t="s">
        <v>448</v>
      </c>
      <c r="Q72" t="s">
        <v>142</v>
      </c>
      <c r="R72" t="s">
        <v>143</v>
      </c>
      <c r="S72" t="s">
        <v>446</v>
      </c>
      <c r="T72" s="64">
        <v>22198536.562704541</v>
      </c>
      <c r="U72" s="64">
        <v>19684598.426620252</v>
      </c>
      <c r="V72" s="64">
        <v>19747722.537212331</v>
      </c>
      <c r="W72" s="64">
        <v>19789598.775436487</v>
      </c>
      <c r="X72" s="64">
        <v>19756242.904071923</v>
      </c>
      <c r="Y72" s="64">
        <v>19636946.36074242</v>
      </c>
      <c r="Z72" s="64">
        <v>19491007.163022034</v>
      </c>
      <c r="AA72" s="64">
        <v>19255485.618058737</v>
      </c>
      <c r="AB72" s="64">
        <v>18911294.64169237</v>
      </c>
      <c r="AC72" s="64">
        <v>18481767.077346072</v>
      </c>
    </row>
    <row r="73" spans="1:29" x14ac:dyDescent="0.3">
      <c r="A73" t="s">
        <v>144</v>
      </c>
      <c r="B73" t="s">
        <v>145</v>
      </c>
      <c r="C73" t="s">
        <v>446</v>
      </c>
      <c r="D73" s="64">
        <v>0</v>
      </c>
      <c r="E73" s="52">
        <f t="shared" si="10"/>
        <v>32929778.915010229</v>
      </c>
      <c r="F73" s="52">
        <f t="shared" si="11"/>
        <v>42648820.294934586</v>
      </c>
      <c r="G73" s="52">
        <f t="shared" si="12"/>
        <v>52210727.058834106</v>
      </c>
      <c r="H73" s="52">
        <f t="shared" si="13"/>
        <v>61504574.76482974</v>
      </c>
      <c r="I73" s="52">
        <f t="shared" si="14"/>
        <v>70332208.696271583</v>
      </c>
      <c r="J73" s="52">
        <f t="shared" si="15"/>
        <v>78679945.865739435</v>
      </c>
      <c r="K73" s="52">
        <f t="shared" si="16"/>
        <v>86463724.113936216</v>
      </c>
      <c r="L73" s="52">
        <f t="shared" si="17"/>
        <v>93470176.021432817</v>
      </c>
      <c r="M73" s="52">
        <f t="shared" si="18"/>
        <v>99714661.701238543</v>
      </c>
      <c r="P73" t="s">
        <v>448</v>
      </c>
      <c r="Q73" t="s">
        <v>144</v>
      </c>
      <c r="R73" t="s">
        <v>145</v>
      </c>
      <c r="S73" t="s">
        <v>446</v>
      </c>
      <c r="T73" s="64">
        <v>9875312.5336632393</v>
      </c>
      <c r="U73" s="64">
        <v>8468700.1620088201</v>
      </c>
      <c r="V73" s="64">
        <v>8224207.6559940297</v>
      </c>
      <c r="W73" s="64">
        <v>7972398.1334273266</v>
      </c>
      <c r="X73" s="64">
        <v>7714087.4170815367</v>
      </c>
      <c r="Y73" s="64">
        <v>7426739.0467178235</v>
      </c>
      <c r="Z73" s="64">
        <v>7131209.9838709161</v>
      </c>
      <c r="AA73" s="64">
        <v>6828652.769265525</v>
      </c>
      <c r="AB73" s="64">
        <v>6496849.2669981038</v>
      </c>
      <c r="AC73" s="64">
        <v>6157141.2814573385</v>
      </c>
    </row>
    <row r="74" spans="1:29" x14ac:dyDescent="0.3">
      <c r="A74" t="s">
        <v>146</v>
      </c>
      <c r="B74" t="s">
        <v>147</v>
      </c>
      <c r="C74" t="s">
        <v>446</v>
      </c>
      <c r="D74" s="64">
        <v>0</v>
      </c>
      <c r="E74" s="52">
        <f t="shared" si="10"/>
        <v>1736583.4982060525</v>
      </c>
      <c r="F74" s="52">
        <f t="shared" si="11"/>
        <v>2556627.3802528162</v>
      </c>
      <c r="G74" s="52">
        <f t="shared" si="12"/>
        <v>3390125.1735342629</v>
      </c>
      <c r="H74" s="52">
        <f t="shared" si="13"/>
        <v>4231269.6356326751</v>
      </c>
      <c r="I74" s="52">
        <f t="shared" si="14"/>
        <v>5073702.8296976611</v>
      </c>
      <c r="J74" s="52">
        <f t="shared" si="15"/>
        <v>5913149.6318964791</v>
      </c>
      <c r="K74" s="52">
        <f t="shared" si="16"/>
        <v>6727679.670634428</v>
      </c>
      <c r="L74" s="52">
        <f t="shared" si="17"/>
        <v>7521964.7709480152</v>
      </c>
      <c r="M74" s="52">
        <f t="shared" si="18"/>
        <v>8265464.7143187784</v>
      </c>
      <c r="P74" t="s">
        <v>448</v>
      </c>
      <c r="Q74" t="s">
        <v>146</v>
      </c>
      <c r="R74" t="s">
        <v>147</v>
      </c>
      <c r="S74" t="s">
        <v>446</v>
      </c>
      <c r="T74" s="64">
        <v>4643083.6809550505</v>
      </c>
      <c r="U74" s="64">
        <v>4123317.2769344649</v>
      </c>
      <c r="V74" s="64">
        <v>4146471.506640689</v>
      </c>
      <c r="W74" s="64">
        <v>4142935.1838717116</v>
      </c>
      <c r="X74" s="64">
        <v>4119706.2276876075</v>
      </c>
      <c r="Y74" s="64">
        <v>4078196.4764903304</v>
      </c>
      <c r="Z74" s="64">
        <v>4020948.4215550814</v>
      </c>
      <c r="AA74" s="64">
        <v>3932084.5201988518</v>
      </c>
      <c r="AB74" s="64">
        <v>3826030.4045983111</v>
      </c>
      <c r="AC74" s="64">
        <v>3684921.5055182353</v>
      </c>
    </row>
    <row r="75" spans="1:29" x14ac:dyDescent="0.3">
      <c r="A75" t="s">
        <v>148</v>
      </c>
      <c r="B75" t="s">
        <v>149</v>
      </c>
      <c r="C75" t="s">
        <v>446</v>
      </c>
      <c r="D75" s="64">
        <v>0</v>
      </c>
      <c r="E75" s="52">
        <f t="shared" si="10"/>
        <v>21061056.706814647</v>
      </c>
      <c r="F75" s="52">
        <f t="shared" si="11"/>
        <v>28398845.899156056</v>
      </c>
      <c r="G75" s="52">
        <f t="shared" si="12"/>
        <v>35327869.793024719</v>
      </c>
      <c r="H75" s="52">
        <f t="shared" si="13"/>
        <v>41727170.732359901</v>
      </c>
      <c r="I75" s="52">
        <f t="shared" si="14"/>
        <v>47455623.20092985</v>
      </c>
      <c r="J75" s="52">
        <f t="shared" si="15"/>
        <v>52400285.347347736</v>
      </c>
      <c r="K75" s="52">
        <f t="shared" si="16"/>
        <v>56559750.57416793</v>
      </c>
      <c r="L75" s="52">
        <f t="shared" si="17"/>
        <v>59852622.217421338</v>
      </c>
      <c r="M75" s="52">
        <f t="shared" si="18"/>
        <v>62170359.024864458</v>
      </c>
      <c r="P75" t="s">
        <v>448</v>
      </c>
      <c r="Q75" t="s">
        <v>148</v>
      </c>
      <c r="R75" t="s">
        <v>149</v>
      </c>
      <c r="S75" t="s">
        <v>446</v>
      </c>
      <c r="T75" s="64">
        <v>15163628.691638313</v>
      </c>
      <c r="U75" s="64">
        <v>12773100.322330689</v>
      </c>
      <c r="V75" s="64">
        <v>12152642.450298751</v>
      </c>
      <c r="W75" s="64">
        <v>11480882.773723226</v>
      </c>
      <c r="X75" s="64">
        <v>10789418.398431074</v>
      </c>
      <c r="Y75" s="64">
        <v>10053697.884752387</v>
      </c>
      <c r="Z75" s="64">
        <v>9273253.7737173084</v>
      </c>
      <c r="AA75" s="64">
        <v>8480947.1379306223</v>
      </c>
      <c r="AB75" s="64">
        <v>7649853.7357246447</v>
      </c>
      <c r="AC75" s="64">
        <v>6774667.7014938053</v>
      </c>
    </row>
    <row r="76" spans="1:29" x14ac:dyDescent="0.3">
      <c r="A76" t="s">
        <v>150</v>
      </c>
      <c r="B76" t="s">
        <v>151</v>
      </c>
      <c r="C76" t="s">
        <v>446</v>
      </c>
      <c r="D76" s="64">
        <v>0</v>
      </c>
      <c r="E76" s="52">
        <f t="shared" si="10"/>
        <v>3569124.9641407924</v>
      </c>
      <c r="F76" s="52">
        <f t="shared" si="11"/>
        <v>4688939.5430264939</v>
      </c>
      <c r="G76" s="52">
        <f t="shared" si="12"/>
        <v>5797465.3665218186</v>
      </c>
      <c r="H76" s="52">
        <f t="shared" si="13"/>
        <v>6870315.8455238286</v>
      </c>
      <c r="I76" s="52">
        <f t="shared" si="14"/>
        <v>7897478.6738207685</v>
      </c>
      <c r="J76" s="52">
        <f t="shared" si="15"/>
        <v>8873205.1368719041</v>
      </c>
      <c r="K76" s="52">
        <f t="shared" si="16"/>
        <v>9713380.4779698569</v>
      </c>
      <c r="L76" s="52">
        <f t="shared" si="17"/>
        <v>10547052.09187058</v>
      </c>
      <c r="M76" s="52">
        <f t="shared" si="18"/>
        <v>11311575.649697639</v>
      </c>
      <c r="P76" t="s">
        <v>448</v>
      </c>
      <c r="Q76" t="s">
        <v>150</v>
      </c>
      <c r="R76" t="s">
        <v>151</v>
      </c>
      <c r="S76" t="s">
        <v>446</v>
      </c>
      <c r="T76" s="64">
        <v>2775064.124740147</v>
      </c>
      <c r="U76" s="64">
        <v>2427803.6264538411</v>
      </c>
      <c r="V76" s="64">
        <v>2385104.3934199335</v>
      </c>
      <c r="W76" s="64">
        <v>2356471.3919477887</v>
      </c>
      <c r="X76" s="64">
        <v>2324958.7464172901</v>
      </c>
      <c r="Y76" s="64">
        <v>2290347.8641585829</v>
      </c>
      <c r="Z76" s="64">
        <v>2252781.7819276275</v>
      </c>
      <c r="AA76" s="64">
        <v>2191666.5581373633</v>
      </c>
      <c r="AB76" s="64">
        <v>2147150.0148404385</v>
      </c>
      <c r="AC76" s="64">
        <v>2100900.26115799</v>
      </c>
    </row>
    <row r="77" spans="1:29" x14ac:dyDescent="0.3">
      <c r="A77" t="s">
        <v>152</v>
      </c>
      <c r="B77" t="s">
        <v>153</v>
      </c>
      <c r="C77" t="s">
        <v>446</v>
      </c>
      <c r="D77" s="64">
        <v>0</v>
      </c>
      <c r="E77" s="52">
        <f t="shared" si="10"/>
        <v>48152729.765813932</v>
      </c>
      <c r="F77" s="52">
        <f t="shared" si="11"/>
        <v>65602974.447735459</v>
      </c>
      <c r="G77" s="52">
        <f t="shared" si="12"/>
        <v>84487652.61407572</v>
      </c>
      <c r="H77" s="52">
        <f t="shared" si="13"/>
        <v>104741019.82190375</v>
      </c>
      <c r="I77" s="52">
        <f t="shared" si="14"/>
        <v>126132579.18952921</v>
      </c>
      <c r="J77" s="52">
        <f t="shared" si="15"/>
        <v>148532609.35449773</v>
      </c>
      <c r="K77" s="52">
        <f t="shared" si="16"/>
        <v>171709524.83183712</v>
      </c>
      <c r="L77" s="52">
        <f t="shared" si="17"/>
        <v>195270546.40178883</v>
      </c>
      <c r="M77" s="52">
        <f t="shared" si="18"/>
        <v>218931881.58999833</v>
      </c>
      <c r="P77" t="s">
        <v>448</v>
      </c>
      <c r="Q77" t="s">
        <v>152</v>
      </c>
      <c r="R77" t="s">
        <v>153</v>
      </c>
      <c r="S77" t="s">
        <v>446</v>
      </c>
      <c r="T77" s="64">
        <v>11679456.051124398</v>
      </c>
      <c r="U77" s="64">
        <v>10523317.761331242</v>
      </c>
      <c r="V77" s="64">
        <v>10760155.824975517</v>
      </c>
      <c r="W77" s="64">
        <v>10985596.251358042</v>
      </c>
      <c r="X77" s="64">
        <v>11216438.237593638</v>
      </c>
      <c r="Y77" s="64">
        <v>11430652.975480057</v>
      </c>
      <c r="Z77" s="64">
        <v>11630795.137995224</v>
      </c>
      <c r="AA77" s="64">
        <v>11814425.018269671</v>
      </c>
      <c r="AB77" s="64">
        <v>11961950.021957751</v>
      </c>
      <c r="AC77" s="64">
        <v>12079085.110129677</v>
      </c>
    </row>
    <row r="78" spans="1:29" x14ac:dyDescent="0.3">
      <c r="A78" t="s">
        <v>154</v>
      </c>
      <c r="B78" t="s">
        <v>155</v>
      </c>
      <c r="C78" t="s">
        <v>446</v>
      </c>
      <c r="D78" s="64">
        <v>0</v>
      </c>
      <c r="E78" s="52">
        <f t="shared" si="10"/>
        <v>319935570.95180994</v>
      </c>
      <c r="F78" s="52">
        <f t="shared" si="11"/>
        <v>443800736.02173275</v>
      </c>
      <c r="G78" s="52">
        <f t="shared" si="12"/>
        <v>575207441.03227115</v>
      </c>
      <c r="H78" s="52">
        <f t="shared" si="13"/>
        <v>712201428.39954948</v>
      </c>
      <c r="I78" s="52">
        <f t="shared" si="14"/>
        <v>854313784.00956285</v>
      </c>
      <c r="J78" s="52">
        <f t="shared" si="15"/>
        <v>998911630.73547387</v>
      </c>
      <c r="K78" s="52">
        <f t="shared" si="16"/>
        <v>1145619277.4464991</v>
      </c>
      <c r="L78" s="52">
        <f t="shared" si="17"/>
        <v>1290746516.7292092</v>
      </c>
      <c r="M78" s="52">
        <f t="shared" si="18"/>
        <v>1432449055.4277568</v>
      </c>
      <c r="P78" t="s">
        <v>448</v>
      </c>
      <c r="Q78" t="s">
        <v>154</v>
      </c>
      <c r="R78" t="s">
        <v>155</v>
      </c>
      <c r="S78" t="s">
        <v>446</v>
      </c>
      <c r="T78" s="64">
        <v>133133223.63885152</v>
      </c>
      <c r="U78" s="64">
        <v>118610854.43359409</v>
      </c>
      <c r="V78" s="64">
        <v>119704759.84994929</v>
      </c>
      <c r="W78" s="64">
        <v>120813976.43291861</v>
      </c>
      <c r="X78" s="64">
        <v>121658389.53567283</v>
      </c>
      <c r="Y78" s="64">
        <v>122463852.18478668</v>
      </c>
      <c r="Z78" s="64">
        <v>122891180.20919134</v>
      </c>
      <c r="AA78" s="64">
        <v>123179208.49765302</v>
      </c>
      <c r="AB78" s="64">
        <v>122957383.93347649</v>
      </c>
      <c r="AC78" s="64">
        <v>122294865.57493597</v>
      </c>
    </row>
    <row r="79" spans="1:29" x14ac:dyDescent="0.3">
      <c r="A79" t="s">
        <v>156</v>
      </c>
      <c r="B79" t="s">
        <v>157</v>
      </c>
      <c r="C79" t="s">
        <v>446</v>
      </c>
      <c r="D79" s="64">
        <v>0</v>
      </c>
      <c r="E79" s="52">
        <f t="shared" si="10"/>
        <v>3678454.9998963894</v>
      </c>
      <c r="F79" s="52">
        <f t="shared" si="11"/>
        <v>5047802.9678095011</v>
      </c>
      <c r="G79" s="52">
        <f t="shared" si="12"/>
        <v>6464749.5854679886</v>
      </c>
      <c r="H79" s="52">
        <f t="shared" si="13"/>
        <v>7881811.3344415221</v>
      </c>
      <c r="I79" s="52">
        <f t="shared" si="14"/>
        <v>9287255.575931685</v>
      </c>
      <c r="J79" s="52">
        <f t="shared" si="15"/>
        <v>10662592.877952185</v>
      </c>
      <c r="K79" s="52">
        <f t="shared" si="16"/>
        <v>11950250.154556626</v>
      </c>
      <c r="L79" s="52">
        <f t="shared" si="17"/>
        <v>13196667.146698032</v>
      </c>
      <c r="M79" s="52">
        <f t="shared" si="18"/>
        <v>14308053.522679236</v>
      </c>
      <c r="P79" t="s">
        <v>448</v>
      </c>
      <c r="Q79" t="s">
        <v>156</v>
      </c>
      <c r="R79" t="s">
        <v>157</v>
      </c>
      <c r="S79" t="s">
        <v>446</v>
      </c>
      <c r="T79" s="64">
        <v>396333.1670037107</v>
      </c>
      <c r="U79" s="64">
        <v>331917.5902542962</v>
      </c>
      <c r="V79" s="64">
        <v>319806.03935508465</v>
      </c>
      <c r="W79" s="64">
        <v>311199.12778044352</v>
      </c>
      <c r="X79" s="64">
        <v>303305.29857601662</v>
      </c>
      <c r="Y79" s="64">
        <v>295968.50626700919</v>
      </c>
      <c r="Z79" s="64">
        <v>288769.90239427035</v>
      </c>
      <c r="AA79" s="64">
        <v>280583.04403562128</v>
      </c>
      <c r="AB79" s="64">
        <v>272861.60542305082</v>
      </c>
      <c r="AC79" s="64">
        <v>263877.83509711578</v>
      </c>
    </row>
    <row r="80" spans="1:29" x14ac:dyDescent="0.3">
      <c r="A80" t="s">
        <v>158</v>
      </c>
      <c r="B80" t="s">
        <v>159</v>
      </c>
      <c r="C80" t="s">
        <v>446</v>
      </c>
      <c r="D80" s="64">
        <v>0</v>
      </c>
      <c r="E80" s="52">
        <f t="shared" si="10"/>
        <v>171102190.16658574</v>
      </c>
      <c r="F80" s="52">
        <f t="shared" si="11"/>
        <v>233052411.15432835</v>
      </c>
      <c r="G80" s="52">
        <f t="shared" si="12"/>
        <v>296412546.08597028</v>
      </c>
      <c r="H80" s="52">
        <f t="shared" si="13"/>
        <v>360099338.99703753</v>
      </c>
      <c r="I80" s="52">
        <f t="shared" si="14"/>
        <v>424273416.17309189</v>
      </c>
      <c r="J80" s="52">
        <f t="shared" si="15"/>
        <v>487848299.05029929</v>
      </c>
      <c r="K80" s="52">
        <f t="shared" si="16"/>
        <v>550548760.86061609</v>
      </c>
      <c r="L80" s="52">
        <f t="shared" si="17"/>
        <v>611159894.81950676</v>
      </c>
      <c r="M80" s="52">
        <f t="shared" si="18"/>
        <v>669723266.80604708</v>
      </c>
      <c r="P80" t="s">
        <v>448</v>
      </c>
      <c r="Q80" t="s">
        <v>158</v>
      </c>
      <c r="R80" t="s">
        <v>159</v>
      </c>
      <c r="S80" t="s">
        <v>446</v>
      </c>
      <c r="T80" s="64">
        <v>89755335.800534561</v>
      </c>
      <c r="U80" s="64">
        <v>78608370.596687287</v>
      </c>
      <c r="V80" s="64">
        <v>78021056.094201848</v>
      </c>
      <c r="W80" s="64">
        <v>77399852.054214776</v>
      </c>
      <c r="X80" s="64">
        <v>76544533.027466163</v>
      </c>
      <c r="Y80" s="64">
        <v>75757748.155574664</v>
      </c>
      <c r="Z80" s="64">
        <v>74772060.686084762</v>
      </c>
      <c r="AA80" s="64">
        <v>73725802.635169312</v>
      </c>
      <c r="AB80" s="64">
        <v>72446057.507617384</v>
      </c>
      <c r="AC80" s="64">
        <v>71086319.707121328</v>
      </c>
    </row>
    <row r="81" spans="1:29" x14ac:dyDescent="0.3">
      <c r="A81" t="s">
        <v>160</v>
      </c>
      <c r="B81" t="s">
        <v>161</v>
      </c>
      <c r="C81" t="s">
        <v>446</v>
      </c>
      <c r="D81" s="64">
        <v>0</v>
      </c>
      <c r="E81" s="52">
        <f t="shared" si="10"/>
        <v>2186982.8786238455</v>
      </c>
      <c r="F81" s="52">
        <f t="shared" si="11"/>
        <v>2989080.3553061592</v>
      </c>
      <c r="G81" s="52">
        <f t="shared" si="12"/>
        <v>3755036.1111489069</v>
      </c>
      <c r="H81" s="52">
        <f t="shared" si="13"/>
        <v>4458235.5700998157</v>
      </c>
      <c r="I81" s="52">
        <f t="shared" si="14"/>
        <v>5099120.2572361715</v>
      </c>
      <c r="J81" s="52">
        <f t="shared" si="15"/>
        <v>5694420.4679383477</v>
      </c>
      <c r="K81" s="52">
        <f t="shared" si="16"/>
        <v>6159976.8658374902</v>
      </c>
      <c r="L81" s="52">
        <f t="shared" si="17"/>
        <v>6559586.2046118481</v>
      </c>
      <c r="M81" s="52">
        <f t="shared" si="18"/>
        <v>6822896.0556282979</v>
      </c>
      <c r="P81" t="s">
        <v>448</v>
      </c>
      <c r="Q81" t="s">
        <v>160</v>
      </c>
      <c r="R81" t="s">
        <v>161</v>
      </c>
      <c r="S81" t="s">
        <v>446</v>
      </c>
      <c r="T81" s="64">
        <v>2865061.846946816</v>
      </c>
      <c r="U81" s="64">
        <v>2518598.9571350669</v>
      </c>
      <c r="V81" s="64">
        <v>2493326.6873400002</v>
      </c>
      <c r="W81" s="64">
        <v>2458011.6956398701</v>
      </c>
      <c r="X81" s="64">
        <v>2404155.2073894008</v>
      </c>
      <c r="Y81" s="64">
        <v>2340556.0799975968</v>
      </c>
      <c r="Z81" s="64">
        <v>2277720.569017522</v>
      </c>
      <c r="AA81" s="64">
        <v>2185728.6118967952</v>
      </c>
      <c r="AB81" s="64">
        <v>2093522.6589930865</v>
      </c>
      <c r="AC81" s="64">
        <v>1980803.6922179167</v>
      </c>
    </row>
    <row r="82" spans="1:29" x14ac:dyDescent="0.3">
      <c r="A82" t="s">
        <v>162</v>
      </c>
      <c r="B82" t="s">
        <v>163</v>
      </c>
      <c r="C82" t="s">
        <v>446</v>
      </c>
      <c r="D82" s="64">
        <v>0</v>
      </c>
      <c r="E82" s="52">
        <f t="shared" si="10"/>
        <v>6452578.4424730809</v>
      </c>
      <c r="F82" s="52">
        <f t="shared" si="11"/>
        <v>8799890.1667651683</v>
      </c>
      <c r="G82" s="52">
        <f t="shared" si="12"/>
        <v>11176883.159829348</v>
      </c>
      <c r="H82" s="52">
        <f t="shared" si="13"/>
        <v>13542567.494096719</v>
      </c>
      <c r="I82" s="52">
        <f t="shared" si="14"/>
        <v>15875151.593170719</v>
      </c>
      <c r="J82" s="52">
        <f t="shared" si="15"/>
        <v>18107576.611343235</v>
      </c>
      <c r="K82" s="52">
        <f t="shared" si="16"/>
        <v>20198897.127450213</v>
      </c>
      <c r="L82" s="52">
        <f t="shared" si="17"/>
        <v>22112703.270319372</v>
      </c>
      <c r="M82" s="52">
        <f t="shared" si="18"/>
        <v>23799623.138565719</v>
      </c>
      <c r="P82" t="s">
        <v>448</v>
      </c>
      <c r="Q82" t="s">
        <v>162</v>
      </c>
      <c r="R82" t="s">
        <v>163</v>
      </c>
      <c r="S82" t="s">
        <v>446</v>
      </c>
      <c r="T82" s="64">
        <v>2843090.3494209796</v>
      </c>
      <c r="U82" s="64">
        <v>2464487.7497066008</v>
      </c>
      <c r="V82" s="64">
        <v>2419723.0517990966</v>
      </c>
      <c r="W82" s="64">
        <v>2369773.9747583941</v>
      </c>
      <c r="X82" s="64">
        <v>2313243.078751666</v>
      </c>
      <c r="Y82" s="64">
        <v>2252950.6442244216</v>
      </c>
      <c r="Z82" s="64">
        <v>2179692.959102388</v>
      </c>
      <c r="AA82" s="64">
        <v>2095139.3201758328</v>
      </c>
      <c r="AB82" s="64">
        <v>1998588.8407409943</v>
      </c>
      <c r="AC82" s="64">
        <v>1889182.1812974436</v>
      </c>
    </row>
    <row r="83" spans="1:29" x14ac:dyDescent="0.3">
      <c r="A83" t="s">
        <v>164</v>
      </c>
      <c r="B83" t="s">
        <v>165</v>
      </c>
      <c r="C83" t="s">
        <v>446</v>
      </c>
      <c r="D83" s="64">
        <v>0</v>
      </c>
      <c r="E83" s="52">
        <f t="shared" si="10"/>
        <v>2378124.7180691864</v>
      </c>
      <c r="F83" s="52">
        <f t="shared" si="11"/>
        <v>3267271.1349740122</v>
      </c>
      <c r="G83" s="52">
        <f t="shared" si="12"/>
        <v>4118843.729747267</v>
      </c>
      <c r="H83" s="52">
        <f t="shared" si="13"/>
        <v>4930310.6317157177</v>
      </c>
      <c r="I83" s="52">
        <f t="shared" si="14"/>
        <v>5693253.5043598618</v>
      </c>
      <c r="J83" s="52">
        <f t="shared" si="15"/>
        <v>6399913.7159486199</v>
      </c>
      <c r="K83" s="52">
        <f t="shared" si="16"/>
        <v>7042740.5129006524</v>
      </c>
      <c r="L83" s="52">
        <f t="shared" si="17"/>
        <v>7615664.5261322241</v>
      </c>
      <c r="M83" s="52">
        <f t="shared" si="18"/>
        <v>8112253.6569064967</v>
      </c>
      <c r="P83" t="s">
        <v>448</v>
      </c>
      <c r="Q83" t="s">
        <v>164</v>
      </c>
      <c r="R83" t="s">
        <v>165</v>
      </c>
      <c r="S83" t="s">
        <v>446</v>
      </c>
      <c r="T83" s="64">
        <v>3098485.0492177862</v>
      </c>
      <c r="U83" s="64">
        <v>2742836.9878462143</v>
      </c>
      <c r="V83" s="64">
        <v>2743043.7139666323</v>
      </c>
      <c r="W83" s="64">
        <v>2720678.879662965</v>
      </c>
      <c r="X83" s="64">
        <v>2687470.8823056053</v>
      </c>
      <c r="Y83" s="64">
        <v>2644669.8793641641</v>
      </c>
      <c r="Z83" s="64">
        <v>2592945.8828880051</v>
      </c>
      <c r="AA83" s="64">
        <v>2532827.4593174886</v>
      </c>
      <c r="AB83" s="64">
        <v>2464801.4138412811</v>
      </c>
      <c r="AC83" s="64">
        <v>2389264.7302322052</v>
      </c>
    </row>
    <row r="84" spans="1:29" x14ac:dyDescent="0.3">
      <c r="A84" t="s">
        <v>166</v>
      </c>
      <c r="B84" t="s">
        <v>167</v>
      </c>
      <c r="C84" t="s">
        <v>446</v>
      </c>
      <c r="D84" s="64">
        <v>0</v>
      </c>
      <c r="E84" s="52">
        <f t="shared" si="10"/>
        <v>11663046.413943902</v>
      </c>
      <c r="F84" s="52">
        <f t="shared" si="11"/>
        <v>16332130.70491096</v>
      </c>
      <c r="G84" s="52">
        <f t="shared" si="12"/>
        <v>20812903.488295335</v>
      </c>
      <c r="H84" s="52">
        <f t="shared" si="13"/>
        <v>25058052.739177156</v>
      </c>
      <c r="I84" s="52">
        <f t="shared" si="14"/>
        <v>29022552.103889529</v>
      </c>
      <c r="J84" s="52">
        <f t="shared" si="15"/>
        <v>32662593.926930185</v>
      </c>
      <c r="K84" s="52">
        <f t="shared" si="16"/>
        <v>35727197.782701239</v>
      </c>
      <c r="L84" s="52">
        <f t="shared" si="17"/>
        <v>38532247.347195253</v>
      </c>
      <c r="M84" s="52">
        <f t="shared" si="18"/>
        <v>40901427.67347759</v>
      </c>
      <c r="P84" t="s">
        <v>448</v>
      </c>
      <c r="Q84" t="s">
        <v>166</v>
      </c>
      <c r="R84" t="s">
        <v>167</v>
      </c>
      <c r="S84" t="s">
        <v>446</v>
      </c>
      <c r="T84" s="64">
        <v>24086273.088152368</v>
      </c>
      <c r="U84" s="64">
        <v>21167043.237889376</v>
      </c>
      <c r="V84" s="64">
        <v>20939383.535298813</v>
      </c>
      <c r="W84" s="64">
        <v>20623285.458383221</v>
      </c>
      <c r="X84" s="64">
        <v>20233930.193513785</v>
      </c>
      <c r="Y84" s="64">
        <v>19777378.810166288</v>
      </c>
      <c r="Z84" s="64">
        <v>19255828.100139882</v>
      </c>
      <c r="AA84" s="64">
        <v>18561972.275861885</v>
      </c>
      <c r="AB84" s="64">
        <v>17899530.177173477</v>
      </c>
      <c r="AC84" s="64">
        <v>17184532.027579691</v>
      </c>
    </row>
    <row r="85" spans="1:29" x14ac:dyDescent="0.3">
      <c r="A85" t="s">
        <v>168</v>
      </c>
      <c r="B85" t="s">
        <v>169</v>
      </c>
      <c r="C85" t="s">
        <v>446</v>
      </c>
      <c r="D85" s="64">
        <v>0</v>
      </c>
      <c r="E85" s="52">
        <f t="shared" si="10"/>
        <v>90671258.843231648</v>
      </c>
      <c r="F85" s="52">
        <f t="shared" si="11"/>
        <v>122627762.84346834</v>
      </c>
      <c r="G85" s="52">
        <f t="shared" si="12"/>
        <v>154115063.53591523</v>
      </c>
      <c r="H85" s="52">
        <f t="shared" si="13"/>
        <v>184536752.98325887</v>
      </c>
      <c r="I85" s="52">
        <f t="shared" si="14"/>
        <v>213269189.36909789</v>
      </c>
      <c r="J85" s="52">
        <f t="shared" si="15"/>
        <v>240152833.89770797</v>
      </c>
      <c r="K85" s="52">
        <f t="shared" si="16"/>
        <v>264396920.44362998</v>
      </c>
      <c r="L85" s="52">
        <f t="shared" si="17"/>
        <v>285968310.92624879</v>
      </c>
      <c r="M85" s="52">
        <f t="shared" si="18"/>
        <v>303990922.69587255</v>
      </c>
      <c r="P85" t="s">
        <v>448</v>
      </c>
      <c r="Q85" t="s">
        <v>168</v>
      </c>
      <c r="R85" t="s">
        <v>169</v>
      </c>
      <c r="S85" t="s">
        <v>446</v>
      </c>
      <c r="T85" s="64">
        <v>67809852.115071848</v>
      </c>
      <c r="U85" s="64">
        <v>58318706.427471183</v>
      </c>
      <c r="V85" s="64">
        <v>56722267.049235277</v>
      </c>
      <c r="W85" s="64">
        <v>54997329.666728377</v>
      </c>
      <c r="X85" s="64">
        <v>53005875.469116203</v>
      </c>
      <c r="Y85" s="64">
        <v>50706571.011185721</v>
      </c>
      <c r="Z85" s="64">
        <v>48224255.818275355</v>
      </c>
      <c r="AA85" s="64">
        <v>45422606.675459392</v>
      </c>
      <c r="AB85" s="64">
        <v>42430156.476432987</v>
      </c>
      <c r="AC85" s="64">
        <v>39107026.570421904</v>
      </c>
    </row>
    <row r="86" spans="1:29" x14ac:dyDescent="0.3">
      <c r="A86" t="s">
        <v>170</v>
      </c>
      <c r="B86" t="s">
        <v>171</v>
      </c>
      <c r="C86" t="s">
        <v>446</v>
      </c>
      <c r="D86" s="64">
        <v>0</v>
      </c>
      <c r="E86" s="52">
        <f t="shared" si="10"/>
        <v>12439326.235348606</v>
      </c>
      <c r="F86" s="52">
        <f t="shared" si="11"/>
        <v>17524740.763553388</v>
      </c>
      <c r="G86" s="52">
        <f t="shared" si="12"/>
        <v>22745901.946761936</v>
      </c>
      <c r="H86" s="52">
        <f t="shared" si="13"/>
        <v>28019891.791386232</v>
      </c>
      <c r="I86" s="52">
        <f t="shared" si="14"/>
        <v>33339140.884623259</v>
      </c>
      <c r="J86" s="52">
        <f t="shared" si="15"/>
        <v>38497518.317234829</v>
      </c>
      <c r="K86" s="52">
        <f t="shared" si="16"/>
        <v>43570880.750493132</v>
      </c>
      <c r="L86" s="52">
        <f t="shared" si="17"/>
        <v>48429077.874590859</v>
      </c>
      <c r="M86" s="52">
        <f t="shared" si="18"/>
        <v>53010612.262122199</v>
      </c>
      <c r="P86" t="s">
        <v>448</v>
      </c>
      <c r="Q86" t="s">
        <v>170</v>
      </c>
      <c r="R86" t="s">
        <v>171</v>
      </c>
      <c r="S86" t="s">
        <v>446</v>
      </c>
      <c r="T86" s="64">
        <v>13924290.399590379</v>
      </c>
      <c r="U86" s="64">
        <v>12377455.163793551</v>
      </c>
      <c r="V86" s="64">
        <v>12457666.643686144</v>
      </c>
      <c r="W86" s="64">
        <v>12478783.364006387</v>
      </c>
      <c r="X86" s="64">
        <v>12416821.919449255</v>
      </c>
      <c r="Y86" s="64">
        <v>12311106.276221653</v>
      </c>
      <c r="Z86" s="64">
        <v>12082795.506408002</v>
      </c>
      <c r="AA86" s="64">
        <v>11818676.631896785</v>
      </c>
      <c r="AB86" s="64">
        <v>11487245.395274218</v>
      </c>
      <c r="AC86" s="64">
        <v>11091732.203182878</v>
      </c>
    </row>
    <row r="87" spans="1:29" x14ac:dyDescent="0.3">
      <c r="A87" t="s">
        <v>172</v>
      </c>
      <c r="B87" t="s">
        <v>173</v>
      </c>
      <c r="C87" t="s">
        <v>446</v>
      </c>
      <c r="D87" s="64">
        <v>0</v>
      </c>
      <c r="E87" s="52">
        <f t="shared" si="10"/>
        <v>17687650.999533799</v>
      </c>
      <c r="F87" s="52">
        <f t="shared" si="11"/>
        <v>23434927.94793614</v>
      </c>
      <c r="G87" s="52">
        <f t="shared" si="12"/>
        <v>29259193.06048695</v>
      </c>
      <c r="H87" s="52">
        <f t="shared" si="13"/>
        <v>35036020.123523004</v>
      </c>
      <c r="I87" s="52">
        <f t="shared" si="14"/>
        <v>40756182.451785475</v>
      </c>
      <c r="J87" s="52">
        <f t="shared" si="15"/>
        <v>46255668.52067925</v>
      </c>
      <c r="K87" s="52">
        <f t="shared" si="16"/>
        <v>51500640.576073393</v>
      </c>
      <c r="L87" s="52">
        <f t="shared" si="17"/>
        <v>56401171.776920065</v>
      </c>
      <c r="M87" s="52">
        <f t="shared" si="18"/>
        <v>60668419.236564651</v>
      </c>
      <c r="P87" t="s">
        <v>448</v>
      </c>
      <c r="Q87" t="s">
        <v>172</v>
      </c>
      <c r="R87" t="s">
        <v>173</v>
      </c>
      <c r="S87" t="s">
        <v>446</v>
      </c>
      <c r="T87" s="64">
        <v>7575005.3590526562</v>
      </c>
      <c r="U87" s="64">
        <v>6542534.5038093058</v>
      </c>
      <c r="V87" s="64">
        <v>6414962.6404167367</v>
      </c>
      <c r="W87" s="64">
        <v>6291394.1406539911</v>
      </c>
      <c r="X87" s="64">
        <v>6151406.9079293236</v>
      </c>
      <c r="Y87" s="64">
        <v>6011017.9772781031</v>
      </c>
      <c r="Z87" s="64">
        <v>5846018.7770505557</v>
      </c>
      <c r="AA87" s="64">
        <v>5669573.2691255044</v>
      </c>
      <c r="AB87" s="64">
        <v>5475800.1094959462</v>
      </c>
      <c r="AC87" s="64">
        <v>5237959.8099531755</v>
      </c>
    </row>
    <row r="88" spans="1:29" x14ac:dyDescent="0.3">
      <c r="A88" t="s">
        <v>174</v>
      </c>
      <c r="B88" t="s">
        <v>175</v>
      </c>
      <c r="C88" t="s">
        <v>446</v>
      </c>
      <c r="D88" s="64">
        <v>0</v>
      </c>
      <c r="E88" s="52">
        <f t="shared" si="10"/>
        <v>63878.93194554442</v>
      </c>
      <c r="F88" s="52">
        <f t="shared" si="11"/>
        <v>87095.45262122908</v>
      </c>
      <c r="G88" s="52">
        <f t="shared" si="12"/>
        <v>108747.67912563783</v>
      </c>
      <c r="H88" s="52">
        <f t="shared" si="13"/>
        <v>128237.04998654482</v>
      </c>
      <c r="I88" s="52">
        <f t="shared" si="14"/>
        <v>145941.08159186691</v>
      </c>
      <c r="J88" s="52">
        <f t="shared" si="15"/>
        <v>160963.37551300629</v>
      </c>
      <c r="K88" s="52">
        <f t="shared" si="16"/>
        <v>172884.02236597828</v>
      </c>
      <c r="L88" s="52">
        <f t="shared" si="17"/>
        <v>182673.56741425861</v>
      </c>
      <c r="M88" s="52">
        <f t="shared" si="18"/>
        <v>189274.56989867371</v>
      </c>
      <c r="P88" t="s">
        <v>448</v>
      </c>
      <c r="Q88" t="s">
        <v>174</v>
      </c>
      <c r="R88" t="s">
        <v>175</v>
      </c>
      <c r="S88" t="s">
        <v>446</v>
      </c>
      <c r="T88" s="64">
        <v>99481.180414323448</v>
      </c>
      <c r="U88" s="64">
        <v>86685.068202996088</v>
      </c>
      <c r="V88" s="64">
        <v>85069.882246580295</v>
      </c>
      <c r="W88" s="64">
        <v>83082.607690089702</v>
      </c>
      <c r="X88" s="64">
        <v>80553.361809499154</v>
      </c>
      <c r="Y88" s="64">
        <v>77954.610106278706</v>
      </c>
      <c r="Z88" s="64">
        <v>74894.886657094859</v>
      </c>
      <c r="AA88" s="64">
        <v>71348.378015210226</v>
      </c>
      <c r="AB88" s="64">
        <v>67825.141675955136</v>
      </c>
      <c r="AC88" s="64">
        <v>63954.960185602213</v>
      </c>
    </row>
    <row r="89" spans="1:29" x14ac:dyDescent="0.3">
      <c r="A89" t="s">
        <v>176</v>
      </c>
      <c r="B89" t="s">
        <v>177</v>
      </c>
      <c r="C89" t="s">
        <v>446</v>
      </c>
      <c r="D89" s="64">
        <v>0</v>
      </c>
      <c r="E89" s="52">
        <f t="shared" si="10"/>
        <v>128112.32193101117</v>
      </c>
      <c r="F89" s="52">
        <f t="shared" si="11"/>
        <v>174343.66343388456</v>
      </c>
      <c r="G89" s="52">
        <f t="shared" si="12"/>
        <v>218694.17867460789</v>
      </c>
      <c r="H89" s="52">
        <f t="shared" si="13"/>
        <v>259763.72344150097</v>
      </c>
      <c r="I89" s="52">
        <f t="shared" si="14"/>
        <v>296032.31693577883</v>
      </c>
      <c r="J89" s="52">
        <f t="shared" si="15"/>
        <v>326110.85410163121</v>
      </c>
      <c r="K89" s="52">
        <f t="shared" si="16"/>
        <v>348633.20712869067</v>
      </c>
      <c r="L89" s="52">
        <f t="shared" si="17"/>
        <v>360962.52203055832</v>
      </c>
      <c r="M89" s="52">
        <f t="shared" si="18"/>
        <v>363178.47861144162</v>
      </c>
      <c r="P89" t="s">
        <v>448</v>
      </c>
      <c r="Q89" t="s">
        <v>176</v>
      </c>
      <c r="R89" t="s">
        <v>177</v>
      </c>
      <c r="S89" t="s">
        <v>446</v>
      </c>
      <c r="T89" s="64">
        <v>94853.995127625487</v>
      </c>
      <c r="U89" s="64">
        <v>82974.541948686543</v>
      </c>
      <c r="V89" s="64">
        <v>81642.952490003096</v>
      </c>
      <c r="W89" s="64">
        <v>79636.665594094011</v>
      </c>
      <c r="X89" s="64">
        <v>76762.474066823605</v>
      </c>
      <c r="Y89" s="64">
        <v>72914.955546067271</v>
      </c>
      <c r="Z89" s="64">
        <v>68030.027757850607</v>
      </c>
      <c r="AA89" s="64">
        <v>62082.197106628992</v>
      </c>
      <c r="AB89" s="64">
        <v>54698.501888743878</v>
      </c>
      <c r="AC89" s="64">
        <v>46229.450853087641</v>
      </c>
    </row>
    <row r="90" spans="1:29" x14ac:dyDescent="0.3">
      <c r="A90" t="s">
        <v>178</v>
      </c>
      <c r="B90" t="s">
        <v>179</v>
      </c>
      <c r="C90" t="s">
        <v>446</v>
      </c>
      <c r="D90" s="64">
        <v>0</v>
      </c>
      <c r="E90" s="52">
        <f t="shared" si="10"/>
        <v>260758.23125019926</v>
      </c>
      <c r="F90" s="52">
        <f t="shared" si="11"/>
        <v>348641.8636336386</v>
      </c>
      <c r="G90" s="52">
        <f t="shared" si="12"/>
        <v>435154.97012370662</v>
      </c>
      <c r="H90" s="52">
        <f t="shared" si="13"/>
        <v>518621.80192966992</v>
      </c>
      <c r="I90" s="52">
        <f t="shared" si="14"/>
        <v>596473.83301515935</v>
      </c>
      <c r="J90" s="52">
        <f t="shared" si="15"/>
        <v>668675.02337039053</v>
      </c>
      <c r="K90" s="52">
        <f t="shared" si="16"/>
        <v>731004.94580349803</v>
      </c>
      <c r="L90" s="52">
        <f t="shared" si="17"/>
        <v>782247.74534049456</v>
      </c>
      <c r="M90" s="52">
        <f t="shared" si="18"/>
        <v>818248.21873586322</v>
      </c>
      <c r="P90" t="s">
        <v>448</v>
      </c>
      <c r="Q90" t="s">
        <v>178</v>
      </c>
      <c r="R90" t="s">
        <v>179</v>
      </c>
      <c r="S90" t="s">
        <v>446</v>
      </c>
      <c r="T90" s="64">
        <v>188151.062030242</v>
      </c>
      <c r="U90" s="64">
        <v>164349.13437222032</v>
      </c>
      <c r="V90" s="64">
        <v>162017.53563899992</v>
      </c>
      <c r="W90" s="64">
        <v>158766.72884028067</v>
      </c>
      <c r="X90" s="64">
        <v>154543.04715666155</v>
      </c>
      <c r="Y90" s="64">
        <v>148905.57134080818</v>
      </c>
      <c r="Z90" s="64">
        <v>142555.18914534562</v>
      </c>
      <c r="AA90" s="64">
        <v>134620.04756242616</v>
      </c>
      <c r="AB90" s="64">
        <v>125367.46761717301</v>
      </c>
      <c r="AC90" s="64">
        <v>114235.87655192075</v>
      </c>
    </row>
    <row r="91" spans="1:29" x14ac:dyDescent="0.3">
      <c r="A91" t="s">
        <v>180</v>
      </c>
      <c r="B91" t="s">
        <v>181</v>
      </c>
      <c r="C91" t="s">
        <v>446</v>
      </c>
      <c r="D91" s="64">
        <v>0</v>
      </c>
      <c r="E91" s="52">
        <f t="shared" si="10"/>
        <v>27695096.436069284</v>
      </c>
      <c r="F91" s="52">
        <f t="shared" si="11"/>
        <v>38038196.140637711</v>
      </c>
      <c r="G91" s="52">
        <f t="shared" si="12"/>
        <v>48720797.474979758</v>
      </c>
      <c r="H91" s="52">
        <f t="shared" si="13"/>
        <v>59605430.386743188</v>
      </c>
      <c r="I91" s="52">
        <f t="shared" si="14"/>
        <v>70474889.17994687</v>
      </c>
      <c r="J91" s="52">
        <f t="shared" si="15"/>
        <v>81324325.578848913</v>
      </c>
      <c r="K91" s="52">
        <f t="shared" si="16"/>
        <v>91682253.367906794</v>
      </c>
      <c r="L91" s="52">
        <f t="shared" si="17"/>
        <v>101477790.13721438</v>
      </c>
      <c r="M91" s="52">
        <f t="shared" si="18"/>
        <v>110506549.36657807</v>
      </c>
      <c r="P91" t="s">
        <v>448</v>
      </c>
      <c r="Q91" t="s">
        <v>180</v>
      </c>
      <c r="R91" t="s">
        <v>181</v>
      </c>
      <c r="S91" t="s">
        <v>446</v>
      </c>
      <c r="T91" s="64">
        <v>15305240.040750759</v>
      </c>
      <c r="U91" s="64">
        <v>13398218.186773438</v>
      </c>
      <c r="V91" s="64">
        <v>13271752.219750481</v>
      </c>
      <c r="W91" s="64">
        <v>13116088.171912333</v>
      </c>
      <c r="X91" s="64">
        <v>12932800.786413748</v>
      </c>
      <c r="Y91" s="64">
        <v>12696337.791318156</v>
      </c>
      <c r="Z91" s="64">
        <v>12445116.151442911</v>
      </c>
      <c r="AA91" s="64">
        <v>12122760.20013099</v>
      </c>
      <c r="AB91" s="64">
        <v>11758359.403136712</v>
      </c>
      <c r="AC91" s="64">
        <v>11341328.789415622</v>
      </c>
    </row>
    <row r="92" spans="1:29" x14ac:dyDescent="0.3">
      <c r="A92" t="s">
        <v>182</v>
      </c>
      <c r="B92" t="s">
        <v>183</v>
      </c>
      <c r="C92" t="s">
        <v>446</v>
      </c>
      <c r="D92" s="64">
        <v>0</v>
      </c>
      <c r="E92" s="52">
        <f t="shared" si="10"/>
        <v>1691014.1962910295</v>
      </c>
      <c r="F92" s="52">
        <f t="shared" si="11"/>
        <v>2339525.9041926507</v>
      </c>
      <c r="G92" s="52">
        <f t="shared" si="12"/>
        <v>2951510.9714349583</v>
      </c>
      <c r="H92" s="52">
        <f t="shared" si="13"/>
        <v>3522724.8122121231</v>
      </c>
      <c r="I92" s="52">
        <f t="shared" si="14"/>
        <v>4050255.9120090669</v>
      </c>
      <c r="J92" s="52">
        <f t="shared" si="15"/>
        <v>4532182.0090183895</v>
      </c>
      <c r="K92" s="52">
        <f t="shared" si="16"/>
        <v>4966404.3267755881</v>
      </c>
      <c r="L92" s="52">
        <f t="shared" si="17"/>
        <v>5337863.1434191009</v>
      </c>
      <c r="M92" s="52">
        <f t="shared" si="18"/>
        <v>5650901.9636594467</v>
      </c>
      <c r="P92" t="s">
        <v>448</v>
      </c>
      <c r="Q92" t="s">
        <v>182</v>
      </c>
      <c r="R92" t="s">
        <v>183</v>
      </c>
      <c r="S92" t="s">
        <v>446</v>
      </c>
      <c r="T92" s="64">
        <v>3042215.4707724839</v>
      </c>
      <c r="U92" s="64">
        <v>2643262.5962991938</v>
      </c>
      <c r="V92" s="64">
        <v>2598172.2971592797</v>
      </c>
      <c r="W92" s="64">
        <v>2540555.6438154066</v>
      </c>
      <c r="X92" s="64">
        <v>2475070.411295353</v>
      </c>
      <c r="Y92" s="64">
        <v>2403907.1263303049</v>
      </c>
      <c r="Z92" s="64">
        <v>2328387.3691614741</v>
      </c>
      <c r="AA92" s="64">
        <v>2249235.1048133108</v>
      </c>
      <c r="AB92" s="64">
        <v>2161508.2843593108</v>
      </c>
      <c r="AC92" s="64">
        <v>2069284.7562831594</v>
      </c>
    </row>
    <row r="93" spans="1:29" x14ac:dyDescent="0.3">
      <c r="A93" t="s">
        <v>184</v>
      </c>
      <c r="B93" t="s">
        <v>185</v>
      </c>
      <c r="C93" t="s">
        <v>446</v>
      </c>
      <c r="D93" s="64">
        <v>0</v>
      </c>
      <c r="E93" s="52">
        <f t="shared" si="10"/>
        <v>9176156.6093792059</v>
      </c>
      <c r="F93" s="52">
        <f t="shared" si="11"/>
        <v>12771329.178507514</v>
      </c>
      <c r="G93" s="52">
        <f t="shared" si="12"/>
        <v>16441876.768381611</v>
      </c>
      <c r="H93" s="52">
        <f t="shared" si="13"/>
        <v>20112536.982589424</v>
      </c>
      <c r="I93" s="52">
        <f t="shared" si="14"/>
        <v>23731985.494119685</v>
      </c>
      <c r="J93" s="52">
        <f t="shared" si="15"/>
        <v>27227029.704314057</v>
      </c>
      <c r="K93" s="52">
        <f t="shared" si="16"/>
        <v>30503185.631101687</v>
      </c>
      <c r="L93" s="52">
        <f t="shared" si="17"/>
        <v>33452854.400249723</v>
      </c>
      <c r="M93" s="52">
        <f t="shared" si="18"/>
        <v>36050768.843523748</v>
      </c>
      <c r="P93" t="s">
        <v>448</v>
      </c>
      <c r="Q93" t="s">
        <v>184</v>
      </c>
      <c r="R93" t="s">
        <v>185</v>
      </c>
      <c r="S93" t="s">
        <v>446</v>
      </c>
      <c r="T93" s="64">
        <v>8083517.6662872294</v>
      </c>
      <c r="U93" s="64">
        <v>7174862.6608982785</v>
      </c>
      <c r="V93" s="64">
        <v>7199928.439340733</v>
      </c>
      <c r="W93" s="64">
        <v>7202359.6639054948</v>
      </c>
      <c r="X93" s="64">
        <v>7170792.2327908026</v>
      </c>
      <c r="Y93" s="64">
        <v>7111933.815880578</v>
      </c>
      <c r="Z93" s="64">
        <v>7013699.5707391007</v>
      </c>
      <c r="AA93" s="64">
        <v>6878026.9909633501</v>
      </c>
      <c r="AB93" s="64">
        <v>6688909.4994707741</v>
      </c>
      <c r="AC93" s="64">
        <v>6462536.9352864549</v>
      </c>
    </row>
    <row r="94" spans="1:29" x14ac:dyDescent="0.3">
      <c r="A94" t="s">
        <v>186</v>
      </c>
      <c r="B94" t="s">
        <v>187</v>
      </c>
      <c r="C94" t="s">
        <v>446</v>
      </c>
      <c r="D94" s="64">
        <v>0</v>
      </c>
      <c r="E94" s="52">
        <f t="shared" si="10"/>
        <v>476854.65543326701</v>
      </c>
      <c r="F94" s="52">
        <f t="shared" si="11"/>
        <v>651870.20301612956</v>
      </c>
      <c r="G94" s="52">
        <f t="shared" si="12"/>
        <v>830011.82548861369</v>
      </c>
      <c r="H94" s="52">
        <f t="shared" si="13"/>
        <v>1008630.1046747346</v>
      </c>
      <c r="I94" s="52">
        <f t="shared" si="14"/>
        <v>1183964.6900689835</v>
      </c>
      <c r="J94" s="52">
        <f t="shared" si="15"/>
        <v>1353717.7661932507</v>
      </c>
      <c r="K94" s="52">
        <f t="shared" si="16"/>
        <v>1514887.2827825444</v>
      </c>
      <c r="L94" s="52">
        <f t="shared" si="17"/>
        <v>1662469.6220324931</v>
      </c>
      <c r="M94" s="52">
        <f t="shared" si="18"/>
        <v>1793910.057121587</v>
      </c>
      <c r="P94" t="s">
        <v>448</v>
      </c>
      <c r="Q94" t="s">
        <v>186</v>
      </c>
      <c r="R94" t="s">
        <v>187</v>
      </c>
      <c r="S94" t="s">
        <v>446</v>
      </c>
      <c r="T94" s="64">
        <v>287692.73362031858</v>
      </c>
      <c r="U94" s="64">
        <v>251063.76854536508</v>
      </c>
      <c r="V94" s="64">
        <v>248374.18835235882</v>
      </c>
      <c r="W94" s="64">
        <v>245171.48008654057</v>
      </c>
      <c r="X94" s="64">
        <v>241346.50344827748</v>
      </c>
      <c r="Y94" s="64">
        <v>236349.824473516</v>
      </c>
      <c r="Z94" s="64">
        <v>230384.41370504245</v>
      </c>
      <c r="AA94" s="64">
        <v>223359.26215230281</v>
      </c>
      <c r="AB94" s="64">
        <v>214675.46435165708</v>
      </c>
      <c r="AC94" s="64">
        <v>204588.26202392558</v>
      </c>
    </row>
    <row r="95" spans="1:29" x14ac:dyDescent="0.3">
      <c r="A95" t="s">
        <v>188</v>
      </c>
      <c r="B95" t="s">
        <v>189</v>
      </c>
      <c r="C95" t="s">
        <v>446</v>
      </c>
      <c r="D95" s="64">
        <v>0</v>
      </c>
      <c r="E95" s="52">
        <f t="shared" si="10"/>
        <v>18287141.700274397</v>
      </c>
      <c r="F95" s="52">
        <f t="shared" si="11"/>
        <v>25584940.300996505</v>
      </c>
      <c r="G95" s="52">
        <f t="shared" si="12"/>
        <v>33437775.150010034</v>
      </c>
      <c r="H95" s="52">
        <f t="shared" si="13"/>
        <v>41680197.465942912</v>
      </c>
      <c r="I95" s="52">
        <f t="shared" si="14"/>
        <v>50177616.633192517</v>
      </c>
      <c r="J95" s="52">
        <f t="shared" si="15"/>
        <v>58719395.983718351</v>
      </c>
      <c r="K95" s="52">
        <f t="shared" si="16"/>
        <v>67065934.452163443</v>
      </c>
      <c r="L95" s="52">
        <f t="shared" si="17"/>
        <v>74985482.009931505</v>
      </c>
      <c r="M95" s="52">
        <f t="shared" si="18"/>
        <v>82184162.388166249</v>
      </c>
      <c r="P95" t="s">
        <v>448</v>
      </c>
      <c r="Q95" t="s">
        <v>188</v>
      </c>
      <c r="R95" t="s">
        <v>189</v>
      </c>
      <c r="S95" t="s">
        <v>446</v>
      </c>
      <c r="T95" s="64">
        <v>1428684.2597277788</v>
      </c>
      <c r="U95" s="64">
        <v>1212154.0192061304</v>
      </c>
      <c r="V95" s="64">
        <v>1185682.8796842257</v>
      </c>
      <c r="W95" s="64">
        <v>1169174.6431257732</v>
      </c>
      <c r="X95" s="64">
        <v>1157114.8165508015</v>
      </c>
      <c r="Y95" s="64">
        <v>1147261.189791481</v>
      </c>
      <c r="Z95" s="64">
        <v>1136086.6393555016</v>
      </c>
      <c r="AA95" s="64">
        <v>1121331.0455304552</v>
      </c>
      <c r="AB95" s="64">
        <v>1101120.5888848805</v>
      </c>
      <c r="AC95" s="64">
        <v>1073483.6145783269</v>
      </c>
    </row>
    <row r="96" spans="1:29" x14ac:dyDescent="0.3">
      <c r="A96" t="s">
        <v>190</v>
      </c>
      <c r="B96" t="s">
        <v>191</v>
      </c>
      <c r="C96" t="s">
        <v>446</v>
      </c>
      <c r="D96" s="64">
        <v>0</v>
      </c>
      <c r="E96" s="52">
        <f t="shared" si="10"/>
        <v>47566819.17111934</v>
      </c>
      <c r="F96" s="52">
        <f t="shared" si="11"/>
        <v>66629234.002082467</v>
      </c>
      <c r="G96" s="52">
        <f t="shared" si="12"/>
        <v>86022150.550938398</v>
      </c>
      <c r="H96" s="52">
        <f t="shared" si="13"/>
        <v>105383672.16149186</v>
      </c>
      <c r="I96" s="52">
        <f t="shared" si="14"/>
        <v>124476030.21981458</v>
      </c>
      <c r="J96" s="52">
        <f t="shared" si="15"/>
        <v>143652213.6064682</v>
      </c>
      <c r="K96" s="52">
        <f t="shared" si="16"/>
        <v>162250164.13357487</v>
      </c>
      <c r="L96" s="52">
        <f t="shared" si="17"/>
        <v>179974975.41621536</v>
      </c>
      <c r="M96" s="52">
        <f t="shared" si="18"/>
        <v>197460103.93595147</v>
      </c>
      <c r="P96" t="s">
        <v>448</v>
      </c>
      <c r="Q96" t="s">
        <v>190</v>
      </c>
      <c r="R96" t="s">
        <v>191</v>
      </c>
      <c r="S96" t="s">
        <v>446</v>
      </c>
      <c r="T96" s="64">
        <v>61832656.357914798</v>
      </c>
      <c r="U96" s="64">
        <v>54445679.998821832</v>
      </c>
      <c r="V96" s="64">
        <v>54071991.343607441</v>
      </c>
      <c r="W96" s="64">
        <v>53719480.849899136</v>
      </c>
      <c r="X96" s="64">
        <v>53098560.650681868</v>
      </c>
      <c r="Y96" s="64">
        <v>52192829.855553493</v>
      </c>
      <c r="Z96" s="64">
        <v>51344410.964015283</v>
      </c>
      <c r="AA96" s="64">
        <v>50200629.773290575</v>
      </c>
      <c r="AB96" s="64">
        <v>48732709.245904841</v>
      </c>
      <c r="AC96" s="64">
        <v>47317709.460301347</v>
      </c>
    </row>
    <row r="97" spans="1:29" x14ac:dyDescent="0.3">
      <c r="A97" t="s">
        <v>192</v>
      </c>
      <c r="B97" t="s">
        <v>193</v>
      </c>
      <c r="C97" t="s">
        <v>446</v>
      </c>
      <c r="D97" s="64">
        <v>0</v>
      </c>
      <c r="E97" s="52">
        <f t="shared" si="10"/>
        <v>24749888.827986799</v>
      </c>
      <c r="F97" s="52">
        <f t="shared" si="11"/>
        <v>33853510.728563011</v>
      </c>
      <c r="G97" s="52">
        <f t="shared" si="12"/>
        <v>43561508.933785133</v>
      </c>
      <c r="H97" s="52">
        <f t="shared" si="13"/>
        <v>53671487.146241136</v>
      </c>
      <c r="I97" s="52">
        <f t="shared" si="14"/>
        <v>63918078.07700485</v>
      </c>
      <c r="J97" s="52">
        <f t="shared" si="15"/>
        <v>74037660.187552169</v>
      </c>
      <c r="K97" s="52">
        <f t="shared" si="16"/>
        <v>83591234.398161054</v>
      </c>
      <c r="L97" s="52">
        <f t="shared" si="17"/>
        <v>92173687.891630501</v>
      </c>
      <c r="M97" s="52">
        <f t="shared" si="18"/>
        <v>99202582.45789288</v>
      </c>
      <c r="P97" t="s">
        <v>448</v>
      </c>
      <c r="Q97" t="s">
        <v>192</v>
      </c>
      <c r="R97" t="s">
        <v>193</v>
      </c>
      <c r="S97" t="s">
        <v>446</v>
      </c>
      <c r="T97" s="64">
        <v>3407732.3951485297</v>
      </c>
      <c r="U97" s="64">
        <v>3000679.3652373981</v>
      </c>
      <c r="V97" s="64">
        <v>3000278.3281738437</v>
      </c>
      <c r="W97" s="64">
        <v>2998738.0121966279</v>
      </c>
      <c r="X97" s="64">
        <v>2986854.1741063893</v>
      </c>
      <c r="Y97" s="64">
        <v>2959581.5882001631</v>
      </c>
      <c r="Z97" s="64">
        <v>2915990.4778313548</v>
      </c>
      <c r="AA97" s="64">
        <v>2854775.4328315202</v>
      </c>
      <c r="AB97" s="64">
        <v>2767198.9640384167</v>
      </c>
      <c r="AC97" s="64">
        <v>2646200.905305014</v>
      </c>
    </row>
    <row r="98" spans="1:29" x14ac:dyDescent="0.3">
      <c r="A98" t="s">
        <v>194</v>
      </c>
      <c r="B98" t="s">
        <v>195</v>
      </c>
      <c r="C98" t="s">
        <v>446</v>
      </c>
      <c r="D98" s="64">
        <v>0</v>
      </c>
      <c r="E98" s="52">
        <f t="shared" si="10"/>
        <v>12517579.911389226</v>
      </c>
      <c r="F98" s="52">
        <f t="shared" si="11"/>
        <v>16736072.50991495</v>
      </c>
      <c r="G98" s="52">
        <f t="shared" si="12"/>
        <v>20911278.521522388</v>
      </c>
      <c r="H98" s="52">
        <f t="shared" si="13"/>
        <v>24972240.484966695</v>
      </c>
      <c r="I98" s="52">
        <f t="shared" si="14"/>
        <v>28897956.062419742</v>
      </c>
      <c r="J98" s="52">
        <f t="shared" si="15"/>
        <v>32677684.396900926</v>
      </c>
      <c r="K98" s="52">
        <f t="shared" si="16"/>
        <v>36288520.452307761</v>
      </c>
      <c r="L98" s="52">
        <f t="shared" si="17"/>
        <v>39715071.228544153</v>
      </c>
      <c r="M98" s="52">
        <f t="shared" si="18"/>
        <v>42923868.590834081</v>
      </c>
      <c r="P98" t="s">
        <v>448</v>
      </c>
      <c r="Q98" t="s">
        <v>194</v>
      </c>
      <c r="R98" t="s">
        <v>195</v>
      </c>
      <c r="S98" t="s">
        <v>446</v>
      </c>
      <c r="T98" s="64">
        <v>8190494.3811561465</v>
      </c>
      <c r="U98" s="64">
        <v>7010293.0503739249</v>
      </c>
      <c r="V98" s="64">
        <v>6784830.132972219</v>
      </c>
      <c r="W98" s="64">
        <v>6583048.2821415486</v>
      </c>
      <c r="X98" s="64">
        <v>6365675.8829174628</v>
      </c>
      <c r="Y98" s="64">
        <v>6150048.9605444651</v>
      </c>
      <c r="Z98" s="64">
        <v>5937699.8353445856</v>
      </c>
      <c r="AA98" s="64">
        <v>5727548.636471618</v>
      </c>
      <c r="AB98" s="64">
        <v>5517153.4961757353</v>
      </c>
      <c r="AC98" s="64">
        <v>5304397.2641676664</v>
      </c>
    </row>
    <row r="99" spans="1:29" x14ac:dyDescent="0.3">
      <c r="A99" t="s">
        <v>196</v>
      </c>
      <c r="B99" t="s">
        <v>197</v>
      </c>
      <c r="C99" t="s">
        <v>446</v>
      </c>
      <c r="D99" s="64">
        <v>0</v>
      </c>
      <c r="E99" s="52">
        <f t="shared" si="10"/>
        <v>57887503.053940453</v>
      </c>
      <c r="F99" s="52">
        <f t="shared" si="11"/>
        <v>77696313.447521463</v>
      </c>
      <c r="G99" s="52">
        <f t="shared" si="12"/>
        <v>98265286.271219805</v>
      </c>
      <c r="H99" s="52">
        <f t="shared" si="13"/>
        <v>119242471.91594857</v>
      </c>
      <c r="I99" s="52">
        <f t="shared" si="14"/>
        <v>140185605.30245173</v>
      </c>
      <c r="J99" s="52">
        <f t="shared" si="15"/>
        <v>160733334.88620216</v>
      </c>
      <c r="K99" s="52">
        <f t="shared" si="16"/>
        <v>180330451.47957295</v>
      </c>
      <c r="L99" s="52">
        <f t="shared" si="17"/>
        <v>198365795.77727211</v>
      </c>
      <c r="M99" s="52">
        <f t="shared" si="18"/>
        <v>214208068.89986366</v>
      </c>
      <c r="P99" t="s">
        <v>448</v>
      </c>
      <c r="Q99" t="s">
        <v>196</v>
      </c>
      <c r="R99" t="s">
        <v>197</v>
      </c>
      <c r="S99" t="s">
        <v>446</v>
      </c>
      <c r="T99" s="64">
        <v>14677044.607221205</v>
      </c>
      <c r="U99" s="64">
        <v>13082023.056229303</v>
      </c>
      <c r="V99" s="64">
        <v>13194151.388836132</v>
      </c>
      <c r="W99" s="64">
        <v>13259775.362365682</v>
      </c>
      <c r="X99" s="64">
        <v>13273126.178593116</v>
      </c>
      <c r="Y99" s="64">
        <v>13215725.516314335</v>
      </c>
      <c r="Z99" s="64">
        <v>13088042.218494387</v>
      </c>
      <c r="AA99" s="64">
        <v>12873904.273928691</v>
      </c>
      <c r="AB99" s="64">
        <v>12557849.337620217</v>
      </c>
      <c r="AC99" s="64">
        <v>12128634.160155749</v>
      </c>
    </row>
    <row r="100" spans="1:29" x14ac:dyDescent="0.3">
      <c r="A100" t="s">
        <v>198</v>
      </c>
      <c r="B100" t="s">
        <v>199</v>
      </c>
      <c r="C100" t="s">
        <v>446</v>
      </c>
      <c r="D100" s="64">
        <v>0</v>
      </c>
      <c r="E100" s="52">
        <f t="shared" si="10"/>
        <v>197951.2117093585</v>
      </c>
      <c r="F100" s="52">
        <f t="shared" si="11"/>
        <v>285867.45399832085</v>
      </c>
      <c r="G100" s="52">
        <f t="shared" si="12"/>
        <v>370882.8484242619</v>
      </c>
      <c r="H100" s="52">
        <f t="shared" si="13"/>
        <v>451994.8519721991</v>
      </c>
      <c r="I100" s="52">
        <f t="shared" si="14"/>
        <v>526334.94044059899</v>
      </c>
      <c r="J100" s="52">
        <f t="shared" si="15"/>
        <v>593829.50362556428</v>
      </c>
      <c r="K100" s="52">
        <f t="shared" si="16"/>
        <v>651079.02223452821</v>
      </c>
      <c r="L100" s="52">
        <f t="shared" si="17"/>
        <v>698770.95204866736</v>
      </c>
      <c r="M100" s="52">
        <f t="shared" si="18"/>
        <v>736308.03490728326</v>
      </c>
      <c r="P100" t="s">
        <v>448</v>
      </c>
      <c r="Q100" t="s">
        <v>198</v>
      </c>
      <c r="R100" t="s">
        <v>199</v>
      </c>
      <c r="S100" t="s">
        <v>446</v>
      </c>
      <c r="T100" s="64">
        <v>390313.74434971809</v>
      </c>
      <c r="U100" s="64">
        <v>341970.15805820294</v>
      </c>
      <c r="V100" s="64">
        <v>337927.20252917416</v>
      </c>
      <c r="W100" s="64">
        <v>332717.61603082984</v>
      </c>
      <c r="X100" s="64">
        <v>326518.10510270362</v>
      </c>
      <c r="Y100" s="64">
        <v>318388.21129786316</v>
      </c>
      <c r="Z100" s="64">
        <v>309133.90111751511</v>
      </c>
      <c r="AA100" s="64">
        <v>297845.65115922398</v>
      </c>
      <c r="AB100" s="64">
        <v>285428.7184441979</v>
      </c>
      <c r="AC100" s="64">
        <v>272016.74801756034</v>
      </c>
    </row>
    <row r="101" spans="1:29" x14ac:dyDescent="0.3">
      <c r="A101" t="s">
        <v>200</v>
      </c>
      <c r="B101" t="s">
        <v>201</v>
      </c>
      <c r="C101" t="s">
        <v>446</v>
      </c>
      <c r="D101" s="64">
        <v>0</v>
      </c>
      <c r="E101" s="52">
        <f t="shared" si="10"/>
        <v>2230303.604999925</v>
      </c>
      <c r="F101" s="52">
        <f t="shared" si="11"/>
        <v>2996734.7717056382</v>
      </c>
      <c r="G101" s="52">
        <f t="shared" si="12"/>
        <v>3757200.4573378097</v>
      </c>
      <c r="H101" s="52">
        <f t="shared" si="13"/>
        <v>4504556.2352003381</v>
      </c>
      <c r="I101" s="52">
        <f t="shared" si="14"/>
        <v>5234712.5199657874</v>
      </c>
      <c r="J101" s="52">
        <f t="shared" si="15"/>
        <v>5924422.8481265986</v>
      </c>
      <c r="K101" s="52">
        <f t="shared" si="16"/>
        <v>6576901.6962634791</v>
      </c>
      <c r="L101" s="52">
        <f t="shared" si="17"/>
        <v>7188609.6108515775</v>
      </c>
      <c r="M101" s="52">
        <f t="shared" si="18"/>
        <v>7749539.4743971676</v>
      </c>
      <c r="P101" t="s">
        <v>448</v>
      </c>
      <c r="Q101" t="s">
        <v>200</v>
      </c>
      <c r="R101" t="s">
        <v>201</v>
      </c>
      <c r="S101" t="s">
        <v>446</v>
      </c>
      <c r="T101" s="64">
        <v>1772051.134743562</v>
      </c>
      <c r="U101" s="64">
        <v>1547018.0592351379</v>
      </c>
      <c r="V101" s="64">
        <v>1521625.3668522635</v>
      </c>
      <c r="W101" s="64">
        <v>1491685.8871996857</v>
      </c>
      <c r="X101" s="64">
        <v>1457956.7935913289</v>
      </c>
      <c r="Y101" s="64">
        <v>1421066.5756810412</v>
      </c>
      <c r="Z101" s="64">
        <v>1375065.3899332434</v>
      </c>
      <c r="AA101" s="64">
        <v>1325415.7809417129</v>
      </c>
      <c r="AB101" s="64">
        <v>1272492.5094245626</v>
      </c>
      <c r="AC101" s="64">
        <v>1215971.5876774564</v>
      </c>
    </row>
    <row r="102" spans="1:29" x14ac:dyDescent="0.3">
      <c r="A102" t="s">
        <v>202</v>
      </c>
      <c r="B102" t="s">
        <v>203</v>
      </c>
      <c r="C102" t="s">
        <v>446</v>
      </c>
      <c r="D102" s="64">
        <v>0</v>
      </c>
      <c r="E102" s="52">
        <f t="shared" si="10"/>
        <v>19443193.221188474</v>
      </c>
      <c r="F102" s="52">
        <f t="shared" si="11"/>
        <v>27955710.554537378</v>
      </c>
      <c r="G102" s="52">
        <f t="shared" si="12"/>
        <v>37024382.988097593</v>
      </c>
      <c r="H102" s="52">
        <f t="shared" si="13"/>
        <v>46405510.637968659</v>
      </c>
      <c r="I102" s="52">
        <f t="shared" si="14"/>
        <v>55656226.534364484</v>
      </c>
      <c r="J102" s="52">
        <f t="shared" si="15"/>
        <v>64637466.333780997</v>
      </c>
      <c r="K102" s="52">
        <f t="shared" si="16"/>
        <v>73223606.324712619</v>
      </c>
      <c r="L102" s="52">
        <f t="shared" si="17"/>
        <v>81328441.827615768</v>
      </c>
      <c r="M102" s="52">
        <f t="shared" si="18"/>
        <v>88610077.040137172</v>
      </c>
      <c r="P102" t="s">
        <v>448</v>
      </c>
      <c r="Q102" t="s">
        <v>202</v>
      </c>
      <c r="R102" t="s">
        <v>203</v>
      </c>
      <c r="S102" t="s">
        <v>446</v>
      </c>
      <c r="T102" s="64">
        <v>12089683.175344996</v>
      </c>
      <c r="U102" s="64">
        <v>10808047.787639368</v>
      </c>
      <c r="V102" s="64">
        <v>10940749.940792182</v>
      </c>
      <c r="W102" s="64">
        <v>11023416.065972023</v>
      </c>
      <c r="X102" s="64">
        <v>11029758.015813639</v>
      </c>
      <c r="Y102" s="64">
        <v>10899924.18466354</v>
      </c>
      <c r="Z102" s="64">
        <v>10671260.892157217</v>
      </c>
      <c r="AA102" s="64">
        <v>10369774.858232722</v>
      </c>
      <c r="AB102" s="64">
        <v>10011700.982895285</v>
      </c>
      <c r="AC102" s="64">
        <v>9564028.3496323004</v>
      </c>
    </row>
    <row r="103" spans="1:29" x14ac:dyDescent="0.3">
      <c r="A103" t="s">
        <v>204</v>
      </c>
      <c r="B103" t="s">
        <v>205</v>
      </c>
      <c r="C103" t="s">
        <v>446</v>
      </c>
      <c r="D103" s="64">
        <v>0</v>
      </c>
      <c r="E103" s="52">
        <f t="shared" si="10"/>
        <v>5084307.6178685026</v>
      </c>
      <c r="F103" s="52">
        <f t="shared" si="11"/>
        <v>6534956.810103206</v>
      </c>
      <c r="G103" s="52">
        <f t="shared" si="12"/>
        <v>7895097.55311675</v>
      </c>
      <c r="H103" s="52">
        <f t="shared" si="13"/>
        <v>9136365.5673451107</v>
      </c>
      <c r="I103" s="52">
        <f t="shared" si="14"/>
        <v>10249411.491033886</v>
      </c>
      <c r="J103" s="52">
        <f t="shared" si="15"/>
        <v>11210507.001536308</v>
      </c>
      <c r="K103" s="52">
        <f t="shared" si="16"/>
        <v>11991525.886112707</v>
      </c>
      <c r="L103" s="52">
        <f t="shared" si="17"/>
        <v>12562999.772088517</v>
      </c>
      <c r="M103" s="52">
        <f t="shared" si="18"/>
        <v>12895881.299931046</v>
      </c>
      <c r="P103" t="s">
        <v>448</v>
      </c>
      <c r="Q103" t="s">
        <v>204</v>
      </c>
      <c r="R103" t="s">
        <v>205</v>
      </c>
      <c r="S103" t="s">
        <v>446</v>
      </c>
      <c r="T103" s="64">
        <v>2008249.0839681933</v>
      </c>
      <c r="U103" s="64">
        <v>1716099.5202012083</v>
      </c>
      <c r="V103" s="64">
        <v>1656849.092325913</v>
      </c>
      <c r="W103" s="64">
        <v>1594649.6917018185</v>
      </c>
      <c r="X103" s="64">
        <v>1528281.3867265359</v>
      </c>
      <c r="Y103" s="64">
        <v>1460302.8495067609</v>
      </c>
      <c r="Z103" s="64">
        <v>1388827.1713636687</v>
      </c>
      <c r="AA103" s="64">
        <v>1313248.3212571673</v>
      </c>
      <c r="AB103" s="64">
        <v>1232281.5553909086</v>
      </c>
      <c r="AC103" s="64">
        <v>1145466.5841206596</v>
      </c>
    </row>
    <row r="104" spans="1:29" x14ac:dyDescent="0.3">
      <c r="A104" t="s">
        <v>206</v>
      </c>
      <c r="B104" t="s">
        <v>207</v>
      </c>
      <c r="C104" t="s">
        <v>446</v>
      </c>
      <c r="D104" s="64">
        <v>0</v>
      </c>
      <c r="E104" s="52">
        <f t="shared" si="10"/>
        <v>23654147.816970009</v>
      </c>
      <c r="F104" s="52">
        <f t="shared" si="11"/>
        <v>31945350.145223327</v>
      </c>
      <c r="G104" s="52">
        <f t="shared" si="12"/>
        <v>40107887.275943734</v>
      </c>
      <c r="H104" s="52">
        <f t="shared" si="13"/>
        <v>47917635.625618979</v>
      </c>
      <c r="I104" s="52">
        <f t="shared" si="14"/>
        <v>55395962.152424142</v>
      </c>
      <c r="J104" s="52">
        <f t="shared" si="15"/>
        <v>62721090.469845645</v>
      </c>
      <c r="K104" s="52">
        <f t="shared" si="16"/>
        <v>69542390.827461571</v>
      </c>
      <c r="L104" s="52">
        <f t="shared" si="17"/>
        <v>75949839.426427841</v>
      </c>
      <c r="M104" s="52">
        <f t="shared" si="18"/>
        <v>81937849.475579083</v>
      </c>
      <c r="P104" t="s">
        <v>448</v>
      </c>
      <c r="Q104" t="s">
        <v>206</v>
      </c>
      <c r="R104" t="s">
        <v>207</v>
      </c>
      <c r="S104" t="s">
        <v>446</v>
      </c>
      <c r="T104" s="64">
        <v>18978460.94431207</v>
      </c>
      <c r="U104" s="64">
        <v>16358228.066222105</v>
      </c>
      <c r="V104" s="64">
        <v>15935081.212605758</v>
      </c>
      <c r="W104" s="64">
        <v>15571397.576703146</v>
      </c>
      <c r="X104" s="64">
        <v>15093929.766840491</v>
      </c>
      <c r="Y104" s="64">
        <v>14581928.013370514</v>
      </c>
      <c r="Z104" s="64">
        <v>14146118.149734145</v>
      </c>
      <c r="AA104" s="64">
        <v>13607854.08842627</v>
      </c>
      <c r="AB104" s="64">
        <v>13040357.991067618</v>
      </c>
      <c r="AC104" s="64">
        <v>12452962.525724467</v>
      </c>
    </row>
    <row r="105" spans="1:29" x14ac:dyDescent="0.3">
      <c r="A105" t="s">
        <v>208</v>
      </c>
      <c r="B105" t="s">
        <v>209</v>
      </c>
      <c r="C105" t="s">
        <v>446</v>
      </c>
      <c r="D105" s="64">
        <v>0</v>
      </c>
      <c r="E105" s="52">
        <f t="shared" si="10"/>
        <v>1127365.9480223362</v>
      </c>
      <c r="F105" s="52">
        <f t="shared" si="11"/>
        <v>1496097.6040664199</v>
      </c>
      <c r="G105" s="52">
        <f t="shared" si="12"/>
        <v>1863842.7599641418</v>
      </c>
      <c r="H105" s="52">
        <f t="shared" si="13"/>
        <v>2220886.143400515</v>
      </c>
      <c r="I105" s="52">
        <f t="shared" si="14"/>
        <v>2554516.6915222541</v>
      </c>
      <c r="J105" s="52">
        <f t="shared" si="15"/>
        <v>2862452.686282672</v>
      </c>
      <c r="K105" s="52">
        <f t="shared" si="16"/>
        <v>3129012.5879521519</v>
      </c>
      <c r="L105" s="52">
        <f t="shared" si="17"/>
        <v>3339972.3180647697</v>
      </c>
      <c r="M105" s="52">
        <f t="shared" si="18"/>
        <v>3483914.6402793447</v>
      </c>
      <c r="P105" t="s">
        <v>448</v>
      </c>
      <c r="Q105" t="s">
        <v>208</v>
      </c>
      <c r="R105" t="s">
        <v>209</v>
      </c>
      <c r="S105" t="s">
        <v>446</v>
      </c>
      <c r="T105" s="64">
        <v>369930.27693250024</v>
      </c>
      <c r="U105" s="64">
        <v>323015.77846654574</v>
      </c>
      <c r="V105" s="64">
        <v>318579.93326557148</v>
      </c>
      <c r="W105" s="64">
        <v>312946.79565507936</v>
      </c>
      <c r="X105" s="64">
        <v>305414.25554684625</v>
      </c>
      <c r="Y105" s="64">
        <v>295247.79907050083</v>
      </c>
      <c r="Z105" s="64">
        <v>283556.26005164202</v>
      </c>
      <c r="AA105" s="64">
        <v>269226.67711983051</v>
      </c>
      <c r="AB105" s="64">
        <v>251779.11860772138</v>
      </c>
      <c r="AC105" s="64">
        <v>231274.54009798713</v>
      </c>
    </row>
    <row r="106" spans="1:29" x14ac:dyDescent="0.3">
      <c r="A106" t="s">
        <v>210</v>
      </c>
      <c r="B106" t="s">
        <v>211</v>
      </c>
      <c r="C106" t="s">
        <v>446</v>
      </c>
      <c r="D106" s="64">
        <v>0</v>
      </c>
      <c r="E106" s="52">
        <f t="shared" si="10"/>
        <v>11713979.725821843</v>
      </c>
      <c r="F106" s="52">
        <f t="shared" si="11"/>
        <v>15764608.194284644</v>
      </c>
      <c r="G106" s="52">
        <f t="shared" si="12"/>
        <v>19894889.175761793</v>
      </c>
      <c r="H106" s="52">
        <f t="shared" si="13"/>
        <v>24019972.962421894</v>
      </c>
      <c r="I106" s="52">
        <f t="shared" si="14"/>
        <v>28014832.595312651</v>
      </c>
      <c r="J106" s="52">
        <f t="shared" si="15"/>
        <v>31795556.986204732</v>
      </c>
      <c r="K106" s="52">
        <f t="shared" si="16"/>
        <v>35168085.346130468</v>
      </c>
      <c r="L106" s="52">
        <f t="shared" si="17"/>
        <v>38066848.672378831</v>
      </c>
      <c r="M106" s="52">
        <f t="shared" si="18"/>
        <v>40322913.499502741</v>
      </c>
      <c r="P106" t="s">
        <v>448</v>
      </c>
      <c r="Q106" t="s">
        <v>210</v>
      </c>
      <c r="R106" t="s">
        <v>211</v>
      </c>
      <c r="S106" t="s">
        <v>446</v>
      </c>
      <c r="T106" s="64">
        <v>4026992.3960320512</v>
      </c>
      <c r="U106" s="64">
        <v>3485681.8999600392</v>
      </c>
      <c r="V106" s="64">
        <v>3410746.1366123748</v>
      </c>
      <c r="W106" s="64">
        <v>3329686.1785796718</v>
      </c>
      <c r="X106" s="64">
        <v>3239841.8484312836</v>
      </c>
      <c r="Y106" s="64">
        <v>3137435.3866813662</v>
      </c>
      <c r="Z106" s="64">
        <v>3020003.9186648927</v>
      </c>
      <c r="AA106" s="64">
        <v>2876065.859225445</v>
      </c>
      <c r="AB106" s="64">
        <v>2711613.6122989436</v>
      </c>
      <c r="AC106" s="64">
        <v>2520606.7450707857</v>
      </c>
    </row>
    <row r="107" spans="1:29" x14ac:dyDescent="0.3">
      <c r="A107" t="s">
        <v>212</v>
      </c>
      <c r="B107" t="s">
        <v>213</v>
      </c>
      <c r="C107" t="s">
        <v>446</v>
      </c>
      <c r="D107" s="64">
        <v>0</v>
      </c>
      <c r="E107" s="52">
        <f t="shared" si="10"/>
        <v>58555.1072342353</v>
      </c>
      <c r="F107" s="52">
        <f t="shared" si="11"/>
        <v>81321.006607375806</v>
      </c>
      <c r="G107" s="52">
        <f t="shared" si="12"/>
        <v>103865.07504839494</v>
      </c>
      <c r="H107" s="52">
        <f t="shared" si="13"/>
        <v>126090.66214297444</v>
      </c>
      <c r="I107" s="52">
        <f t="shared" si="14"/>
        <v>147635.68534587463</v>
      </c>
      <c r="J107" s="52">
        <f t="shared" si="15"/>
        <v>167882.43655091559</v>
      </c>
      <c r="K107" s="52">
        <f t="shared" si="16"/>
        <v>186860.67699857359</v>
      </c>
      <c r="L107" s="52">
        <f t="shared" si="17"/>
        <v>203627.64713686873</v>
      </c>
      <c r="M107" s="52">
        <f t="shared" si="18"/>
        <v>217605.99961431616</v>
      </c>
      <c r="P107" t="s">
        <v>448</v>
      </c>
      <c r="Q107" t="s">
        <v>212</v>
      </c>
      <c r="R107" t="s">
        <v>213</v>
      </c>
      <c r="S107" t="s">
        <v>446</v>
      </c>
      <c r="T107" s="64">
        <v>56028.131370761403</v>
      </c>
      <c r="U107" s="64">
        <v>49315.443843335335</v>
      </c>
      <c r="V107" s="64">
        <v>49023.679964458723</v>
      </c>
      <c r="W107" s="64">
        <v>48393.119566779322</v>
      </c>
      <c r="X107" s="64">
        <v>47582.435004177176</v>
      </c>
      <c r="Y107" s="64">
        <v>46515.682624529771</v>
      </c>
      <c r="Z107" s="64">
        <v>45059.952265651867</v>
      </c>
      <c r="AA107" s="64">
        <v>43375.884190210738</v>
      </c>
      <c r="AB107" s="64">
        <v>41235.083006439665</v>
      </c>
      <c r="AC107" s="64">
        <v>38597.666950825544</v>
      </c>
    </row>
    <row r="108" spans="1:29" x14ac:dyDescent="0.3">
      <c r="A108" t="s">
        <v>214</v>
      </c>
      <c r="B108" t="s">
        <v>215</v>
      </c>
      <c r="C108" t="s">
        <v>446</v>
      </c>
      <c r="D108" s="64">
        <v>0</v>
      </c>
      <c r="E108" s="52">
        <f t="shared" si="10"/>
        <v>945756.84102612757</v>
      </c>
      <c r="F108" s="52">
        <f t="shared" si="11"/>
        <v>1283838.3564465509</v>
      </c>
      <c r="G108" s="52">
        <f t="shared" si="12"/>
        <v>1590124.2166448974</v>
      </c>
      <c r="H108" s="52">
        <f t="shared" si="13"/>
        <v>1866498.6864232926</v>
      </c>
      <c r="I108" s="52">
        <f t="shared" si="14"/>
        <v>2109079.0593183585</v>
      </c>
      <c r="J108" s="52">
        <f t="shared" si="15"/>
        <v>2315026.1551115662</v>
      </c>
      <c r="K108" s="52">
        <f t="shared" si="16"/>
        <v>2487773.2010956937</v>
      </c>
      <c r="L108" s="52">
        <f t="shared" si="17"/>
        <v>2619289.9846641133</v>
      </c>
      <c r="M108" s="52">
        <f t="shared" si="18"/>
        <v>2706066.4518204723</v>
      </c>
      <c r="P108" t="s">
        <v>448</v>
      </c>
      <c r="Q108" t="s">
        <v>214</v>
      </c>
      <c r="R108" t="s">
        <v>215</v>
      </c>
      <c r="S108" t="s">
        <v>446</v>
      </c>
      <c r="T108" s="64">
        <v>1696437.4992547578</v>
      </c>
      <c r="U108" s="64">
        <v>1453944.2257811727</v>
      </c>
      <c r="V108" s="64">
        <v>1408592.1650763021</v>
      </c>
      <c r="W108" s="64">
        <v>1357970.7280499067</v>
      </c>
      <c r="X108" s="64">
        <v>1306381.2228807991</v>
      </c>
      <c r="Y108" s="64">
        <v>1252109.4247223418</v>
      </c>
      <c r="Z108" s="64">
        <v>1194827.8219149762</v>
      </c>
      <c r="AA108" s="64">
        <v>1137009.3193450444</v>
      </c>
      <c r="AB108" s="64">
        <v>1075638.4209414371</v>
      </c>
      <c r="AC108" s="64">
        <v>1010382.3742034785</v>
      </c>
    </row>
    <row r="109" spans="1:29" x14ac:dyDescent="0.3">
      <c r="A109" t="s">
        <v>216</v>
      </c>
      <c r="B109" t="s">
        <v>217</v>
      </c>
      <c r="C109" t="s">
        <v>446</v>
      </c>
      <c r="D109" s="64">
        <v>0</v>
      </c>
      <c r="E109" s="52">
        <f t="shared" si="10"/>
        <v>12119435.066673342</v>
      </c>
      <c r="F109" s="52">
        <f t="shared" si="11"/>
        <v>16427429.811250072</v>
      </c>
      <c r="G109" s="52">
        <f t="shared" si="12"/>
        <v>20617767.720787916</v>
      </c>
      <c r="H109" s="52">
        <f t="shared" si="13"/>
        <v>24723159.274826571</v>
      </c>
      <c r="I109" s="52">
        <f t="shared" si="14"/>
        <v>28719872.429078199</v>
      </c>
      <c r="J109" s="52">
        <f t="shared" si="15"/>
        <v>32590007.825596716</v>
      </c>
      <c r="K109" s="52">
        <f t="shared" si="16"/>
        <v>36239003.867830575</v>
      </c>
      <c r="L109" s="52">
        <f t="shared" si="17"/>
        <v>39786004.661025591</v>
      </c>
      <c r="M109" s="52">
        <f t="shared" si="18"/>
        <v>43093273.027728692</v>
      </c>
      <c r="P109" t="s">
        <v>448</v>
      </c>
      <c r="Q109" t="s">
        <v>216</v>
      </c>
      <c r="R109" t="s">
        <v>217</v>
      </c>
      <c r="S109" t="s">
        <v>446</v>
      </c>
      <c r="T109" s="64">
        <v>9402697.3555383477</v>
      </c>
      <c r="U109" s="64">
        <v>8049269.0109206215</v>
      </c>
      <c r="V109" s="64">
        <v>7779546.5292664394</v>
      </c>
      <c r="W109" s="64">
        <v>7476321.1728676027</v>
      </c>
      <c r="X109" s="64">
        <v>7195074.5526087396</v>
      </c>
      <c r="Y109" s="64">
        <v>6918731.547736682</v>
      </c>
      <c r="Z109" s="64">
        <v>6645759.8674835982</v>
      </c>
      <c r="AA109" s="64">
        <v>6350892.7354924874</v>
      </c>
      <c r="AB109" s="64">
        <v>6086542.1673101699</v>
      </c>
      <c r="AC109" s="64">
        <v>5809404.1151416367</v>
      </c>
    </row>
    <row r="110" spans="1:29" x14ac:dyDescent="0.3">
      <c r="A110" t="s">
        <v>218</v>
      </c>
      <c r="B110" t="s">
        <v>219</v>
      </c>
      <c r="C110" t="s">
        <v>446</v>
      </c>
      <c r="D110" s="64">
        <v>0</v>
      </c>
      <c r="E110" s="52">
        <f t="shared" si="10"/>
        <v>67428592.533070326</v>
      </c>
      <c r="F110" s="52">
        <f t="shared" si="11"/>
        <v>93008333.57615158</v>
      </c>
      <c r="G110" s="52">
        <f t="shared" si="12"/>
        <v>118276694.48552245</v>
      </c>
      <c r="H110" s="52">
        <f t="shared" si="13"/>
        <v>143448690.89097753</v>
      </c>
      <c r="I110" s="52">
        <f t="shared" si="14"/>
        <v>167953532.76772794</v>
      </c>
      <c r="J110" s="52">
        <f t="shared" si="15"/>
        <v>191824439.56618604</v>
      </c>
      <c r="K110" s="52">
        <f t="shared" si="16"/>
        <v>215499034.7980023</v>
      </c>
      <c r="L110" s="52">
        <f t="shared" si="17"/>
        <v>237933899.55298221</v>
      </c>
      <c r="M110" s="52">
        <f t="shared" si="18"/>
        <v>259324768.71387637</v>
      </c>
      <c r="P110" t="s">
        <v>448</v>
      </c>
      <c r="Q110" t="s">
        <v>218</v>
      </c>
      <c r="R110" t="s">
        <v>219</v>
      </c>
      <c r="S110" t="s">
        <v>446</v>
      </c>
      <c r="T110" s="64">
        <v>73033786.661029086</v>
      </c>
      <c r="U110" s="64">
        <v>63599795.680251941</v>
      </c>
      <c r="V110" s="64">
        <v>62413008.871161789</v>
      </c>
      <c r="W110" s="64">
        <v>61013574.640231378</v>
      </c>
      <c r="X110" s="64">
        <v>59721692.078569174</v>
      </c>
      <c r="Y110" s="64">
        <v>58114345.157874681</v>
      </c>
      <c r="Z110" s="64">
        <v>56370559.424592055</v>
      </c>
      <c r="AA110" s="64">
        <v>54780604.753021903</v>
      </c>
      <c r="AB110" s="64">
        <v>52848580.382563218</v>
      </c>
      <c r="AC110" s="64">
        <v>50770898.072115965</v>
      </c>
    </row>
    <row r="111" spans="1:29" x14ac:dyDescent="0.3">
      <c r="A111" t="s">
        <v>220</v>
      </c>
      <c r="B111" t="s">
        <v>221</v>
      </c>
      <c r="C111" t="s">
        <v>446</v>
      </c>
      <c r="D111" s="64">
        <v>0</v>
      </c>
      <c r="E111" s="52">
        <f t="shared" si="10"/>
        <v>2579992.3961811708</v>
      </c>
      <c r="F111" s="52">
        <f t="shared" si="11"/>
        <v>3524339.6408468108</v>
      </c>
      <c r="G111" s="52">
        <f t="shared" si="12"/>
        <v>4429785.4319365863</v>
      </c>
      <c r="H111" s="52">
        <f t="shared" si="13"/>
        <v>5293372.6141070472</v>
      </c>
      <c r="I111" s="52">
        <f t="shared" si="14"/>
        <v>6094924.6169478185</v>
      </c>
      <c r="J111" s="52">
        <f t="shared" si="15"/>
        <v>6843109.9362447541</v>
      </c>
      <c r="K111" s="52">
        <f t="shared" si="16"/>
        <v>7533034.081185109</v>
      </c>
      <c r="L111" s="52">
        <f t="shared" si="17"/>
        <v>8130820.6904342994</v>
      </c>
      <c r="M111" s="52">
        <f t="shared" si="18"/>
        <v>8658562.8799492009</v>
      </c>
      <c r="P111" t="s">
        <v>448</v>
      </c>
      <c r="Q111" t="s">
        <v>220</v>
      </c>
      <c r="R111" t="s">
        <v>221</v>
      </c>
      <c r="S111" t="s">
        <v>446</v>
      </c>
      <c r="T111" s="64">
        <v>3400891.7272123992</v>
      </c>
      <c r="U111" s="64">
        <v>2976984.009019644</v>
      </c>
      <c r="V111" s="64">
        <v>2944904.9530510181</v>
      </c>
      <c r="W111" s="64">
        <v>2904796.4710878697</v>
      </c>
      <c r="X111" s="64">
        <v>2860126.2183382791</v>
      </c>
      <c r="Y111" s="64">
        <v>2804113.1454847432</v>
      </c>
      <c r="Z111" s="64">
        <v>2744883.3526970684</v>
      </c>
      <c r="AA111" s="64">
        <v>2682000.3028283594</v>
      </c>
      <c r="AB111" s="64">
        <v>2605787.1789745265</v>
      </c>
      <c r="AC111" s="64">
        <v>2526335.2913811202</v>
      </c>
    </row>
    <row r="112" spans="1:29" x14ac:dyDescent="0.3">
      <c r="A112" t="s">
        <v>222</v>
      </c>
      <c r="B112" t="s">
        <v>223</v>
      </c>
      <c r="C112" t="s">
        <v>446</v>
      </c>
      <c r="D112" s="64">
        <v>0</v>
      </c>
      <c r="E112" s="52">
        <f t="shared" si="10"/>
        <v>87345420.727126822</v>
      </c>
      <c r="F112" s="52">
        <f t="shared" si="11"/>
        <v>118185491.95610541</v>
      </c>
      <c r="G112" s="52">
        <f t="shared" si="12"/>
        <v>149127108.13430706</v>
      </c>
      <c r="H112" s="52">
        <f t="shared" si="13"/>
        <v>179193237.25221872</v>
      </c>
      <c r="I112" s="52">
        <f t="shared" si="14"/>
        <v>208156416.54890886</v>
      </c>
      <c r="J112" s="52">
        <f t="shared" si="15"/>
        <v>234738215.44954515</v>
      </c>
      <c r="K112" s="52">
        <f t="shared" si="16"/>
        <v>258248816.93285865</v>
      </c>
      <c r="L112" s="52">
        <f t="shared" si="17"/>
        <v>277210810.61423123</v>
      </c>
      <c r="M112" s="52">
        <f t="shared" si="18"/>
        <v>290891287.36376238</v>
      </c>
      <c r="P112" t="s">
        <v>448</v>
      </c>
      <c r="Q112" t="s">
        <v>222</v>
      </c>
      <c r="R112" t="s">
        <v>223</v>
      </c>
      <c r="S112" t="s">
        <v>446</v>
      </c>
      <c r="T112" s="64">
        <v>51526646.880684733</v>
      </c>
      <c r="U112" s="64">
        <v>45414465.272683293</v>
      </c>
      <c r="V112" s="64">
        <v>45181155.954975463</v>
      </c>
      <c r="W112" s="64">
        <v>44694862.954900719</v>
      </c>
      <c r="X112" s="64">
        <v>43835228.535712808</v>
      </c>
      <c r="Y112" s="64">
        <v>42845273.673047222</v>
      </c>
      <c r="Z112" s="64">
        <v>41473068.517277531</v>
      </c>
      <c r="AA112" s="64">
        <v>39754814.468362451</v>
      </c>
      <c r="AB112" s="64">
        <v>37530481.539089002</v>
      </c>
      <c r="AC112" s="64">
        <v>34858266.102512211</v>
      </c>
    </row>
    <row r="113" spans="1:29" x14ac:dyDescent="0.3">
      <c r="A113" t="s">
        <v>224</v>
      </c>
      <c r="B113" t="s">
        <v>225</v>
      </c>
      <c r="C113" t="s">
        <v>446</v>
      </c>
      <c r="D113" s="64">
        <v>0</v>
      </c>
      <c r="E113" s="52">
        <f t="shared" si="10"/>
        <v>17708789.749891415</v>
      </c>
      <c r="F113" s="52">
        <f t="shared" si="11"/>
        <v>22904736.515118618</v>
      </c>
      <c r="G113" s="52">
        <f t="shared" si="12"/>
        <v>27636033.288236521</v>
      </c>
      <c r="H113" s="52">
        <f t="shared" si="13"/>
        <v>31955122.102025274</v>
      </c>
      <c r="I113" s="52">
        <f t="shared" si="14"/>
        <v>35879662.720218927</v>
      </c>
      <c r="J113" s="52">
        <f t="shared" si="15"/>
        <v>39412806.93759729</v>
      </c>
      <c r="K113" s="52">
        <f t="shared" si="16"/>
        <v>42470501.936654463</v>
      </c>
      <c r="L113" s="52">
        <f t="shared" si="17"/>
        <v>45170647.917908341</v>
      </c>
      <c r="M113" s="52">
        <f t="shared" si="18"/>
        <v>47428820.749144234</v>
      </c>
      <c r="P113" t="s">
        <v>448</v>
      </c>
      <c r="Q113" t="s">
        <v>224</v>
      </c>
      <c r="R113" t="s">
        <v>225</v>
      </c>
      <c r="S113" t="s">
        <v>446</v>
      </c>
      <c r="T113" s="64">
        <v>15436349.192277754</v>
      </c>
      <c r="U113" s="64">
        <v>13130326.689646514</v>
      </c>
      <c r="V113" s="64">
        <v>12612571.69192544</v>
      </c>
      <c r="W113" s="64">
        <v>12051816.054471703</v>
      </c>
      <c r="X113" s="64">
        <v>11522961.183134373</v>
      </c>
      <c r="Y113" s="64">
        <v>11015713.731039166</v>
      </c>
      <c r="Z113" s="64">
        <v>10526266.13806718</v>
      </c>
      <c r="AA113" s="64">
        <v>10021958.042181805</v>
      </c>
      <c r="AB113" s="64">
        <v>9554394.8200421575</v>
      </c>
      <c r="AC113" s="64">
        <v>9083215.1659774259</v>
      </c>
    </row>
    <row r="114" spans="1:29" x14ac:dyDescent="0.3">
      <c r="A114" t="s">
        <v>226</v>
      </c>
      <c r="B114" t="s">
        <v>227</v>
      </c>
      <c r="C114" t="s">
        <v>446</v>
      </c>
      <c r="D114" s="64">
        <v>0</v>
      </c>
      <c r="E114" s="52">
        <f t="shared" si="10"/>
        <v>106699219.09974512</v>
      </c>
      <c r="F114" s="52">
        <f t="shared" si="11"/>
        <v>144519151.89972985</v>
      </c>
      <c r="G114" s="52">
        <f t="shared" si="12"/>
        <v>183304300.38881701</v>
      </c>
      <c r="H114" s="52">
        <f t="shared" si="13"/>
        <v>222754269.81262499</v>
      </c>
      <c r="I114" s="52">
        <f t="shared" si="14"/>
        <v>261676372.91152984</v>
      </c>
      <c r="J114" s="52">
        <f t="shared" si="15"/>
        <v>300543624.088853</v>
      </c>
      <c r="K114" s="52">
        <f t="shared" si="16"/>
        <v>337367408.25981939</v>
      </c>
      <c r="L114" s="52">
        <f t="shared" si="17"/>
        <v>371565546.29187715</v>
      </c>
      <c r="M114" s="52">
        <f t="shared" si="18"/>
        <v>402887149.33767372</v>
      </c>
      <c r="P114" t="s">
        <v>448</v>
      </c>
      <c r="Q114" t="s">
        <v>226</v>
      </c>
      <c r="R114" t="s">
        <v>227</v>
      </c>
      <c r="S114" t="s">
        <v>446</v>
      </c>
      <c r="T114" s="64">
        <v>56219970.816637136</v>
      </c>
      <c r="U114" s="64">
        <v>49723450.78729219</v>
      </c>
      <c r="V114" s="64">
        <v>49741075.90095447</v>
      </c>
      <c r="W114" s="64">
        <v>49581916.407156423</v>
      </c>
      <c r="X114" s="64">
        <v>49345334.883453354</v>
      </c>
      <c r="Y114" s="64">
        <v>48795283.010385528</v>
      </c>
      <c r="Z114" s="64">
        <v>48235931.993012473</v>
      </c>
      <c r="AA114" s="64">
        <v>47337834.755278461</v>
      </c>
      <c r="AB114" s="64">
        <v>46167476.642176211</v>
      </c>
      <c r="AC114" s="64">
        <v>44793703.997633599</v>
      </c>
    </row>
    <row r="115" spans="1:29" x14ac:dyDescent="0.3">
      <c r="A115" t="s">
        <v>228</v>
      </c>
      <c r="B115" t="s">
        <v>229</v>
      </c>
      <c r="C115" t="s">
        <v>446</v>
      </c>
      <c r="D115" s="64">
        <v>0</v>
      </c>
      <c r="E115" s="52">
        <f t="shared" si="10"/>
        <v>1618818.2531409124</v>
      </c>
      <c r="F115" s="52">
        <f t="shared" si="11"/>
        <v>2223839.7796757203</v>
      </c>
      <c r="G115" s="52">
        <f t="shared" si="12"/>
        <v>2806887.5777608771</v>
      </c>
      <c r="H115" s="52">
        <f t="shared" si="13"/>
        <v>3363286.725620219</v>
      </c>
      <c r="I115" s="52">
        <f t="shared" si="14"/>
        <v>3888539.4229992777</v>
      </c>
      <c r="J115" s="52">
        <f t="shared" si="15"/>
        <v>4378142.2748471797</v>
      </c>
      <c r="K115" s="52">
        <f t="shared" si="16"/>
        <v>4800094.5477583446</v>
      </c>
      <c r="L115" s="52">
        <f t="shared" si="17"/>
        <v>5197170.6251641819</v>
      </c>
      <c r="M115" s="52">
        <f t="shared" si="18"/>
        <v>5551550.0535153802</v>
      </c>
      <c r="P115" t="s">
        <v>448</v>
      </c>
      <c r="Q115" t="s">
        <v>228</v>
      </c>
      <c r="R115" t="s">
        <v>229</v>
      </c>
      <c r="S115" t="s">
        <v>446</v>
      </c>
      <c r="T115" s="64">
        <v>2179721.8005153257</v>
      </c>
      <c r="U115" s="64">
        <v>1922059.8563653328</v>
      </c>
      <c r="V115" s="64">
        <v>1907736.9649928252</v>
      </c>
      <c r="W115" s="64">
        <v>1885873.4813449215</v>
      </c>
      <c r="X115" s="64">
        <v>1858270.6083920603</v>
      </c>
      <c r="Y115" s="64">
        <v>1825631.5890883731</v>
      </c>
      <c r="Z115" s="64">
        <v>1788178.9768748654</v>
      </c>
      <c r="AA115" s="64">
        <v>1735717.5685356115</v>
      </c>
      <c r="AB115" s="64">
        <v>1687270.440742492</v>
      </c>
      <c r="AC115" s="64">
        <v>1636366.9935062292</v>
      </c>
    </row>
    <row r="116" spans="1:29" x14ac:dyDescent="0.3">
      <c r="A116" t="s">
        <v>230</v>
      </c>
      <c r="B116" t="s">
        <v>231</v>
      </c>
      <c r="C116" t="s">
        <v>446</v>
      </c>
      <c r="D116" s="64">
        <v>0</v>
      </c>
      <c r="E116" s="52">
        <f t="shared" si="10"/>
        <v>15856290.233055048</v>
      </c>
      <c r="F116" s="52">
        <f t="shared" si="11"/>
        <v>20026703.597225729</v>
      </c>
      <c r="G116" s="52">
        <f t="shared" si="12"/>
        <v>23857743.984435849</v>
      </c>
      <c r="H116" s="52">
        <f t="shared" si="13"/>
        <v>27366141.225498319</v>
      </c>
      <c r="I116" s="52">
        <f t="shared" si="14"/>
        <v>30554985.004592933</v>
      </c>
      <c r="J116" s="52">
        <f t="shared" si="15"/>
        <v>33422886.024567783</v>
      </c>
      <c r="K116" s="52">
        <f t="shared" si="16"/>
        <v>35951482.289101258</v>
      </c>
      <c r="L116" s="52">
        <f t="shared" si="17"/>
        <v>37964319.174270257</v>
      </c>
      <c r="M116" s="52">
        <f t="shared" si="18"/>
        <v>39757912.248824731</v>
      </c>
      <c r="P116" t="s">
        <v>448</v>
      </c>
      <c r="Q116" t="s">
        <v>230</v>
      </c>
      <c r="R116" t="s">
        <v>231</v>
      </c>
      <c r="S116" t="s">
        <v>446</v>
      </c>
      <c r="T116" s="64">
        <v>6446204.5208507087</v>
      </c>
      <c r="U116" s="64">
        <v>5500820.5625197887</v>
      </c>
      <c r="V116" s="64">
        <v>5334914.0872263163</v>
      </c>
      <c r="W116" s="64">
        <v>5147419.4733471312</v>
      </c>
      <c r="X116" s="64">
        <v>4962392.6219507121</v>
      </c>
      <c r="Y116" s="64">
        <v>4781594.7843173807</v>
      </c>
      <c r="Z116" s="64">
        <v>4604784.6851953343</v>
      </c>
      <c r="AA116" s="64">
        <v>4431096.5643553045</v>
      </c>
      <c r="AB116" s="64">
        <v>4237279.5852082931</v>
      </c>
      <c r="AC116" s="64">
        <v>4066795.1111756563</v>
      </c>
    </row>
    <row r="117" spans="1:29" x14ac:dyDescent="0.3">
      <c r="A117" t="s">
        <v>232</v>
      </c>
      <c r="B117" t="s">
        <v>233</v>
      </c>
      <c r="C117" t="s">
        <v>446</v>
      </c>
      <c r="D117" s="64">
        <v>0</v>
      </c>
      <c r="E117" s="52">
        <f t="shared" si="10"/>
        <v>275210.24507106724</v>
      </c>
      <c r="F117" s="52">
        <f t="shared" si="11"/>
        <v>374579.64902807813</v>
      </c>
      <c r="G117" s="52">
        <f t="shared" si="12"/>
        <v>473860.8555376294</v>
      </c>
      <c r="H117" s="52">
        <f t="shared" si="13"/>
        <v>572149.40600556938</v>
      </c>
      <c r="I117" s="52">
        <f t="shared" si="14"/>
        <v>668500.07757640607</v>
      </c>
      <c r="J117" s="52">
        <f t="shared" si="15"/>
        <v>760842.49164901127</v>
      </c>
      <c r="K117" s="52">
        <f t="shared" si="16"/>
        <v>847129.96023308998</v>
      </c>
      <c r="L117" s="52">
        <f t="shared" si="17"/>
        <v>925771.52297525003</v>
      </c>
      <c r="M117" s="52">
        <f t="shared" si="18"/>
        <v>996430.61642725219</v>
      </c>
      <c r="P117" t="s">
        <v>448</v>
      </c>
      <c r="Q117" t="s">
        <v>232</v>
      </c>
      <c r="R117" t="s">
        <v>233</v>
      </c>
      <c r="S117" t="s">
        <v>446</v>
      </c>
      <c r="T117" s="64">
        <v>174284.07713802246</v>
      </c>
      <c r="U117" s="64">
        <v>151326.14945338989</v>
      </c>
      <c r="V117" s="64">
        <v>148726.28026731411</v>
      </c>
      <c r="W117" s="64">
        <v>145206.98852988757</v>
      </c>
      <c r="X117" s="64">
        <v>141281.62278496299</v>
      </c>
      <c r="Y117" s="64">
        <v>136989.16031665599</v>
      </c>
      <c r="Z117" s="64">
        <v>131942.29775787724</v>
      </c>
      <c r="AA117" s="64">
        <v>126054.43496413603</v>
      </c>
      <c r="AB117" s="64">
        <v>119274.60087684727</v>
      </c>
      <c r="AC117" s="64">
        <v>111972.08039565236</v>
      </c>
    </row>
    <row r="118" spans="1:29" x14ac:dyDescent="0.3">
      <c r="A118" t="s">
        <v>234</v>
      </c>
      <c r="B118" t="s">
        <v>235</v>
      </c>
      <c r="C118" t="s">
        <v>446</v>
      </c>
      <c r="D118" s="64">
        <v>0</v>
      </c>
      <c r="E118" s="52">
        <f t="shared" si="10"/>
        <v>53107645.300862163</v>
      </c>
      <c r="F118" s="52">
        <f t="shared" si="11"/>
        <v>69814164.97353752</v>
      </c>
      <c r="G118" s="52">
        <f t="shared" si="12"/>
        <v>85714512.339332521</v>
      </c>
      <c r="H118" s="52">
        <f t="shared" si="13"/>
        <v>100954879.80848634</v>
      </c>
      <c r="I118" s="52">
        <f t="shared" si="14"/>
        <v>115126203.80374736</v>
      </c>
      <c r="J118" s="52">
        <f t="shared" si="15"/>
        <v>128533808.38679299</v>
      </c>
      <c r="K118" s="52">
        <f t="shared" si="16"/>
        <v>140682664.35765758</v>
      </c>
      <c r="L118" s="52">
        <f t="shared" si="17"/>
        <v>152117045.44091159</v>
      </c>
      <c r="M118" s="52">
        <f t="shared" si="18"/>
        <v>162233720.92639869</v>
      </c>
      <c r="P118" t="s">
        <v>448</v>
      </c>
      <c r="Q118" t="s">
        <v>234</v>
      </c>
      <c r="R118" t="s">
        <v>235</v>
      </c>
      <c r="S118" t="s">
        <v>446</v>
      </c>
      <c r="T118" s="64">
        <v>27116786.219089366</v>
      </c>
      <c r="U118" s="64">
        <v>23169754.868522089</v>
      </c>
      <c r="V118" s="64">
        <v>22351415.152815387</v>
      </c>
      <c r="W118" s="64">
        <v>21362368.555149551</v>
      </c>
      <c r="X118" s="64">
        <v>20425523.787842352</v>
      </c>
      <c r="Y118" s="64">
        <v>19390025.61325407</v>
      </c>
      <c r="Z118" s="64">
        <v>18422606.497114684</v>
      </c>
      <c r="AA118" s="64">
        <v>17379414.557067722</v>
      </c>
      <c r="AB118" s="64">
        <v>16432172.794641552</v>
      </c>
      <c r="AC118" s="64">
        <v>15432766.912747338</v>
      </c>
    </row>
    <row r="119" spans="1:29" x14ac:dyDescent="0.3">
      <c r="A119" t="s">
        <v>236</v>
      </c>
      <c r="B119" t="s">
        <v>237</v>
      </c>
      <c r="C119" t="s">
        <v>446</v>
      </c>
      <c r="D119" s="64">
        <v>0</v>
      </c>
      <c r="E119" s="52">
        <f t="shared" si="10"/>
        <v>29545209.977503918</v>
      </c>
      <c r="F119" s="52">
        <f t="shared" si="11"/>
        <v>39357053.442513466</v>
      </c>
      <c r="G119" s="52">
        <f t="shared" si="12"/>
        <v>49166343.667028747</v>
      </c>
      <c r="H119" s="52">
        <f t="shared" si="13"/>
        <v>58783253.80616124</v>
      </c>
      <c r="I119" s="52">
        <f t="shared" si="14"/>
        <v>67923280.574121043</v>
      </c>
      <c r="J119" s="52">
        <f t="shared" si="15"/>
        <v>76555384.765500918</v>
      </c>
      <c r="K119" s="52">
        <f t="shared" si="16"/>
        <v>84246689.084339872</v>
      </c>
      <c r="L119" s="52">
        <f t="shared" si="17"/>
        <v>90683331.734569326</v>
      </c>
      <c r="M119" s="52">
        <f t="shared" si="18"/>
        <v>95717786.112407044</v>
      </c>
      <c r="P119" t="s">
        <v>448</v>
      </c>
      <c r="Q119" t="s">
        <v>236</v>
      </c>
      <c r="R119" t="s">
        <v>237</v>
      </c>
      <c r="S119" t="s">
        <v>446</v>
      </c>
      <c r="T119" s="64">
        <v>7552283.9011419127</v>
      </c>
      <c r="U119" s="64">
        <v>6521624.9094444746</v>
      </c>
      <c r="V119" s="64">
        <v>6369598.0498778168</v>
      </c>
      <c r="W119" s="64">
        <v>6198027.1455144202</v>
      </c>
      <c r="X119" s="64">
        <v>6004393.6791347833</v>
      </c>
      <c r="Y119" s="64">
        <v>5773218.0817905283</v>
      </c>
      <c r="Z119" s="64">
        <v>5524221.3436868759</v>
      </c>
      <c r="AA119" s="64">
        <v>5228611.9214285174</v>
      </c>
      <c r="AB119" s="64">
        <v>4878799.7364296801</v>
      </c>
      <c r="AC119" s="64">
        <v>4483997.2600124171</v>
      </c>
    </row>
    <row r="120" spans="1:29" x14ac:dyDescent="0.3">
      <c r="A120" t="s">
        <v>238</v>
      </c>
      <c r="B120" t="s">
        <v>239</v>
      </c>
      <c r="C120" t="s">
        <v>446</v>
      </c>
      <c r="D120" s="64">
        <v>0</v>
      </c>
      <c r="E120" s="52">
        <f t="shared" si="10"/>
        <v>29269855.368518323</v>
      </c>
      <c r="F120" s="52">
        <f t="shared" si="11"/>
        <v>39693900.140727498</v>
      </c>
      <c r="G120" s="52">
        <f t="shared" si="12"/>
        <v>50254162.350740865</v>
      </c>
      <c r="H120" s="52">
        <f t="shared" si="13"/>
        <v>60865163.952256411</v>
      </c>
      <c r="I120" s="52">
        <f t="shared" si="14"/>
        <v>71275490.171134919</v>
      </c>
      <c r="J120" s="52">
        <f t="shared" si="15"/>
        <v>81446466.21838975</v>
      </c>
      <c r="K120" s="52">
        <f t="shared" si="16"/>
        <v>91003745.984229341</v>
      </c>
      <c r="L120" s="52">
        <f t="shared" si="17"/>
        <v>99965904.007835284</v>
      </c>
      <c r="M120" s="52">
        <f t="shared" si="18"/>
        <v>108152196.80510958</v>
      </c>
      <c r="P120" t="s">
        <v>448</v>
      </c>
      <c r="Q120" t="s">
        <v>238</v>
      </c>
      <c r="R120" t="s">
        <v>239</v>
      </c>
      <c r="S120" t="s">
        <v>446</v>
      </c>
      <c r="T120" s="64">
        <v>19115541.772118412</v>
      </c>
      <c r="U120" s="64">
        <v>16947179.617620766</v>
      </c>
      <c r="V120" s="64">
        <v>16995553.818793319</v>
      </c>
      <c r="W120" s="64">
        <v>16944092.218196187</v>
      </c>
      <c r="X120" s="64">
        <v>16838436.284274813</v>
      </c>
      <c r="Y120" s="64">
        <v>16629406.484070007</v>
      </c>
      <c r="Z120" s="64">
        <v>16361014.577242142</v>
      </c>
      <c r="AA120" s="64">
        <v>15970297.115778515</v>
      </c>
      <c r="AB120" s="64">
        <v>15505721.302835509</v>
      </c>
      <c r="AC120" s="64">
        <v>14963352.066406677</v>
      </c>
    </row>
    <row r="121" spans="1:29" x14ac:dyDescent="0.3">
      <c r="A121" t="s">
        <v>240</v>
      </c>
      <c r="B121" t="s">
        <v>241</v>
      </c>
      <c r="C121" t="s">
        <v>446</v>
      </c>
      <c r="D121" s="64">
        <v>0</v>
      </c>
      <c r="E121" s="52">
        <f t="shared" si="10"/>
        <v>29580909.516450502</v>
      </c>
      <c r="F121" s="52">
        <f t="shared" si="11"/>
        <v>39342395.52148255</v>
      </c>
      <c r="G121" s="52">
        <f t="shared" si="12"/>
        <v>49211616.248392045</v>
      </c>
      <c r="H121" s="52">
        <f t="shared" si="13"/>
        <v>59145579.857272118</v>
      </c>
      <c r="I121" s="52">
        <f t="shared" si="14"/>
        <v>69122524.593829378</v>
      </c>
      <c r="J121" s="52">
        <f t="shared" si="15"/>
        <v>79129056.301235855</v>
      </c>
      <c r="K121" s="52">
        <f t="shared" si="16"/>
        <v>89072182.994645685</v>
      </c>
      <c r="L121" s="52">
        <f t="shared" si="17"/>
        <v>98580722.494905859</v>
      </c>
      <c r="M121" s="52">
        <f t="shared" si="18"/>
        <v>107995903.38071407</v>
      </c>
      <c r="P121" t="s">
        <v>448</v>
      </c>
      <c r="Q121" t="s">
        <v>240</v>
      </c>
      <c r="R121" t="s">
        <v>241</v>
      </c>
      <c r="S121" t="s">
        <v>446</v>
      </c>
      <c r="T121" s="64">
        <v>18163743.34491121</v>
      </c>
      <c r="U121" s="64">
        <v>15980858.185127495</v>
      </c>
      <c r="V121" s="64">
        <v>15873260.290657043</v>
      </c>
      <c r="W121" s="64">
        <v>15748431.774789076</v>
      </c>
      <c r="X121" s="64">
        <v>15613946.890935319</v>
      </c>
      <c r="Y121" s="64">
        <v>15474128.215095699</v>
      </c>
      <c r="Z121" s="64">
        <v>15330524.677198987</v>
      </c>
      <c r="AA121" s="64">
        <v>15179246.854010543</v>
      </c>
      <c r="AB121" s="64">
        <v>14946011.100823576</v>
      </c>
      <c r="AC121" s="64">
        <v>14749056.569919229</v>
      </c>
    </row>
    <row r="123" spans="1:29" x14ac:dyDescent="0.3"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P123" t="s">
        <v>449</v>
      </c>
      <c r="Q123" t="s">
        <v>1</v>
      </c>
      <c r="R123" t="s">
        <v>2</v>
      </c>
      <c r="S123" t="s">
        <v>446</v>
      </c>
      <c r="T123" s="52">
        <v>50495286.094025075</v>
      </c>
      <c r="U123" s="52">
        <v>61288699.503148742</v>
      </c>
      <c r="V123" s="52">
        <v>79159132.521780774</v>
      </c>
      <c r="W123" s="52">
        <v>97949591.237794533</v>
      </c>
      <c r="X123" s="52">
        <v>117254079.82938616</v>
      </c>
      <c r="Y123" s="52">
        <v>136718273.41773322</v>
      </c>
      <c r="Z123" s="52">
        <v>155845322.13248158</v>
      </c>
      <c r="AA123" s="52">
        <v>174255132.7750743</v>
      </c>
      <c r="AB123" s="52">
        <v>191420106.29522252</v>
      </c>
      <c r="AC123" s="52">
        <v>206981456.46509808</v>
      </c>
    </row>
    <row r="124" spans="1:29" x14ac:dyDescent="0.3"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P124" t="s">
        <v>449</v>
      </c>
      <c r="Q124" t="s">
        <v>4</v>
      </c>
      <c r="R124" t="s">
        <v>5</v>
      </c>
      <c r="S124" t="s">
        <v>446</v>
      </c>
      <c r="T124" s="52">
        <v>1683808.5098496559</v>
      </c>
      <c r="U124" s="52">
        <v>1707369.0556209681</v>
      </c>
      <c r="V124" s="52">
        <v>1907359.2248194257</v>
      </c>
      <c r="W124" s="52">
        <v>2078827.6520991544</v>
      </c>
      <c r="X124" s="52">
        <v>2219369.6653846614</v>
      </c>
      <c r="Y124" s="52">
        <v>2319693.4655134822</v>
      </c>
      <c r="Z124" s="52">
        <v>2373397.6080384152</v>
      </c>
      <c r="AA124" s="52">
        <v>2367993.9586553127</v>
      </c>
      <c r="AB124" s="52">
        <v>2261658.242556077</v>
      </c>
      <c r="AC124" s="52">
        <v>1903733.3679463423</v>
      </c>
    </row>
    <row r="125" spans="1:29" x14ac:dyDescent="0.3"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P125" t="s">
        <v>449</v>
      </c>
      <c r="Q125" t="s">
        <v>6</v>
      </c>
      <c r="R125" t="s">
        <v>7</v>
      </c>
      <c r="S125" t="s">
        <v>446</v>
      </c>
      <c r="T125" s="52">
        <v>57840800.205817193</v>
      </c>
      <c r="U125" s="52">
        <v>63611042.782499105</v>
      </c>
      <c r="V125" s="52">
        <v>76117485.500184625</v>
      </c>
      <c r="W125" s="52">
        <v>88538470.799899921</v>
      </c>
      <c r="X125" s="52">
        <v>100883901.91109152</v>
      </c>
      <c r="Y125" s="52">
        <v>113154822.39853866</v>
      </c>
      <c r="Z125" s="52">
        <v>125344290.3675424</v>
      </c>
      <c r="AA125" s="52">
        <v>137426761.73566663</v>
      </c>
      <c r="AB125" s="52">
        <v>149377185.85426563</v>
      </c>
      <c r="AC125" s="52">
        <v>160807387.60464072</v>
      </c>
    </row>
    <row r="126" spans="1:29" x14ac:dyDescent="0.3"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P126" t="s">
        <v>449</v>
      </c>
      <c r="Q126" t="s">
        <v>8</v>
      </c>
      <c r="R126" t="s">
        <v>9</v>
      </c>
      <c r="S126" t="s">
        <v>446</v>
      </c>
      <c r="T126" s="52">
        <v>101802497.93469584</v>
      </c>
      <c r="U126" s="52">
        <v>118179295.60037202</v>
      </c>
      <c r="V126" s="52">
        <v>148028765.13710892</v>
      </c>
      <c r="W126" s="52">
        <v>178885229.14956582</v>
      </c>
      <c r="X126" s="52">
        <v>209784105.93585449</v>
      </c>
      <c r="Y126" s="52">
        <v>239732920.06389245</v>
      </c>
      <c r="Z126" s="52">
        <v>268016982.55436575</v>
      </c>
      <c r="AA126" s="52">
        <v>293005587.90975749</v>
      </c>
      <c r="AB126" s="52">
        <v>313276667.79553765</v>
      </c>
      <c r="AC126" s="52">
        <v>327331923.87493008</v>
      </c>
    </row>
    <row r="127" spans="1:29" x14ac:dyDescent="0.3"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P127" t="s">
        <v>449</v>
      </c>
      <c r="Q127" t="s">
        <v>10</v>
      </c>
      <c r="R127" t="s">
        <v>11</v>
      </c>
      <c r="S127" t="s">
        <v>446</v>
      </c>
      <c r="T127" s="52">
        <v>48730603.988532849</v>
      </c>
      <c r="U127" s="52">
        <v>51735581.62544664</v>
      </c>
      <c r="V127" s="52">
        <v>60022953.359212652</v>
      </c>
      <c r="W127" s="52">
        <v>68095612.110293269</v>
      </c>
      <c r="X127" s="52">
        <v>75474910.76869604</v>
      </c>
      <c r="Y127" s="52">
        <v>82236088.539443821</v>
      </c>
      <c r="Z127" s="52">
        <v>88331642.25662902</v>
      </c>
      <c r="AA127" s="52">
        <v>93697812.668558091</v>
      </c>
      <c r="AB127" s="52">
        <v>98277625.850982428</v>
      </c>
      <c r="AC127" s="52">
        <v>102009987.01131998</v>
      </c>
    </row>
    <row r="128" spans="1:29" x14ac:dyDescent="0.3"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P128" t="s">
        <v>449</v>
      </c>
      <c r="Q128" t="s">
        <v>12</v>
      </c>
      <c r="R128" t="s">
        <v>13</v>
      </c>
      <c r="S128" t="s">
        <v>446</v>
      </c>
      <c r="T128" s="52">
        <v>2161809.6401866386</v>
      </c>
      <c r="U128" s="52">
        <v>2292203.7048449316</v>
      </c>
      <c r="V128" s="52">
        <v>2641268.6013672128</v>
      </c>
      <c r="W128" s="52">
        <v>2953572.658517716</v>
      </c>
      <c r="X128" s="52">
        <v>3224855.9097242216</v>
      </c>
      <c r="Y128" s="52">
        <v>3458469.8151747389</v>
      </c>
      <c r="Z128" s="52">
        <v>3657013.1042126729</v>
      </c>
      <c r="AA128" s="52">
        <v>3811958.2946154405</v>
      </c>
      <c r="AB128" s="52">
        <v>3926324.2070307126</v>
      </c>
      <c r="AC128" s="52">
        <v>3994171.8237728169</v>
      </c>
    </row>
    <row r="129" spans="4:29" x14ac:dyDescent="0.3"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P129" t="s">
        <v>449</v>
      </c>
      <c r="Q129" t="s">
        <v>14</v>
      </c>
      <c r="R129" t="s">
        <v>15</v>
      </c>
      <c r="S129" t="s">
        <v>446</v>
      </c>
      <c r="T129" s="52">
        <v>5186758.0397087848</v>
      </c>
      <c r="U129" s="52">
        <v>5580692.4862024961</v>
      </c>
      <c r="V129" s="52">
        <v>6499065.2028686292</v>
      </c>
      <c r="W129" s="52">
        <v>7310802.3587792553</v>
      </c>
      <c r="X129" s="52">
        <v>8050084.7081282362</v>
      </c>
      <c r="Y129" s="52">
        <v>8673278.4190519508</v>
      </c>
      <c r="Z129" s="52">
        <v>9228225.793135019</v>
      </c>
      <c r="AA129" s="52">
        <v>9666781.4398969002</v>
      </c>
      <c r="AB129" s="52">
        <v>9995288.7730685566</v>
      </c>
      <c r="AC129" s="52">
        <v>10213015.297648579</v>
      </c>
    </row>
    <row r="130" spans="4:29" x14ac:dyDescent="0.3"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P130" t="s">
        <v>449</v>
      </c>
      <c r="Q130" t="s">
        <v>16</v>
      </c>
      <c r="R130" t="s">
        <v>17</v>
      </c>
      <c r="S130" t="s">
        <v>446</v>
      </c>
      <c r="T130" s="52">
        <v>133314893.15676467</v>
      </c>
      <c r="U130" s="52">
        <v>156716158.87973478</v>
      </c>
      <c r="V130" s="52">
        <v>192903991.70599934</v>
      </c>
      <c r="W130" s="52">
        <v>228351550.92517656</v>
      </c>
      <c r="X130" s="52">
        <v>262667880.84881946</v>
      </c>
      <c r="Y130" s="52">
        <v>295525434.44196856</v>
      </c>
      <c r="Z130" s="52">
        <v>326128791.07560939</v>
      </c>
      <c r="AA130" s="52">
        <v>355068449.21889102</v>
      </c>
      <c r="AB130" s="52">
        <v>381238960.46620584</v>
      </c>
      <c r="AC130" s="52">
        <v>404630824.78228223</v>
      </c>
    </row>
    <row r="131" spans="4:29" x14ac:dyDescent="0.3"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P131" t="s">
        <v>449</v>
      </c>
      <c r="Q131" t="s">
        <v>18</v>
      </c>
      <c r="R131" t="s">
        <v>19</v>
      </c>
      <c r="S131" t="s">
        <v>446</v>
      </c>
      <c r="T131" s="52">
        <v>317997.36807117623</v>
      </c>
      <c r="U131" s="52">
        <v>326435.73231670429</v>
      </c>
      <c r="V131" s="52">
        <v>368834.94299439254</v>
      </c>
      <c r="W131" s="52">
        <v>406997.01330508414</v>
      </c>
      <c r="X131" s="52">
        <v>440771.05667369947</v>
      </c>
      <c r="Y131" s="52">
        <v>468029.46468449052</v>
      </c>
      <c r="Z131" s="52">
        <v>489793.84754940856</v>
      </c>
      <c r="AA131" s="52">
        <v>506006.34093948052</v>
      </c>
      <c r="AB131" s="52">
        <v>516496.49076998455</v>
      </c>
      <c r="AC131" s="52">
        <v>518534.75250188226</v>
      </c>
    </row>
    <row r="132" spans="4:29" x14ac:dyDescent="0.3"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P132" t="s">
        <v>449</v>
      </c>
      <c r="Q132" t="s">
        <v>20</v>
      </c>
      <c r="R132" t="s">
        <v>21</v>
      </c>
      <c r="S132" t="s">
        <v>446</v>
      </c>
      <c r="T132" s="52">
        <v>4409497.9043718614</v>
      </c>
      <c r="U132" s="52">
        <v>4589410.8926269049</v>
      </c>
      <c r="V132" s="52">
        <v>5224113.4255620986</v>
      </c>
      <c r="W132" s="52">
        <v>5805829.6351190554</v>
      </c>
      <c r="X132" s="52">
        <v>6304028.5541388337</v>
      </c>
      <c r="Y132" s="52">
        <v>6731161.481774603</v>
      </c>
      <c r="Z132" s="52">
        <v>7089452.301294581</v>
      </c>
      <c r="AA132" s="52">
        <v>7376127.8085485296</v>
      </c>
      <c r="AB132" s="52">
        <v>7592005.6514314655</v>
      </c>
      <c r="AC132" s="52">
        <v>7749023.3716930123</v>
      </c>
    </row>
    <row r="133" spans="4:29" x14ac:dyDescent="0.3"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P133" t="s">
        <v>449</v>
      </c>
      <c r="Q133" t="s">
        <v>22</v>
      </c>
      <c r="R133" t="s">
        <v>23</v>
      </c>
      <c r="S133" t="s">
        <v>446</v>
      </c>
      <c r="T133" s="52">
        <v>414821.61399879848</v>
      </c>
      <c r="U133" s="52">
        <v>435294.5394468669</v>
      </c>
      <c r="V133" s="52">
        <v>502984.60147426347</v>
      </c>
      <c r="W133" s="52">
        <v>565654.74909306387</v>
      </c>
      <c r="X133" s="52">
        <v>623472.82870519289</v>
      </c>
      <c r="Y133" s="52">
        <v>672907.24074845773</v>
      </c>
      <c r="Z133" s="52">
        <v>717598.35483187484</v>
      </c>
      <c r="AA133" s="52">
        <v>748386.60997351655</v>
      </c>
      <c r="AB133" s="52">
        <v>769178.63477741752</v>
      </c>
      <c r="AC133" s="52">
        <v>779459.47787829034</v>
      </c>
    </row>
    <row r="134" spans="4:29" x14ac:dyDescent="0.3"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P134" t="s">
        <v>449</v>
      </c>
      <c r="Q134" t="s">
        <v>24</v>
      </c>
      <c r="R134" t="s">
        <v>25</v>
      </c>
      <c r="S134" t="s">
        <v>446</v>
      </c>
      <c r="T134" s="52">
        <v>23261512.781765934</v>
      </c>
      <c r="U134" s="52">
        <v>27026818.110319737</v>
      </c>
      <c r="V134" s="52">
        <v>33850988.534815617</v>
      </c>
      <c r="W134" s="52">
        <v>40862025.644854218</v>
      </c>
      <c r="X134" s="52">
        <v>47927709.654358678</v>
      </c>
      <c r="Y134" s="52">
        <v>54861075.928304374</v>
      </c>
      <c r="Z134" s="52">
        <v>61403800.183120467</v>
      </c>
      <c r="AA134" s="52">
        <v>67419597.274781838</v>
      </c>
      <c r="AB134" s="52">
        <v>72617605.890835971</v>
      </c>
      <c r="AC134" s="52">
        <v>76678472.13445276</v>
      </c>
    </row>
    <row r="135" spans="4:29" x14ac:dyDescent="0.3"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P135" t="s">
        <v>449</v>
      </c>
      <c r="Q135" t="s">
        <v>26</v>
      </c>
      <c r="R135" t="s">
        <v>27</v>
      </c>
      <c r="S135" t="s">
        <v>446</v>
      </c>
      <c r="T135" s="52">
        <v>790460.80376595072</v>
      </c>
      <c r="U135" s="52">
        <v>894830.20759677002</v>
      </c>
      <c r="V135" s="52">
        <v>1089432.9181143695</v>
      </c>
      <c r="W135" s="52">
        <v>1282442.0774706001</v>
      </c>
      <c r="X135" s="52">
        <v>1467994.0530703457</v>
      </c>
      <c r="Y135" s="52">
        <v>1645752.3868183577</v>
      </c>
      <c r="Z135" s="52">
        <v>1814629.7122302118</v>
      </c>
      <c r="AA135" s="52">
        <v>1972929.6260779777</v>
      </c>
      <c r="AB135" s="52">
        <v>2119798.535675039</v>
      </c>
      <c r="AC135" s="52">
        <v>2248699.3036744967</v>
      </c>
    </row>
    <row r="136" spans="4:29" x14ac:dyDescent="0.3"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P136" t="s">
        <v>449</v>
      </c>
      <c r="Q136" t="s">
        <v>28</v>
      </c>
      <c r="R136" t="s">
        <v>29</v>
      </c>
      <c r="S136" t="s">
        <v>446</v>
      </c>
      <c r="T136" s="52">
        <v>12066228.536460236</v>
      </c>
      <c r="U136" s="52">
        <v>13141178.387480564</v>
      </c>
      <c r="V136" s="52">
        <v>15502024.421039863</v>
      </c>
      <c r="W136" s="52">
        <v>17604495.540560562</v>
      </c>
      <c r="X136" s="52">
        <v>19359183.020871408</v>
      </c>
      <c r="Y136" s="52">
        <v>20754121.527311552</v>
      </c>
      <c r="Z136" s="52">
        <v>21751287.743997145</v>
      </c>
      <c r="AA136" s="52">
        <v>22302222.584922791</v>
      </c>
      <c r="AB136" s="52">
        <v>22260596.846649088</v>
      </c>
      <c r="AC136" s="52">
        <v>21649839.682146415</v>
      </c>
    </row>
    <row r="137" spans="4:29" x14ac:dyDescent="0.3"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P137" t="s">
        <v>449</v>
      </c>
      <c r="Q137" t="s">
        <v>30</v>
      </c>
      <c r="R137" t="s">
        <v>31</v>
      </c>
      <c r="S137" t="s">
        <v>446</v>
      </c>
      <c r="T137" s="52">
        <v>1378973.5033728611</v>
      </c>
      <c r="U137" s="52">
        <v>1446683.4307705315</v>
      </c>
      <c r="V137" s="52">
        <v>1664286.7778525974</v>
      </c>
      <c r="W137" s="52">
        <v>1867136.7543983208</v>
      </c>
      <c r="X137" s="52">
        <v>2050586.6358970157</v>
      </c>
      <c r="Y137" s="52">
        <v>2208733.485440426</v>
      </c>
      <c r="Z137" s="52">
        <v>2336793.590857733</v>
      </c>
      <c r="AA137" s="52">
        <v>2436972.6320830621</v>
      </c>
      <c r="AB137" s="52">
        <v>2511933.878048921</v>
      </c>
      <c r="AC137" s="52">
        <v>2557180.5323101603</v>
      </c>
    </row>
    <row r="138" spans="4:29" x14ac:dyDescent="0.3"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P138" t="s">
        <v>449</v>
      </c>
      <c r="Q138" t="s">
        <v>32</v>
      </c>
      <c r="R138" t="s">
        <v>33</v>
      </c>
      <c r="S138" t="s">
        <v>446</v>
      </c>
      <c r="T138" s="52">
        <v>4658021.8404777432</v>
      </c>
      <c r="U138" s="52">
        <v>5086479.7716683308</v>
      </c>
      <c r="V138" s="52">
        <v>6078950.4905691901</v>
      </c>
      <c r="W138" s="52">
        <v>7077655.570271234</v>
      </c>
      <c r="X138" s="52">
        <v>8078498.2353789601</v>
      </c>
      <c r="Y138" s="52">
        <v>9055408.543372497</v>
      </c>
      <c r="Z138" s="52">
        <v>10017819.596963018</v>
      </c>
      <c r="AA138" s="52">
        <v>10961421.519188521</v>
      </c>
      <c r="AB138" s="52">
        <v>11880485.139860103</v>
      </c>
      <c r="AC138" s="52">
        <v>12735015.632416822</v>
      </c>
    </row>
    <row r="139" spans="4:29" x14ac:dyDescent="0.3"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P139" t="s">
        <v>449</v>
      </c>
      <c r="Q139" t="s">
        <v>34</v>
      </c>
      <c r="R139" t="s">
        <v>35</v>
      </c>
      <c r="S139" t="s">
        <v>446</v>
      </c>
      <c r="T139" s="52">
        <v>115910008.52136119</v>
      </c>
      <c r="U139" s="52">
        <v>120576744.15096453</v>
      </c>
      <c r="V139" s="52">
        <v>138316328.13819596</v>
      </c>
      <c r="W139" s="52">
        <v>153727972.39429909</v>
      </c>
      <c r="X139" s="52">
        <v>168370717.7470355</v>
      </c>
      <c r="Y139" s="52">
        <v>181422311.85220456</v>
      </c>
      <c r="Z139" s="52">
        <v>191187571.94030228</v>
      </c>
      <c r="AA139" s="52">
        <v>198467793.77663404</v>
      </c>
      <c r="AB139" s="52">
        <v>205038018.05091715</v>
      </c>
      <c r="AC139" s="52">
        <v>207675328.95525301</v>
      </c>
    </row>
    <row r="140" spans="4:29" x14ac:dyDescent="0.3"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P140" t="s">
        <v>449</v>
      </c>
      <c r="Q140" t="s">
        <v>36</v>
      </c>
      <c r="R140" t="s">
        <v>37</v>
      </c>
      <c r="S140" t="s">
        <v>446</v>
      </c>
      <c r="T140" s="52">
        <v>40076536.462062106</v>
      </c>
      <c r="U140" s="52">
        <v>47362848.899584331</v>
      </c>
      <c r="V140" s="52">
        <v>59949663.167699397</v>
      </c>
      <c r="W140" s="52">
        <v>72865614.53453058</v>
      </c>
      <c r="X140" s="52">
        <v>85900172.10910067</v>
      </c>
      <c r="Y140" s="52">
        <v>98729474.612744302</v>
      </c>
      <c r="Z140" s="52">
        <v>111184153.26238397</v>
      </c>
      <c r="AA140" s="52">
        <v>123000268.88402623</v>
      </c>
      <c r="AB140" s="52">
        <v>133718861.45577146</v>
      </c>
      <c r="AC140" s="52">
        <v>142868856.01908222</v>
      </c>
    </row>
    <row r="141" spans="4:29" x14ac:dyDescent="0.3"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P141" t="s">
        <v>449</v>
      </c>
      <c r="Q141" t="s">
        <v>38</v>
      </c>
      <c r="R141" t="s">
        <v>39</v>
      </c>
      <c r="S141" t="s">
        <v>446</v>
      </c>
      <c r="T141" s="52">
        <v>19696150.836576521</v>
      </c>
      <c r="U141" s="52">
        <v>22877747.144085295</v>
      </c>
      <c r="V141" s="52">
        <v>28483958.268486459</v>
      </c>
      <c r="W141" s="52">
        <v>34056519.810433313</v>
      </c>
      <c r="X141" s="52">
        <v>39455465.525202788</v>
      </c>
      <c r="Y141" s="52">
        <v>44624225.752629489</v>
      </c>
      <c r="Z141" s="52">
        <v>49317237.774147503</v>
      </c>
      <c r="AA141" s="52">
        <v>53500337.406375699</v>
      </c>
      <c r="AB141" s="52">
        <v>56859610.398876697</v>
      </c>
      <c r="AC141" s="52">
        <v>59242744.904021718</v>
      </c>
    </row>
    <row r="142" spans="4:29" x14ac:dyDescent="0.3"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P142" t="s">
        <v>449</v>
      </c>
      <c r="Q142" t="s">
        <v>40</v>
      </c>
      <c r="R142" t="s">
        <v>41</v>
      </c>
      <c r="S142" t="s">
        <v>446</v>
      </c>
      <c r="T142" s="52">
        <v>14541280.448905112</v>
      </c>
      <c r="U142" s="52">
        <v>16277026.475221617</v>
      </c>
      <c r="V142" s="52">
        <v>19726842.675677907</v>
      </c>
      <c r="W142" s="52">
        <v>23120651.943824515</v>
      </c>
      <c r="X142" s="52">
        <v>26505037.285997014</v>
      </c>
      <c r="Y142" s="52">
        <v>29793538.161347728</v>
      </c>
      <c r="Z142" s="52">
        <v>32985676.058002949</v>
      </c>
      <c r="AA142" s="52">
        <v>36045603.119175829</v>
      </c>
      <c r="AB142" s="52">
        <v>38941303.609751321</v>
      </c>
      <c r="AC142" s="52">
        <v>41542684.35757158</v>
      </c>
    </row>
    <row r="143" spans="4:29" x14ac:dyDescent="0.3"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P143" t="s">
        <v>449</v>
      </c>
      <c r="Q143" t="s">
        <v>42</v>
      </c>
      <c r="R143" t="s">
        <v>43</v>
      </c>
      <c r="S143" t="s">
        <v>446</v>
      </c>
      <c r="T143" s="52">
        <v>42801232.900362149</v>
      </c>
      <c r="U143" s="52">
        <v>49313061.211535402</v>
      </c>
      <c r="V143" s="52">
        <v>61482042.799538024</v>
      </c>
      <c r="W143" s="52">
        <v>74136658.222228646</v>
      </c>
      <c r="X143" s="52">
        <v>87238562.95001401</v>
      </c>
      <c r="Y143" s="52">
        <v>100595263.72115034</v>
      </c>
      <c r="Z143" s="52">
        <v>113899754.48387679</v>
      </c>
      <c r="AA143" s="52">
        <v>127375059.02423802</v>
      </c>
      <c r="AB143" s="52">
        <v>140456880.87002608</v>
      </c>
      <c r="AC143" s="52">
        <v>152985122.51594344</v>
      </c>
    </row>
    <row r="144" spans="4:29" x14ac:dyDescent="0.3"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P144" t="s">
        <v>449</v>
      </c>
      <c r="Q144" t="s">
        <v>44</v>
      </c>
      <c r="R144" t="s">
        <v>45</v>
      </c>
      <c r="S144" t="s">
        <v>446</v>
      </c>
      <c r="T144" s="52">
        <v>628069.87753801933</v>
      </c>
      <c r="U144" s="52">
        <v>719463.33717686322</v>
      </c>
      <c r="V144" s="52">
        <v>890475.90783381264</v>
      </c>
      <c r="W144" s="52">
        <v>1064388.1066039687</v>
      </c>
      <c r="X144" s="52">
        <v>1239109.1185233903</v>
      </c>
      <c r="Y144" s="52">
        <v>1412545.3013316598</v>
      </c>
      <c r="Z144" s="52">
        <v>1577286.0921588705</v>
      </c>
      <c r="AA144" s="52">
        <v>1734485.0656292548</v>
      </c>
      <c r="AB144" s="52">
        <v>1882787.7213374791</v>
      </c>
      <c r="AC144" s="52">
        <v>2020157.693081928</v>
      </c>
    </row>
    <row r="145" spans="4:29" x14ac:dyDescent="0.3"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P145" t="s">
        <v>449</v>
      </c>
      <c r="Q145" t="s">
        <v>46</v>
      </c>
      <c r="R145" t="s">
        <v>47</v>
      </c>
      <c r="S145" t="s">
        <v>446</v>
      </c>
      <c r="T145" s="52">
        <v>6643597.2676231368</v>
      </c>
      <c r="U145" s="52">
        <v>8214691.9504185012</v>
      </c>
      <c r="V145" s="52">
        <v>10808505.136760226</v>
      </c>
      <c r="W145" s="52">
        <v>13608306.257298997</v>
      </c>
      <c r="X145" s="52">
        <v>16557169.038142394</v>
      </c>
      <c r="Y145" s="52">
        <v>19630445.673795473</v>
      </c>
      <c r="Z145" s="52">
        <v>22733314.925062448</v>
      </c>
      <c r="AA145" s="52">
        <v>25839887.263725348</v>
      </c>
      <c r="AB145" s="52">
        <v>28859224.039799694</v>
      </c>
      <c r="AC145" s="52">
        <v>31698411.573117428</v>
      </c>
    </row>
    <row r="146" spans="4:29" x14ac:dyDescent="0.3"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P146" t="s">
        <v>449</v>
      </c>
      <c r="Q146" t="s">
        <v>48</v>
      </c>
      <c r="R146" t="s">
        <v>49</v>
      </c>
      <c r="S146" t="s">
        <v>446</v>
      </c>
      <c r="T146" s="52">
        <v>24842943.060670163</v>
      </c>
      <c r="U146" s="52">
        <v>31802406.124903735</v>
      </c>
      <c r="V146" s="52">
        <v>42895598.714980997</v>
      </c>
      <c r="W146" s="52">
        <v>55078320.652330242</v>
      </c>
      <c r="X146" s="52">
        <v>68154059.614524439</v>
      </c>
      <c r="Y146" s="52">
        <v>81939813.910672858</v>
      </c>
      <c r="Z146" s="52">
        <v>96131843.555176377</v>
      </c>
      <c r="AA146" s="52">
        <v>110389948.91986105</v>
      </c>
      <c r="AB146" s="52">
        <v>124222269.49361798</v>
      </c>
      <c r="AC146" s="52">
        <v>137133113.00356492</v>
      </c>
    </row>
    <row r="147" spans="4:29" x14ac:dyDescent="0.3"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P147" t="s">
        <v>449</v>
      </c>
      <c r="Q147" t="s">
        <v>50</v>
      </c>
      <c r="R147" t="s">
        <v>51</v>
      </c>
      <c r="S147" t="s">
        <v>446</v>
      </c>
      <c r="T147" s="52">
        <v>45725312.69595556</v>
      </c>
      <c r="U147" s="52">
        <v>44343408.669874892</v>
      </c>
      <c r="V147" s="52">
        <v>47580103.216649912</v>
      </c>
      <c r="W147" s="52">
        <v>50238876.915358119</v>
      </c>
      <c r="X147" s="52">
        <v>52292229.908267051</v>
      </c>
      <c r="Y147" s="52">
        <v>53701695.061385967</v>
      </c>
      <c r="Z147" s="52">
        <v>54433433.643027477</v>
      </c>
      <c r="AA147" s="52">
        <v>53800342.476145744</v>
      </c>
      <c r="AB147" s="52">
        <v>52984833.161786966</v>
      </c>
      <c r="AC147" s="52">
        <v>51444522.315173671</v>
      </c>
    </row>
    <row r="148" spans="4:29" x14ac:dyDescent="0.3"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P148" t="s">
        <v>449</v>
      </c>
      <c r="Q148" t="s">
        <v>52</v>
      </c>
      <c r="R148" t="s">
        <v>53</v>
      </c>
      <c r="S148" t="s">
        <v>446</v>
      </c>
      <c r="T148" s="52">
        <v>814093.36915395979</v>
      </c>
      <c r="U148" s="52">
        <v>1004851.9218186291</v>
      </c>
      <c r="V148" s="52">
        <v>1314767.9047864685</v>
      </c>
      <c r="W148" s="52">
        <v>1639216.0804836324</v>
      </c>
      <c r="X148" s="52">
        <v>1969682.2428244639</v>
      </c>
      <c r="Y148" s="52">
        <v>2297807.7177004311</v>
      </c>
      <c r="Z148" s="52">
        <v>2614876.3751994576</v>
      </c>
      <c r="AA148" s="52">
        <v>2910676.0177039942</v>
      </c>
      <c r="AB148" s="52">
        <v>3170289.0349873463</v>
      </c>
      <c r="AC148" s="52">
        <v>3379283.3027329356</v>
      </c>
    </row>
    <row r="149" spans="4:29" x14ac:dyDescent="0.3"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P149" t="s">
        <v>449</v>
      </c>
      <c r="Q149" t="s">
        <v>54</v>
      </c>
      <c r="R149" t="s">
        <v>55</v>
      </c>
      <c r="S149" t="s">
        <v>446</v>
      </c>
      <c r="T149" s="52">
        <v>14178580.37637371</v>
      </c>
      <c r="U149" s="52">
        <v>15993415.588380894</v>
      </c>
      <c r="V149" s="52">
        <v>19663471.917094462</v>
      </c>
      <c r="W149" s="52">
        <v>23481371.640825644</v>
      </c>
      <c r="X149" s="52">
        <v>27444659.162170716</v>
      </c>
      <c r="Y149" s="52">
        <v>31487521.961611424</v>
      </c>
      <c r="Z149" s="52">
        <v>35606196.119771034</v>
      </c>
      <c r="AA149" s="52">
        <v>39695819.091743037</v>
      </c>
      <c r="AB149" s="52">
        <v>43680972.927139729</v>
      </c>
      <c r="AC149" s="52">
        <v>47546350.989159882</v>
      </c>
    </row>
    <row r="150" spans="4:29" x14ac:dyDescent="0.3"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P150" t="s">
        <v>449</v>
      </c>
      <c r="Q150" t="s">
        <v>56</v>
      </c>
      <c r="R150" t="s">
        <v>57</v>
      </c>
      <c r="S150" t="s">
        <v>446</v>
      </c>
      <c r="T150" s="52">
        <v>3667905.2631775029</v>
      </c>
      <c r="U150" s="52">
        <v>3838730.741472498</v>
      </c>
      <c r="V150" s="52">
        <v>4426637.5373339215</v>
      </c>
      <c r="W150" s="52">
        <v>4943636.0872583976</v>
      </c>
      <c r="X150" s="52">
        <v>5403625.6174448393</v>
      </c>
      <c r="Y150" s="52">
        <v>5802943.0471226284</v>
      </c>
      <c r="Z150" s="52">
        <v>6137276.6115849549</v>
      </c>
      <c r="AA150" s="52">
        <v>6402607.102947806</v>
      </c>
      <c r="AB150" s="52">
        <v>6595714.237100753</v>
      </c>
      <c r="AC150" s="52">
        <v>6713563.9969054768</v>
      </c>
    </row>
    <row r="151" spans="4:29" x14ac:dyDescent="0.3"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P151" t="s">
        <v>449</v>
      </c>
      <c r="Q151" t="s">
        <v>58</v>
      </c>
      <c r="R151" t="s">
        <v>59</v>
      </c>
      <c r="S151" t="s">
        <v>446</v>
      </c>
      <c r="T151" s="52">
        <v>43931247.659415215</v>
      </c>
      <c r="U151" s="52">
        <v>50656832.050697677</v>
      </c>
      <c r="V151" s="52">
        <v>63102294.514206216</v>
      </c>
      <c r="W151" s="52">
        <v>75863337.351485923</v>
      </c>
      <c r="X151" s="52">
        <v>88802680.674187094</v>
      </c>
      <c r="Y151" s="52">
        <v>101541680.74412653</v>
      </c>
      <c r="Z151" s="52">
        <v>114022926.5056022</v>
      </c>
      <c r="AA151" s="52">
        <v>125754906.69201592</v>
      </c>
      <c r="AB151" s="52">
        <v>136534813.13317969</v>
      </c>
      <c r="AC151" s="52">
        <v>146031625.36289302</v>
      </c>
    </row>
    <row r="152" spans="4:29" x14ac:dyDescent="0.3"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P152" t="s">
        <v>449</v>
      </c>
      <c r="Q152" t="s">
        <v>60</v>
      </c>
      <c r="R152" t="s">
        <v>61</v>
      </c>
      <c r="S152" t="s">
        <v>446</v>
      </c>
      <c r="T152" s="52">
        <v>10189938.518411191</v>
      </c>
      <c r="U152" s="52">
        <v>10570541.314291891</v>
      </c>
      <c r="V152" s="52">
        <v>12072368.556973979</v>
      </c>
      <c r="W152" s="52">
        <v>13465856.661247993</v>
      </c>
      <c r="X152" s="52">
        <v>14671786.299376281</v>
      </c>
      <c r="Y152" s="52">
        <v>15836068.143836083</v>
      </c>
      <c r="Z152" s="52">
        <v>16892859.2144503</v>
      </c>
      <c r="AA152" s="52">
        <v>17708864.120976713</v>
      </c>
      <c r="AB152" s="52">
        <v>18469507.270146415</v>
      </c>
      <c r="AC152" s="52">
        <v>18962789.061004482</v>
      </c>
    </row>
    <row r="153" spans="4:29" x14ac:dyDescent="0.3"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P153" t="s">
        <v>449</v>
      </c>
      <c r="Q153" t="s">
        <v>62</v>
      </c>
      <c r="R153" t="s">
        <v>63</v>
      </c>
      <c r="S153" t="s">
        <v>446</v>
      </c>
      <c r="T153" s="52">
        <v>128482139.35168783</v>
      </c>
      <c r="U153" s="52">
        <v>157255107.05487835</v>
      </c>
      <c r="V153" s="52">
        <v>204435787.24064884</v>
      </c>
      <c r="W153" s="52">
        <v>254446363.46715361</v>
      </c>
      <c r="X153" s="52">
        <v>306397953.41952467</v>
      </c>
      <c r="Y153" s="52">
        <v>359317042.09794128</v>
      </c>
      <c r="Z153" s="52">
        <v>412625288.41887033</v>
      </c>
      <c r="AA153" s="52">
        <v>464860620.02829343</v>
      </c>
      <c r="AB153" s="52">
        <v>514699654.90466905</v>
      </c>
      <c r="AC153" s="52">
        <v>559758423.98093069</v>
      </c>
    </row>
    <row r="154" spans="4:29" x14ac:dyDescent="0.3"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P154" t="s">
        <v>449</v>
      </c>
      <c r="Q154" t="s">
        <v>64</v>
      </c>
      <c r="R154" t="s">
        <v>65</v>
      </c>
      <c r="S154" t="s">
        <v>446</v>
      </c>
      <c r="T154" s="52">
        <v>770094.98189340252</v>
      </c>
      <c r="U154" s="52">
        <v>911505.32331640006</v>
      </c>
      <c r="V154" s="52">
        <v>1150362.2067866817</v>
      </c>
      <c r="W154" s="52">
        <v>1390940.6502379563</v>
      </c>
      <c r="X154" s="52">
        <v>1627243.4436774133</v>
      </c>
      <c r="Y154" s="52">
        <v>1855338.616036925</v>
      </c>
      <c r="Z154" s="52">
        <v>2069199.8644409927</v>
      </c>
      <c r="AA154" s="52">
        <v>2260444.1794872577</v>
      </c>
      <c r="AB154" s="52">
        <v>2428648.1479489892</v>
      </c>
      <c r="AC154" s="52">
        <v>2567792.1591327675</v>
      </c>
    </row>
    <row r="155" spans="4:29" x14ac:dyDescent="0.3"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P155" t="s">
        <v>449</v>
      </c>
      <c r="Q155" t="s">
        <v>66</v>
      </c>
      <c r="R155" t="s">
        <v>67</v>
      </c>
      <c r="S155" t="s">
        <v>446</v>
      </c>
      <c r="T155" s="52">
        <v>12011966.4316778</v>
      </c>
      <c r="U155" s="52">
        <v>12102553.49663597</v>
      </c>
      <c r="V155" s="52">
        <v>13471446.117536031</v>
      </c>
      <c r="W155" s="52">
        <v>14800188.154430142</v>
      </c>
      <c r="X155" s="52">
        <v>15932533.223166939</v>
      </c>
      <c r="Y155" s="52">
        <v>16913456.761017315</v>
      </c>
      <c r="Z155" s="52">
        <v>17727854.91976475</v>
      </c>
      <c r="AA155" s="52">
        <v>18358315.979712877</v>
      </c>
      <c r="AB155" s="52">
        <v>18788442.422028609</v>
      </c>
      <c r="AC155" s="52">
        <v>19001550.742772851</v>
      </c>
    </row>
    <row r="156" spans="4:29" x14ac:dyDescent="0.3"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P156" t="s">
        <v>449</v>
      </c>
      <c r="Q156" t="s">
        <v>68</v>
      </c>
      <c r="R156" t="s">
        <v>69</v>
      </c>
      <c r="S156" t="s">
        <v>446</v>
      </c>
      <c r="T156" s="52">
        <v>14162366.986085119</v>
      </c>
      <c r="U156" s="52">
        <v>14890891.609394759</v>
      </c>
      <c r="V156" s="52">
        <v>17236501.416228689</v>
      </c>
      <c r="W156" s="52">
        <v>19433258.128815349</v>
      </c>
      <c r="X156" s="52">
        <v>21293801.443335146</v>
      </c>
      <c r="Y156" s="52">
        <v>23057687.500987612</v>
      </c>
      <c r="Z156" s="52">
        <v>24593008.954308994</v>
      </c>
      <c r="AA156" s="52">
        <v>25634740.287757926</v>
      </c>
      <c r="AB156" s="52">
        <v>26558130.281214841</v>
      </c>
      <c r="AC156" s="52">
        <v>26891871.867345497</v>
      </c>
    </row>
    <row r="157" spans="4:29" x14ac:dyDescent="0.3"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P157" t="s">
        <v>449</v>
      </c>
      <c r="Q157" t="s">
        <v>70</v>
      </c>
      <c r="R157" t="s">
        <v>71</v>
      </c>
      <c r="S157" t="s">
        <v>446</v>
      </c>
      <c r="T157" s="52">
        <v>146467005.58213261</v>
      </c>
      <c r="U157" s="52">
        <v>163197308.05476815</v>
      </c>
      <c r="V157" s="52">
        <v>197897533.47415671</v>
      </c>
      <c r="W157" s="52">
        <v>232729590.18596891</v>
      </c>
      <c r="X157" s="52">
        <v>267916427.92643282</v>
      </c>
      <c r="Y157" s="52">
        <v>303522931.0004912</v>
      </c>
      <c r="Z157" s="52">
        <v>339509997.85118079</v>
      </c>
      <c r="AA157" s="52">
        <v>374586767.97145772</v>
      </c>
      <c r="AB157" s="52">
        <v>410086076.57841384</v>
      </c>
      <c r="AC157" s="52">
        <v>443928405.67174459</v>
      </c>
    </row>
    <row r="158" spans="4:29" x14ac:dyDescent="0.3"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P158" t="s">
        <v>449</v>
      </c>
      <c r="Q158" t="s">
        <v>72</v>
      </c>
      <c r="R158" t="s">
        <v>73</v>
      </c>
      <c r="S158" t="s">
        <v>446</v>
      </c>
      <c r="T158" s="52">
        <v>9507094.3810288981</v>
      </c>
      <c r="U158" s="52">
        <v>10058901.869266726</v>
      </c>
      <c r="V158" s="52">
        <v>11550232.121289527</v>
      </c>
      <c r="W158" s="52">
        <v>12922387.385356208</v>
      </c>
      <c r="X158" s="52">
        <v>14070990.210746242</v>
      </c>
      <c r="Y158" s="52">
        <v>15022357.040183386</v>
      </c>
      <c r="Z158" s="52">
        <v>15774316.669908052</v>
      </c>
      <c r="AA158" s="52">
        <v>16319786.852115626</v>
      </c>
      <c r="AB158" s="52">
        <v>16656074.755752882</v>
      </c>
      <c r="AC158" s="52">
        <v>16778802.36316837</v>
      </c>
    </row>
    <row r="159" spans="4:29" x14ac:dyDescent="0.3"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P159" t="s">
        <v>449</v>
      </c>
      <c r="Q159" t="s">
        <v>74</v>
      </c>
      <c r="R159" t="s">
        <v>75</v>
      </c>
      <c r="S159" t="s">
        <v>446</v>
      </c>
      <c r="T159" s="52">
        <v>8961620.9223120157</v>
      </c>
      <c r="U159" s="52">
        <v>10062580.652462058</v>
      </c>
      <c r="V159" s="52">
        <v>12299394.999294301</v>
      </c>
      <c r="W159" s="52">
        <v>14574087.524865761</v>
      </c>
      <c r="X159" s="52">
        <v>16831563.774077293</v>
      </c>
      <c r="Y159" s="52">
        <v>19032357.110601306</v>
      </c>
      <c r="Z159" s="52">
        <v>21080141.095865633</v>
      </c>
      <c r="AA159" s="52">
        <v>22922176.223531354</v>
      </c>
      <c r="AB159" s="52">
        <v>24496058.244305819</v>
      </c>
      <c r="AC159" s="52">
        <v>25653766.165160604</v>
      </c>
    </row>
    <row r="160" spans="4:29" x14ac:dyDescent="0.3"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P160" t="s">
        <v>449</v>
      </c>
      <c r="Q160" t="s">
        <v>76</v>
      </c>
      <c r="R160" t="s">
        <v>77</v>
      </c>
      <c r="S160" t="s">
        <v>446</v>
      </c>
      <c r="T160" s="52">
        <v>6296680.6118557174</v>
      </c>
      <c r="U160" s="52">
        <v>7659375.2262420766</v>
      </c>
      <c r="V160" s="52">
        <v>9912616.2771593519</v>
      </c>
      <c r="W160" s="52">
        <v>12281519.1490581</v>
      </c>
      <c r="X160" s="52">
        <v>14714060.351561507</v>
      </c>
      <c r="Y160" s="52">
        <v>17151623.40306031</v>
      </c>
      <c r="Z160" s="52">
        <v>19536091.635908537</v>
      </c>
      <c r="AA160" s="52">
        <v>21796244.569996171</v>
      </c>
      <c r="AB160" s="52">
        <v>23838003.10268636</v>
      </c>
      <c r="AC160" s="52">
        <v>25531562.258949347</v>
      </c>
    </row>
    <row r="161" spans="4:29" x14ac:dyDescent="0.3"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P161" t="s">
        <v>449</v>
      </c>
      <c r="Q161" t="s">
        <v>78</v>
      </c>
      <c r="R161" t="s">
        <v>79</v>
      </c>
      <c r="S161" t="s">
        <v>446</v>
      </c>
      <c r="T161" s="52">
        <v>120850211.56436294</v>
      </c>
      <c r="U161" s="52">
        <v>145468435.63152069</v>
      </c>
      <c r="V161" s="52">
        <v>185972351.28642091</v>
      </c>
      <c r="W161" s="52">
        <v>227659888.02060819</v>
      </c>
      <c r="X161" s="52">
        <v>269573632.6367377</v>
      </c>
      <c r="Y161" s="52">
        <v>310811517.77175391</v>
      </c>
      <c r="Z161" s="52">
        <v>350567021.03562289</v>
      </c>
      <c r="AA161" s="52">
        <v>387880798.36216438</v>
      </c>
      <c r="AB161" s="52">
        <v>421948082.88915658</v>
      </c>
      <c r="AC161" s="52">
        <v>451759687.73669106</v>
      </c>
    </row>
    <row r="162" spans="4:29" x14ac:dyDescent="0.3"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P162" t="s">
        <v>449</v>
      </c>
      <c r="Q162" t="s">
        <v>80</v>
      </c>
      <c r="R162" t="s">
        <v>81</v>
      </c>
      <c r="S162" t="s">
        <v>446</v>
      </c>
      <c r="T162" s="52">
        <v>6179523.7938150307</v>
      </c>
      <c r="U162" s="52">
        <v>6654575.3688904634</v>
      </c>
      <c r="V162" s="52">
        <v>7890263.5428433735</v>
      </c>
      <c r="W162" s="52">
        <v>9123739.3864063229</v>
      </c>
      <c r="X162" s="52">
        <v>10349642.917452602</v>
      </c>
      <c r="Y162" s="52">
        <v>11556436.065110104</v>
      </c>
      <c r="Z162" s="52">
        <v>12730290.620160023</v>
      </c>
      <c r="AA162" s="52">
        <v>13855752.348626792</v>
      </c>
      <c r="AB162" s="52">
        <v>14914444.969881169</v>
      </c>
      <c r="AC162" s="52">
        <v>15857148.315943843</v>
      </c>
    </row>
    <row r="163" spans="4:29" x14ac:dyDescent="0.3"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P163" t="s">
        <v>449</v>
      </c>
      <c r="Q163" t="s">
        <v>82</v>
      </c>
      <c r="R163" t="s">
        <v>83</v>
      </c>
      <c r="S163" t="s">
        <v>446</v>
      </c>
      <c r="T163" s="52">
        <v>4249058.4412429184</v>
      </c>
      <c r="U163" s="52">
        <v>4996695.246169718</v>
      </c>
      <c r="V163" s="52">
        <v>6333032.3930289131</v>
      </c>
      <c r="W163" s="52">
        <v>7747532.0575649682</v>
      </c>
      <c r="X163" s="52">
        <v>9212759.2364146318</v>
      </c>
      <c r="Y163" s="52">
        <v>10696871.021680316</v>
      </c>
      <c r="Z163" s="52">
        <v>12180341.004998891</v>
      </c>
      <c r="AA163" s="52">
        <v>13610163.26478209</v>
      </c>
      <c r="AB163" s="52">
        <v>14949778.595124623</v>
      </c>
      <c r="AC163" s="52">
        <v>16121159.61276467</v>
      </c>
    </row>
    <row r="164" spans="4:29" x14ac:dyDescent="0.3"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P164" t="s">
        <v>449</v>
      </c>
      <c r="Q164" t="s">
        <v>84</v>
      </c>
      <c r="R164" t="s">
        <v>85</v>
      </c>
      <c r="S164" t="s">
        <v>446</v>
      </c>
      <c r="T164" s="52">
        <v>2445791.9916016087</v>
      </c>
      <c r="U164" s="52">
        <v>2603921.5733370231</v>
      </c>
      <c r="V164" s="52">
        <v>3010855.2130712317</v>
      </c>
      <c r="W164" s="52">
        <v>3381149.0227014697</v>
      </c>
      <c r="X164" s="52">
        <v>3719693.1943450882</v>
      </c>
      <c r="Y164" s="52">
        <v>4024454.5139496601</v>
      </c>
      <c r="Z164" s="52">
        <v>4292964.1468233289</v>
      </c>
      <c r="AA164" s="52">
        <v>4534277.2079706136</v>
      </c>
      <c r="AB164" s="52">
        <v>4737754.3715703506</v>
      </c>
      <c r="AC164" s="52">
        <v>4898358.5168524161</v>
      </c>
    </row>
    <row r="165" spans="4:29" x14ac:dyDescent="0.3"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P165" t="s">
        <v>449</v>
      </c>
      <c r="Q165" t="s">
        <v>86</v>
      </c>
      <c r="R165" t="s">
        <v>87</v>
      </c>
      <c r="S165" t="s">
        <v>446</v>
      </c>
      <c r="T165" s="52">
        <v>47044037.00290934</v>
      </c>
      <c r="U165" s="52">
        <v>52273718.321602874</v>
      </c>
      <c r="V165" s="52">
        <v>63151940.744465485</v>
      </c>
      <c r="W165" s="52">
        <v>73875917.729916722</v>
      </c>
      <c r="X165" s="52">
        <v>84213546.645659626</v>
      </c>
      <c r="Y165" s="52">
        <v>94206455.722226799</v>
      </c>
      <c r="Z165" s="52">
        <v>103334760.15373388</v>
      </c>
      <c r="AA165" s="52">
        <v>111547511.04445465</v>
      </c>
      <c r="AB165" s="52">
        <v>118687598.97486961</v>
      </c>
      <c r="AC165" s="52">
        <v>124056819.02301919</v>
      </c>
    </row>
    <row r="166" spans="4:29" x14ac:dyDescent="0.3"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P166" t="s">
        <v>449</v>
      </c>
      <c r="Q166" t="s">
        <v>88</v>
      </c>
      <c r="R166" t="s">
        <v>89</v>
      </c>
      <c r="S166" t="s">
        <v>446</v>
      </c>
      <c r="T166" s="52">
        <v>30919440.961547483</v>
      </c>
      <c r="U166" s="52">
        <v>33954377.021867022</v>
      </c>
      <c r="V166" s="52">
        <v>40541198.319895469</v>
      </c>
      <c r="W166" s="52">
        <v>46810858.529373474</v>
      </c>
      <c r="X166" s="52">
        <v>52732574.225069977</v>
      </c>
      <c r="Y166" s="52">
        <v>58224713.067220226</v>
      </c>
      <c r="Z166" s="52">
        <v>63210015.264213279</v>
      </c>
      <c r="AA166" s="52">
        <v>67353724.636948436</v>
      </c>
      <c r="AB166" s="52">
        <v>71018509.694177061</v>
      </c>
      <c r="AC166" s="52">
        <v>73646291.029500365</v>
      </c>
    </row>
    <row r="167" spans="4:29" x14ac:dyDescent="0.3"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P167" t="s">
        <v>449</v>
      </c>
      <c r="Q167" t="s">
        <v>90</v>
      </c>
      <c r="R167" t="s">
        <v>91</v>
      </c>
      <c r="S167" t="s">
        <v>446</v>
      </c>
      <c r="T167" s="52">
        <v>18964408.183849454</v>
      </c>
      <c r="U167" s="52">
        <v>22939402.069563378</v>
      </c>
      <c r="V167" s="52">
        <v>29725499.494106296</v>
      </c>
      <c r="W167" s="52">
        <v>37024427.143742882</v>
      </c>
      <c r="X167" s="52">
        <v>44722400.804159671</v>
      </c>
      <c r="Y167" s="52">
        <v>52658157.353357837</v>
      </c>
      <c r="Z167" s="52">
        <v>60674409.565994829</v>
      </c>
      <c r="AA167" s="52">
        <v>68537979.6537579</v>
      </c>
      <c r="AB167" s="52">
        <v>75997345.881746307</v>
      </c>
      <c r="AC167" s="52">
        <v>82770082.144838825</v>
      </c>
    </row>
    <row r="168" spans="4:29" x14ac:dyDescent="0.3"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P168" t="s">
        <v>449</v>
      </c>
      <c r="Q168" t="s">
        <v>92</v>
      </c>
      <c r="R168" t="s">
        <v>93</v>
      </c>
      <c r="S168" t="s">
        <v>446</v>
      </c>
      <c r="T168" s="52">
        <v>2536997.7911108583</v>
      </c>
      <c r="U168" s="52">
        <v>3055614.4859980312</v>
      </c>
      <c r="V168" s="52">
        <v>3927901.1799354013</v>
      </c>
      <c r="W168" s="52">
        <v>4844523.388040998</v>
      </c>
      <c r="X168" s="52">
        <v>5794702.5527438531</v>
      </c>
      <c r="Y168" s="52">
        <v>6762873.2872587964</v>
      </c>
      <c r="Z168" s="52">
        <v>7742048.1783822151</v>
      </c>
      <c r="AA168" s="52">
        <v>8721314.5401911493</v>
      </c>
      <c r="AB168" s="52">
        <v>9679826.3563878126</v>
      </c>
      <c r="AC168" s="52">
        <v>10592307.145620452</v>
      </c>
    </row>
    <row r="169" spans="4:29" x14ac:dyDescent="0.3"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P169" t="s">
        <v>449</v>
      </c>
      <c r="Q169" t="s">
        <v>94</v>
      </c>
      <c r="R169" t="s">
        <v>95</v>
      </c>
      <c r="S169" t="s">
        <v>446</v>
      </c>
      <c r="T169" s="52">
        <v>448471.05467858911</v>
      </c>
      <c r="U169" s="52">
        <v>471508.84385849448</v>
      </c>
      <c r="V169" s="52">
        <v>539531.44073867507</v>
      </c>
      <c r="W169" s="52">
        <v>599441.01761357684</v>
      </c>
      <c r="X169" s="52">
        <v>649394.87180043047</v>
      </c>
      <c r="Y169" s="52">
        <v>686613.60245299584</v>
      </c>
      <c r="Z169" s="52">
        <v>713590.74502479285</v>
      </c>
      <c r="AA169" s="52">
        <v>726021.18740305607</v>
      </c>
      <c r="AB169" s="52">
        <v>726930.41966891044</v>
      </c>
      <c r="AC169" s="52">
        <v>711212.32330729847</v>
      </c>
    </row>
    <row r="170" spans="4:29" x14ac:dyDescent="0.3"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P170" t="s">
        <v>449</v>
      </c>
      <c r="Q170" t="s">
        <v>96</v>
      </c>
      <c r="R170" t="s">
        <v>97</v>
      </c>
      <c r="S170" t="s">
        <v>446</v>
      </c>
      <c r="T170" s="52">
        <v>10158443.828777675</v>
      </c>
      <c r="U170" s="52">
        <v>11507570.435409687</v>
      </c>
      <c r="V170" s="52">
        <v>13920822.027684992</v>
      </c>
      <c r="W170" s="52">
        <v>16111986.635340523</v>
      </c>
      <c r="X170" s="52">
        <v>17969020.034491435</v>
      </c>
      <c r="Y170" s="52">
        <v>19422275.044896379</v>
      </c>
      <c r="Z170" s="52">
        <v>20402770.794750631</v>
      </c>
      <c r="AA170" s="52">
        <v>20787922.109108664</v>
      </c>
      <c r="AB170" s="52">
        <v>20492056.730422102</v>
      </c>
      <c r="AC170" s="52">
        <v>19427514.91836933</v>
      </c>
    </row>
    <row r="171" spans="4:29" x14ac:dyDescent="0.3"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P171" t="s">
        <v>449</v>
      </c>
      <c r="Q171" t="s">
        <v>98</v>
      </c>
      <c r="R171" t="s">
        <v>99</v>
      </c>
      <c r="S171" t="s">
        <v>446</v>
      </c>
      <c r="T171" s="52">
        <v>11646041.950551175</v>
      </c>
      <c r="U171" s="52">
        <v>12521572.20974637</v>
      </c>
      <c r="V171" s="52">
        <v>14649025.42959334</v>
      </c>
      <c r="W171" s="52">
        <v>16619827.137414958</v>
      </c>
      <c r="X171" s="52">
        <v>18402179.589101322</v>
      </c>
      <c r="Y171" s="52">
        <v>19868297.923850387</v>
      </c>
      <c r="Z171" s="52">
        <v>21169314.916004501</v>
      </c>
      <c r="AA171" s="52">
        <v>22088920.425304186</v>
      </c>
      <c r="AB171" s="52">
        <v>22829960.486611184</v>
      </c>
      <c r="AC171" s="52">
        <v>23126852.490675163</v>
      </c>
    </row>
    <row r="172" spans="4:29" x14ac:dyDescent="0.3"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P172" t="s">
        <v>449</v>
      </c>
      <c r="Q172" t="s">
        <v>100</v>
      </c>
      <c r="R172" t="s">
        <v>101</v>
      </c>
      <c r="S172" t="s">
        <v>446</v>
      </c>
      <c r="T172" s="52">
        <v>1094028162.2929943</v>
      </c>
      <c r="U172" s="52">
        <v>1221328031.0476871</v>
      </c>
      <c r="V172" s="52">
        <v>1492534314.3066931</v>
      </c>
      <c r="W172" s="52">
        <v>1757204805.7541697</v>
      </c>
      <c r="X172" s="52">
        <v>2012901241.9496987</v>
      </c>
      <c r="Y172" s="52">
        <v>2252710403.895556</v>
      </c>
      <c r="Z172" s="52">
        <v>2475160527.437448</v>
      </c>
      <c r="AA172" s="52">
        <v>2673391103.845212</v>
      </c>
      <c r="AB172" s="52">
        <v>2847549515.1458211</v>
      </c>
      <c r="AC172" s="52">
        <v>2995851471.6798463</v>
      </c>
    </row>
    <row r="173" spans="4:29" x14ac:dyDescent="0.3"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P173" t="s">
        <v>449</v>
      </c>
      <c r="Q173" t="s">
        <v>102</v>
      </c>
      <c r="R173" t="s">
        <v>103</v>
      </c>
      <c r="S173" t="s">
        <v>446</v>
      </c>
      <c r="T173" s="52">
        <v>295922532.68132496</v>
      </c>
      <c r="U173" s="52">
        <v>336172205.42851877</v>
      </c>
      <c r="V173" s="52">
        <v>403195007.73028785</v>
      </c>
      <c r="W173" s="52">
        <v>468483741.68809491</v>
      </c>
      <c r="X173" s="52">
        <v>530724711.51553607</v>
      </c>
      <c r="Y173" s="52">
        <v>590074446.71684158</v>
      </c>
      <c r="Z173" s="52">
        <v>646388070.24096668</v>
      </c>
      <c r="AA173" s="52">
        <v>699198940.78665614</v>
      </c>
      <c r="AB173" s="52">
        <v>748207430.64666939</v>
      </c>
      <c r="AC173" s="52">
        <v>791138169.332564</v>
      </c>
    </row>
    <row r="174" spans="4:29" x14ac:dyDescent="0.3"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P174" t="s">
        <v>449</v>
      </c>
      <c r="Q174" t="s">
        <v>104</v>
      </c>
      <c r="R174" t="s">
        <v>105</v>
      </c>
      <c r="S174" t="s">
        <v>446</v>
      </c>
      <c r="T174" s="52">
        <v>49213615.400682755</v>
      </c>
      <c r="U174" s="52">
        <v>55937110.153287351</v>
      </c>
      <c r="V174" s="52">
        <v>69118110.759567991</v>
      </c>
      <c r="W174" s="52">
        <v>82699900.615560681</v>
      </c>
      <c r="X174" s="52">
        <v>96588797.679022744</v>
      </c>
      <c r="Y174" s="52">
        <v>110715580.81457095</v>
      </c>
      <c r="Z174" s="52">
        <v>124763277.49827676</v>
      </c>
      <c r="AA174" s="52">
        <v>139123645.63237828</v>
      </c>
      <c r="AB174" s="52">
        <v>153164678.26111448</v>
      </c>
      <c r="AC174" s="52">
        <v>166965961.20409924</v>
      </c>
    </row>
    <row r="175" spans="4:29" x14ac:dyDescent="0.3"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P175" t="s">
        <v>449</v>
      </c>
      <c r="Q175" t="s">
        <v>106</v>
      </c>
      <c r="R175" t="s">
        <v>107</v>
      </c>
      <c r="S175" t="s">
        <v>446</v>
      </c>
      <c r="T175" s="52">
        <v>2640526.4698111713</v>
      </c>
      <c r="U175" s="52">
        <v>2702352.0440931744</v>
      </c>
      <c r="V175" s="52">
        <v>3052068.0760081718</v>
      </c>
      <c r="W175" s="52">
        <v>3361286.2595994449</v>
      </c>
      <c r="X175" s="52">
        <v>3649006.2502736468</v>
      </c>
      <c r="Y175" s="52">
        <v>3905011.2640880356</v>
      </c>
      <c r="Z175" s="52">
        <v>4111382.338395833</v>
      </c>
      <c r="AA175" s="52">
        <v>4279788.8895880673</v>
      </c>
      <c r="AB175" s="52">
        <v>4411328.7607538914</v>
      </c>
      <c r="AC175" s="52">
        <v>4506088.1434279829</v>
      </c>
    </row>
    <row r="176" spans="4:29" x14ac:dyDescent="0.3"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P176" t="s">
        <v>449</v>
      </c>
      <c r="Q176" t="s">
        <v>108</v>
      </c>
      <c r="R176" t="s">
        <v>109</v>
      </c>
      <c r="S176" t="s">
        <v>446</v>
      </c>
      <c r="T176" s="52">
        <v>20339500.141721345</v>
      </c>
      <c r="U176" s="52">
        <v>22202891.776689734</v>
      </c>
      <c r="V176" s="52">
        <v>26463087.910301283</v>
      </c>
      <c r="W176" s="52">
        <v>30655040.075638395</v>
      </c>
      <c r="X176" s="52">
        <v>34796577.473526753</v>
      </c>
      <c r="Y176" s="52">
        <v>38809919.977535121</v>
      </c>
      <c r="Z176" s="52">
        <v>42807804.448276103</v>
      </c>
      <c r="AA176" s="52">
        <v>46630778.67814903</v>
      </c>
      <c r="AB176" s="52">
        <v>50317697.443550892</v>
      </c>
      <c r="AC176" s="52">
        <v>53736910.987659104</v>
      </c>
    </row>
    <row r="177" spans="4:29" x14ac:dyDescent="0.3"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P177" t="s">
        <v>449</v>
      </c>
      <c r="Q177" t="s">
        <v>110</v>
      </c>
      <c r="R177" t="s">
        <v>111</v>
      </c>
      <c r="S177" t="s">
        <v>446</v>
      </c>
      <c r="T177" s="52">
        <v>21121496.170065969</v>
      </c>
      <c r="U177" s="52">
        <v>22082848.836546119</v>
      </c>
      <c r="V177" s="52">
        <v>25381069.055272818</v>
      </c>
      <c r="W177" s="52">
        <v>28511425.313216787</v>
      </c>
      <c r="X177" s="52">
        <v>31504886.775423434</v>
      </c>
      <c r="Y177" s="52">
        <v>34396246.731044248</v>
      </c>
      <c r="Z177" s="52">
        <v>37089179.391773887</v>
      </c>
      <c r="AA177" s="52">
        <v>39623907.477668323</v>
      </c>
      <c r="AB177" s="52">
        <v>41955857.559160747</v>
      </c>
      <c r="AC177" s="52">
        <v>43967352.302839674</v>
      </c>
    </row>
    <row r="178" spans="4:29" x14ac:dyDescent="0.3"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P178" t="s">
        <v>449</v>
      </c>
      <c r="Q178" t="s">
        <v>112</v>
      </c>
      <c r="R178" t="s">
        <v>113</v>
      </c>
      <c r="S178" t="s">
        <v>446</v>
      </c>
      <c r="T178" s="52">
        <v>75520146.042589143</v>
      </c>
      <c r="U178" s="52">
        <v>87844181.588666767</v>
      </c>
      <c r="V178" s="52">
        <v>110074627.01872835</v>
      </c>
      <c r="W178" s="52">
        <v>132631451.15583454</v>
      </c>
      <c r="X178" s="52">
        <v>155442571.58313945</v>
      </c>
      <c r="Y178" s="52">
        <v>178291365.18695825</v>
      </c>
      <c r="Z178" s="52">
        <v>200956369.96342757</v>
      </c>
      <c r="AA178" s="52">
        <v>222475641.04616567</v>
      </c>
      <c r="AB178" s="52">
        <v>243825128.14028642</v>
      </c>
      <c r="AC178" s="52">
        <v>263276691.21982643</v>
      </c>
    </row>
    <row r="179" spans="4:29" x14ac:dyDescent="0.3"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P179" t="s">
        <v>449</v>
      </c>
      <c r="Q179" t="s">
        <v>114</v>
      </c>
      <c r="R179" t="s">
        <v>115</v>
      </c>
      <c r="S179" t="s">
        <v>446</v>
      </c>
      <c r="T179" s="52">
        <v>63731.639769029025</v>
      </c>
      <c r="U179" s="52">
        <v>74579.522326261518</v>
      </c>
      <c r="V179" s="52">
        <v>92747.448100163892</v>
      </c>
      <c r="W179" s="52">
        <v>110444.72363946968</v>
      </c>
      <c r="X179" s="52">
        <v>127359.38808866388</v>
      </c>
      <c r="Y179" s="52">
        <v>143069.78024665528</v>
      </c>
      <c r="Z179" s="52">
        <v>157213.31828896108</v>
      </c>
      <c r="AA179" s="52">
        <v>169633.46059991969</v>
      </c>
      <c r="AB179" s="52">
        <v>179794.8719248774</v>
      </c>
      <c r="AC179" s="52">
        <v>187573.45960118843</v>
      </c>
    </row>
    <row r="180" spans="4:29" x14ac:dyDescent="0.3"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P180" t="s">
        <v>449</v>
      </c>
      <c r="Q180" t="s">
        <v>116</v>
      </c>
      <c r="R180" t="s">
        <v>117</v>
      </c>
      <c r="S180" t="s">
        <v>446</v>
      </c>
      <c r="T180" s="52">
        <v>3795713.3781909533</v>
      </c>
      <c r="U180" s="52">
        <v>4204458.344854516</v>
      </c>
      <c r="V180" s="52">
        <v>5028009.1486099176</v>
      </c>
      <c r="W180" s="52">
        <v>5817257.3068169467</v>
      </c>
      <c r="X180" s="52">
        <v>6564356.6192485448</v>
      </c>
      <c r="Y180" s="52">
        <v>7279271.8580614682</v>
      </c>
      <c r="Z180" s="52">
        <v>7951752.7792998441</v>
      </c>
      <c r="AA180" s="52">
        <v>8582317.0804120675</v>
      </c>
      <c r="AB180" s="52">
        <v>9152848.516587574</v>
      </c>
      <c r="AC180" s="52">
        <v>9647896.313850902</v>
      </c>
    </row>
    <row r="181" spans="4:29" x14ac:dyDescent="0.3"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P181" t="s">
        <v>449</v>
      </c>
      <c r="Q181" t="s">
        <v>118</v>
      </c>
      <c r="R181" t="s">
        <v>119</v>
      </c>
      <c r="S181" t="s">
        <v>446</v>
      </c>
      <c r="T181" s="52">
        <v>6663875.7995275948</v>
      </c>
      <c r="U181" s="52">
        <v>7621048.6531752246</v>
      </c>
      <c r="V181" s="52">
        <v>9364753.9965356924</v>
      </c>
      <c r="W181" s="52">
        <v>11071241.86624903</v>
      </c>
      <c r="X181" s="52">
        <v>12728183.957048211</v>
      </c>
      <c r="Y181" s="52">
        <v>14297656.137599282</v>
      </c>
      <c r="Z181" s="52">
        <v>15781290.035235919</v>
      </c>
      <c r="AA181" s="52">
        <v>17166686.396629114</v>
      </c>
      <c r="AB181" s="52">
        <v>18448606.885163788</v>
      </c>
      <c r="AC181" s="52">
        <v>19566631.051546991</v>
      </c>
    </row>
    <row r="182" spans="4:29" x14ac:dyDescent="0.3"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P182" t="s">
        <v>449</v>
      </c>
      <c r="Q182" t="s">
        <v>120</v>
      </c>
      <c r="R182" t="s">
        <v>121</v>
      </c>
      <c r="S182" t="s">
        <v>446</v>
      </c>
      <c r="T182" s="52">
        <v>3451477.583773463</v>
      </c>
      <c r="U182" s="52">
        <v>3839889.9294026517</v>
      </c>
      <c r="V182" s="52">
        <v>4627031.8514795937</v>
      </c>
      <c r="W182" s="52">
        <v>5400033.5282651689</v>
      </c>
      <c r="X182" s="52">
        <v>6136136.1567082973</v>
      </c>
      <c r="Y182" s="52">
        <v>6840543.3348681452</v>
      </c>
      <c r="Z182" s="52">
        <v>7507227.9683637787</v>
      </c>
      <c r="AA182" s="52">
        <v>8126896.3532971069</v>
      </c>
      <c r="AB182" s="52">
        <v>8664650.9600886647</v>
      </c>
      <c r="AC182" s="52">
        <v>9129914.8247069437</v>
      </c>
    </row>
    <row r="183" spans="4:29" x14ac:dyDescent="0.3"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P183" t="s">
        <v>449</v>
      </c>
      <c r="Q183" t="s">
        <v>122</v>
      </c>
      <c r="R183" t="s">
        <v>123</v>
      </c>
      <c r="S183" t="s">
        <v>446</v>
      </c>
      <c r="T183" s="52">
        <v>6560944.2032560296</v>
      </c>
      <c r="U183" s="52">
        <v>7645562.303181625</v>
      </c>
      <c r="V183" s="52">
        <v>9562695.278572768</v>
      </c>
      <c r="W183" s="52">
        <v>11494551.33686645</v>
      </c>
      <c r="X183" s="52">
        <v>13393248.074983137</v>
      </c>
      <c r="Y183" s="52">
        <v>15251656.776225088</v>
      </c>
      <c r="Z183" s="52">
        <v>16975886.398516167</v>
      </c>
      <c r="AA183" s="52">
        <v>18548471.237514101</v>
      </c>
      <c r="AB183" s="52">
        <v>19903956.154397983</v>
      </c>
      <c r="AC183" s="52">
        <v>20976767.436159767</v>
      </c>
    </row>
    <row r="184" spans="4:29" x14ac:dyDescent="0.3"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P184" t="s">
        <v>449</v>
      </c>
      <c r="Q184" t="s">
        <v>124</v>
      </c>
      <c r="R184" t="s">
        <v>125</v>
      </c>
      <c r="S184" t="s">
        <v>446</v>
      </c>
      <c r="T184" s="52">
        <v>41654376.882343002</v>
      </c>
      <c r="U184" s="52">
        <v>49837872.096981674</v>
      </c>
      <c r="V184" s="52">
        <v>63494897.772702925</v>
      </c>
      <c r="W184" s="52">
        <v>77569949.6878158</v>
      </c>
      <c r="X184" s="52">
        <v>91879265.02489984</v>
      </c>
      <c r="Y184" s="52">
        <v>106043326.18354698</v>
      </c>
      <c r="Z184" s="52">
        <v>119986722.01609288</v>
      </c>
      <c r="AA184" s="52">
        <v>133510976.06992516</v>
      </c>
      <c r="AB184" s="52">
        <v>146153398.42312843</v>
      </c>
      <c r="AC184" s="52">
        <v>157518730.61627048</v>
      </c>
    </row>
    <row r="185" spans="4:29" x14ac:dyDescent="0.3"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P185" t="s">
        <v>449</v>
      </c>
      <c r="Q185" t="s">
        <v>126</v>
      </c>
      <c r="R185" t="s">
        <v>127</v>
      </c>
      <c r="S185" t="s">
        <v>446</v>
      </c>
      <c r="T185" s="52">
        <v>43070356.590549856</v>
      </c>
      <c r="U185" s="52">
        <v>47727146.473094709</v>
      </c>
      <c r="V185" s="52">
        <v>57433123.721355118</v>
      </c>
      <c r="W185" s="52">
        <v>66965298.471276462</v>
      </c>
      <c r="X185" s="52">
        <v>75933352.678410977</v>
      </c>
      <c r="Y185" s="52">
        <v>84342450.416237324</v>
      </c>
      <c r="Z185" s="52">
        <v>92052937.548308343</v>
      </c>
      <c r="AA185" s="52">
        <v>98891843.145398572</v>
      </c>
      <c r="AB185" s="52">
        <v>104316472.2626237</v>
      </c>
      <c r="AC185" s="52">
        <v>108440113.539195</v>
      </c>
    </row>
    <row r="186" spans="4:29" x14ac:dyDescent="0.3"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P186" t="s">
        <v>449</v>
      </c>
      <c r="Q186" t="s">
        <v>128</v>
      </c>
      <c r="R186" t="s">
        <v>129</v>
      </c>
      <c r="S186" t="s">
        <v>446</v>
      </c>
      <c r="T186" s="52">
        <v>423767.91458223708</v>
      </c>
      <c r="U186" s="52">
        <v>446382.51492183126</v>
      </c>
      <c r="V186" s="52">
        <v>515549.0783162819</v>
      </c>
      <c r="W186" s="52">
        <v>580478.01985271706</v>
      </c>
      <c r="X186" s="52">
        <v>641837.02607613849</v>
      </c>
      <c r="Y186" s="52">
        <v>697790.39496291347</v>
      </c>
      <c r="Z186" s="52">
        <v>749874.48507102882</v>
      </c>
      <c r="AA186" s="52">
        <v>797075.60961767682</v>
      </c>
      <c r="AB186" s="52">
        <v>840242.50877402688</v>
      </c>
      <c r="AC186" s="52">
        <v>876256.32988029206</v>
      </c>
    </row>
    <row r="187" spans="4:29" x14ac:dyDescent="0.3"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P187" t="s">
        <v>449</v>
      </c>
      <c r="Q187" t="s">
        <v>130</v>
      </c>
      <c r="R187" t="s">
        <v>131</v>
      </c>
      <c r="S187" t="s">
        <v>446</v>
      </c>
      <c r="T187" s="52">
        <v>39226023.212255366</v>
      </c>
      <c r="U187" s="52">
        <v>47266531.805397123</v>
      </c>
      <c r="V187" s="52">
        <v>60984570.01419089</v>
      </c>
      <c r="W187" s="52">
        <v>75536053.853280425</v>
      </c>
      <c r="X187" s="52">
        <v>90760622.32251212</v>
      </c>
      <c r="Y187" s="52">
        <v>106309348.11116965</v>
      </c>
      <c r="Z187" s="52">
        <v>121909301.52577081</v>
      </c>
      <c r="AA187" s="52">
        <v>137076115.27289137</v>
      </c>
      <c r="AB187" s="52">
        <v>151357376.94326651</v>
      </c>
      <c r="AC187" s="52">
        <v>164203166.40218636</v>
      </c>
    </row>
    <row r="188" spans="4:29" x14ac:dyDescent="0.3"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P188" t="s">
        <v>449</v>
      </c>
      <c r="Q188" t="s">
        <v>132</v>
      </c>
      <c r="R188" t="s">
        <v>133</v>
      </c>
      <c r="S188" t="s">
        <v>446</v>
      </c>
      <c r="T188" s="52">
        <v>6296911.9555644076</v>
      </c>
      <c r="U188" s="52">
        <v>7293981.1875072122</v>
      </c>
      <c r="V188" s="52">
        <v>9110625.3353571836</v>
      </c>
      <c r="W188" s="52">
        <v>10973990.157048333</v>
      </c>
      <c r="X188" s="52">
        <v>12844017.842307497</v>
      </c>
      <c r="Y188" s="52">
        <v>14691199.358488822</v>
      </c>
      <c r="Z188" s="52">
        <v>16469060.492648669</v>
      </c>
      <c r="AA188" s="52">
        <v>18105030.284507334</v>
      </c>
      <c r="AB188" s="52">
        <v>19535529.822551854</v>
      </c>
      <c r="AC188" s="52">
        <v>20691871.024834409</v>
      </c>
    </row>
    <row r="189" spans="4:29" x14ac:dyDescent="0.3"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P189" t="s">
        <v>449</v>
      </c>
      <c r="Q189" t="s">
        <v>134</v>
      </c>
      <c r="R189" t="s">
        <v>135</v>
      </c>
      <c r="S189" t="s">
        <v>446</v>
      </c>
      <c r="T189" s="52">
        <v>188905337.64719397</v>
      </c>
      <c r="U189" s="52">
        <v>194490270.99668625</v>
      </c>
      <c r="V189" s="52">
        <v>219666914.47031194</v>
      </c>
      <c r="W189" s="52">
        <v>243655328.06113306</v>
      </c>
      <c r="X189" s="52">
        <v>263881648.92766812</v>
      </c>
      <c r="Y189" s="52">
        <v>281089875.80940145</v>
      </c>
      <c r="Z189" s="52">
        <v>295060268.5519833</v>
      </c>
      <c r="AA189" s="52">
        <v>305553622.12040311</v>
      </c>
      <c r="AB189" s="52">
        <v>310104765.95433003</v>
      </c>
      <c r="AC189" s="52">
        <v>312611851.99219143</v>
      </c>
    </row>
    <row r="190" spans="4:29" x14ac:dyDescent="0.3"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P190" t="s">
        <v>449</v>
      </c>
      <c r="Q190" t="s">
        <v>136</v>
      </c>
      <c r="R190" t="s">
        <v>137</v>
      </c>
      <c r="S190" t="s">
        <v>446</v>
      </c>
      <c r="T190" s="52">
        <v>2877591.2590324176</v>
      </c>
      <c r="U190" s="52">
        <v>3079395.5832628896</v>
      </c>
      <c r="V190" s="52">
        <v>3590237.7899009068</v>
      </c>
      <c r="W190" s="52">
        <v>4058500.8414005926</v>
      </c>
      <c r="X190" s="52">
        <v>4490148.3111437019</v>
      </c>
      <c r="Y190" s="52">
        <v>4886490.2855545627</v>
      </c>
      <c r="Z190" s="52">
        <v>5246446.8445256772</v>
      </c>
      <c r="AA190" s="52">
        <v>5564899.4218947059</v>
      </c>
      <c r="AB190" s="52">
        <v>5820712.4268834544</v>
      </c>
      <c r="AC190" s="52">
        <v>6024388.9727613535</v>
      </c>
    </row>
    <row r="191" spans="4:29" x14ac:dyDescent="0.3"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P191" t="s">
        <v>449</v>
      </c>
      <c r="Q191" t="s">
        <v>138</v>
      </c>
      <c r="R191" t="s">
        <v>139</v>
      </c>
      <c r="S191" t="s">
        <v>446</v>
      </c>
      <c r="T191" s="52">
        <v>359252.53867314657</v>
      </c>
      <c r="U191" s="52">
        <v>372761.65171008144</v>
      </c>
      <c r="V191" s="52">
        <v>425428.00392152544</v>
      </c>
      <c r="W191" s="52">
        <v>473866.51121626009</v>
      </c>
      <c r="X191" s="52">
        <v>517389.75341061025</v>
      </c>
      <c r="Y191" s="52">
        <v>556157.080914816</v>
      </c>
      <c r="Z191" s="52">
        <v>587886.82611450471</v>
      </c>
      <c r="AA191" s="52">
        <v>612185.38155473559</v>
      </c>
      <c r="AB191" s="52">
        <v>627252.66736786324</v>
      </c>
      <c r="AC191" s="52">
        <v>634826.16799785825</v>
      </c>
    </row>
    <row r="192" spans="4:29" x14ac:dyDescent="0.3"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P192" t="s">
        <v>449</v>
      </c>
      <c r="Q192" t="s">
        <v>140</v>
      </c>
      <c r="R192" t="s">
        <v>141</v>
      </c>
      <c r="S192" t="s">
        <v>446</v>
      </c>
      <c r="T192" s="52">
        <v>47347609.708342776</v>
      </c>
      <c r="U192" s="52">
        <v>53683988.384569168</v>
      </c>
      <c r="V192" s="52">
        <v>65587516.76405178</v>
      </c>
      <c r="W192" s="52">
        <v>77376889.572750404</v>
      </c>
      <c r="X192" s="52">
        <v>88966297.202917442</v>
      </c>
      <c r="Y192" s="52">
        <v>100050636.81834768</v>
      </c>
      <c r="Z192" s="52">
        <v>110953792.70919967</v>
      </c>
      <c r="AA192" s="52">
        <v>121170561.81178938</v>
      </c>
      <c r="AB192" s="52">
        <v>130782277.52398962</v>
      </c>
      <c r="AC192" s="52">
        <v>139690330.86367476</v>
      </c>
    </row>
    <row r="193" spans="4:29" x14ac:dyDescent="0.3"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P193" t="s">
        <v>449</v>
      </c>
      <c r="Q193" t="s">
        <v>142</v>
      </c>
      <c r="R193" t="s">
        <v>143</v>
      </c>
      <c r="S193" t="s">
        <v>446</v>
      </c>
      <c r="T193" s="52">
        <v>61973294.701845959</v>
      </c>
      <c r="U193" s="52">
        <v>72168744.935382083</v>
      </c>
      <c r="V193" s="52">
        <v>90451425.448782235</v>
      </c>
      <c r="W193" s="52">
        <v>109430210.53178062</v>
      </c>
      <c r="X193" s="52">
        <v>128669440.44481359</v>
      </c>
      <c r="Y193" s="52">
        <v>147844138.94097441</v>
      </c>
      <c r="Z193" s="52">
        <v>167027644.11298355</v>
      </c>
      <c r="AA193" s="52">
        <v>185584650.89623675</v>
      </c>
      <c r="AB193" s="52">
        <v>203062308.02312043</v>
      </c>
      <c r="AC193" s="52">
        <v>219227805.0866363</v>
      </c>
    </row>
    <row r="194" spans="4:29" x14ac:dyDescent="0.3"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P194" t="s">
        <v>449</v>
      </c>
      <c r="Q194" t="s">
        <v>144</v>
      </c>
      <c r="R194" t="s">
        <v>145</v>
      </c>
      <c r="S194" t="s">
        <v>446</v>
      </c>
      <c r="T194" s="52">
        <v>36125024.469545126</v>
      </c>
      <c r="U194" s="52">
        <v>41398479.077019051</v>
      </c>
      <c r="V194" s="52">
        <v>50873027.950928614</v>
      </c>
      <c r="W194" s="52">
        <v>60183125.192261435</v>
      </c>
      <c r="X194" s="52">
        <v>69218662.181911275</v>
      </c>
      <c r="Y194" s="52">
        <v>77758947.742989406</v>
      </c>
      <c r="Z194" s="52">
        <v>85811155.849610344</v>
      </c>
      <c r="AA194" s="52">
        <v>93292376.883201748</v>
      </c>
      <c r="AB194" s="52">
        <v>99967025.288430914</v>
      </c>
      <c r="AC194" s="52">
        <v>105871802.98269588</v>
      </c>
    </row>
    <row r="195" spans="4:29" x14ac:dyDescent="0.3"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P195" t="s">
        <v>449</v>
      </c>
      <c r="Q195" t="s">
        <v>146</v>
      </c>
      <c r="R195" t="s">
        <v>147</v>
      </c>
      <c r="S195" t="s">
        <v>446</v>
      </c>
      <c r="T195" s="52">
        <v>5712900.0551121458</v>
      </c>
      <c r="U195" s="52">
        <v>5859900.7751405174</v>
      </c>
      <c r="V195" s="52">
        <v>6703098.8868935052</v>
      </c>
      <c r="W195" s="52">
        <v>7533060.3574059745</v>
      </c>
      <c r="X195" s="52">
        <v>8350975.8633202827</v>
      </c>
      <c r="Y195" s="52">
        <v>9151899.3061879911</v>
      </c>
      <c r="Z195" s="52">
        <v>9934098.0534515604</v>
      </c>
      <c r="AA195" s="52">
        <v>10659764.19083328</v>
      </c>
      <c r="AB195" s="52">
        <v>11347995.175546326</v>
      </c>
      <c r="AC195" s="52">
        <v>11950386.219837014</v>
      </c>
    </row>
    <row r="196" spans="4:29" x14ac:dyDescent="0.3"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P196" t="s">
        <v>449</v>
      </c>
      <c r="Q196" t="s">
        <v>148</v>
      </c>
      <c r="R196" t="s">
        <v>149</v>
      </c>
      <c r="S196" t="s">
        <v>446</v>
      </c>
      <c r="T196" s="52">
        <v>30437549.810571477</v>
      </c>
      <c r="U196" s="52">
        <v>33834157.029145338</v>
      </c>
      <c r="V196" s="52">
        <v>40551488.349454805</v>
      </c>
      <c r="W196" s="52">
        <v>46808752.566747941</v>
      </c>
      <c r="X196" s="52">
        <v>52516589.130790979</v>
      </c>
      <c r="Y196" s="52">
        <v>57509321.085682236</v>
      </c>
      <c r="Z196" s="52">
        <v>61673539.121065043</v>
      </c>
      <c r="AA196" s="52">
        <v>65040697.712098554</v>
      </c>
      <c r="AB196" s="52">
        <v>67502475.953145981</v>
      </c>
      <c r="AC196" s="52">
        <v>68945026.726358265</v>
      </c>
    </row>
    <row r="197" spans="4:29" x14ac:dyDescent="0.3"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P197" t="s">
        <v>449</v>
      </c>
      <c r="Q197" t="s">
        <v>150</v>
      </c>
      <c r="R197" t="s">
        <v>151</v>
      </c>
      <c r="S197" t="s">
        <v>446</v>
      </c>
      <c r="T197" s="52">
        <v>5498031.3045781069</v>
      </c>
      <c r="U197" s="52">
        <v>5996928.5905946335</v>
      </c>
      <c r="V197" s="52">
        <v>7074043.9364464274</v>
      </c>
      <c r="W197" s="52">
        <v>8153936.7584696077</v>
      </c>
      <c r="X197" s="52">
        <v>9195274.5919411182</v>
      </c>
      <c r="Y197" s="52">
        <v>10187826.537979351</v>
      </c>
      <c r="Z197" s="52">
        <v>11125986.918799533</v>
      </c>
      <c r="AA197" s="52">
        <v>11905047.03610722</v>
      </c>
      <c r="AB197" s="52">
        <v>12694202.106711019</v>
      </c>
      <c r="AC197" s="52">
        <v>13412475.910855629</v>
      </c>
    </row>
    <row r="198" spans="4:29" x14ac:dyDescent="0.3"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P198" t="s">
        <v>449</v>
      </c>
      <c r="Q198" t="s">
        <v>152</v>
      </c>
      <c r="R198" t="s">
        <v>153</v>
      </c>
      <c r="S198" t="s">
        <v>446</v>
      </c>
      <c r="T198" s="52">
        <v>48242621.274368018</v>
      </c>
      <c r="U198" s="52">
        <v>58676047.52714517</v>
      </c>
      <c r="V198" s="52">
        <v>76363130.272710979</v>
      </c>
      <c r="W198" s="52">
        <v>95473248.865433767</v>
      </c>
      <c r="X198" s="52">
        <v>115957458.05949739</v>
      </c>
      <c r="Y198" s="52">
        <v>137563232.16500926</v>
      </c>
      <c r="Z198" s="52">
        <v>160163404.49249294</v>
      </c>
      <c r="AA198" s="52">
        <v>183523949.85010678</v>
      </c>
      <c r="AB198" s="52">
        <v>207232496.42374659</v>
      </c>
      <c r="AC198" s="52">
        <v>231010966.70012802</v>
      </c>
    </row>
    <row r="199" spans="4:29" x14ac:dyDescent="0.3"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P199" t="s">
        <v>449</v>
      </c>
      <c r="Q199" t="s">
        <v>154</v>
      </c>
      <c r="R199" t="s">
        <v>155</v>
      </c>
      <c r="S199" t="s">
        <v>446</v>
      </c>
      <c r="T199" s="52">
        <v>375763543.34241873</v>
      </c>
      <c r="U199" s="52">
        <v>438546425.38540405</v>
      </c>
      <c r="V199" s="52">
        <v>563505495.87168205</v>
      </c>
      <c r="W199" s="52">
        <v>696021417.46518981</v>
      </c>
      <c r="X199" s="52">
        <v>833859817.93522227</v>
      </c>
      <c r="Y199" s="52">
        <v>976777636.19434953</v>
      </c>
      <c r="Z199" s="52">
        <v>1121802810.9446652</v>
      </c>
      <c r="AA199" s="52">
        <v>1268798485.9441521</v>
      </c>
      <c r="AB199" s="52">
        <v>1413703900.6626856</v>
      </c>
      <c r="AC199" s="52">
        <v>1554743921.0026927</v>
      </c>
    </row>
    <row r="200" spans="4:29" x14ac:dyDescent="0.3"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P200" t="s">
        <v>449</v>
      </c>
      <c r="Q200" t="s">
        <v>156</v>
      </c>
      <c r="R200" t="s">
        <v>157</v>
      </c>
      <c r="S200" t="s">
        <v>446</v>
      </c>
      <c r="T200" s="52">
        <v>3070664.0387046472</v>
      </c>
      <c r="U200" s="52">
        <v>4010372.5901506855</v>
      </c>
      <c r="V200" s="52">
        <v>5367609.0071645854</v>
      </c>
      <c r="W200" s="52">
        <v>6775948.7132484326</v>
      </c>
      <c r="X200" s="52">
        <v>8185116.633017539</v>
      </c>
      <c r="Y200" s="52">
        <v>9583224.0821986943</v>
      </c>
      <c r="Z200" s="52">
        <v>10951362.780346455</v>
      </c>
      <c r="AA200" s="52">
        <v>12230833.198592247</v>
      </c>
      <c r="AB200" s="52">
        <v>13469528.752121082</v>
      </c>
      <c r="AC200" s="52">
        <v>14571931.357776351</v>
      </c>
    </row>
    <row r="201" spans="4:29" x14ac:dyDescent="0.3"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P201" t="s">
        <v>449</v>
      </c>
      <c r="Q201" t="s">
        <v>158</v>
      </c>
      <c r="R201" t="s">
        <v>159</v>
      </c>
      <c r="S201" t="s">
        <v>446</v>
      </c>
      <c r="T201" s="52">
        <v>215597397.23284841</v>
      </c>
      <c r="U201" s="52">
        <v>249710560.76327303</v>
      </c>
      <c r="V201" s="52">
        <v>311073467.24853021</v>
      </c>
      <c r="W201" s="52">
        <v>373812398.14018506</v>
      </c>
      <c r="X201" s="52">
        <v>436643872.02450371</v>
      </c>
      <c r="Y201" s="52">
        <v>500031164.32866657</v>
      </c>
      <c r="Z201" s="52">
        <v>562620359.73638403</v>
      </c>
      <c r="AA201" s="52">
        <v>624274563.49578536</v>
      </c>
      <c r="AB201" s="52">
        <v>683605952.32712412</v>
      </c>
      <c r="AC201" s="52">
        <v>740809586.51316845</v>
      </c>
    </row>
    <row r="202" spans="4:29" x14ac:dyDescent="0.3"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P202" t="s">
        <v>449</v>
      </c>
      <c r="Q202" t="s">
        <v>160</v>
      </c>
      <c r="R202" t="s">
        <v>161</v>
      </c>
      <c r="S202" t="s">
        <v>446</v>
      </c>
      <c r="T202" s="52">
        <v>4402527.5371129997</v>
      </c>
      <c r="U202" s="52">
        <v>4705581.8357589124</v>
      </c>
      <c r="V202" s="52">
        <v>5482407.0426461594</v>
      </c>
      <c r="W202" s="52">
        <v>6213047.806788777</v>
      </c>
      <c r="X202" s="52">
        <v>6862390.7774892161</v>
      </c>
      <c r="Y202" s="52">
        <v>7439676.3372337678</v>
      </c>
      <c r="Z202" s="52">
        <v>7972141.0369558698</v>
      </c>
      <c r="AA202" s="52">
        <v>8345705.4777342854</v>
      </c>
      <c r="AB202" s="52">
        <v>8653108.8636049349</v>
      </c>
      <c r="AC202" s="52">
        <v>8803699.7478462141</v>
      </c>
    </row>
    <row r="203" spans="4:29" x14ac:dyDescent="0.3"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P203" t="s">
        <v>449</v>
      </c>
      <c r="Q203" t="s">
        <v>162</v>
      </c>
      <c r="R203" t="s">
        <v>163</v>
      </c>
      <c r="S203" t="s">
        <v>446</v>
      </c>
      <c r="T203" s="52">
        <v>7572071.1897580065</v>
      </c>
      <c r="U203" s="52">
        <v>8917066.1921796817</v>
      </c>
      <c r="V203" s="52">
        <v>11219613.218564264</v>
      </c>
      <c r="W203" s="52">
        <v>13546657.134587742</v>
      </c>
      <c r="X203" s="52">
        <v>15855810.572848385</v>
      </c>
      <c r="Y203" s="52">
        <v>18128102.237395141</v>
      </c>
      <c r="Z203" s="52">
        <v>20287269.570445623</v>
      </c>
      <c r="AA203" s="52">
        <v>22294036.447626047</v>
      </c>
      <c r="AB203" s="52">
        <v>24111292.111060366</v>
      </c>
      <c r="AC203" s="52">
        <v>25688805.319863163</v>
      </c>
    </row>
    <row r="204" spans="4:29" x14ac:dyDescent="0.3"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P204" t="s">
        <v>449</v>
      </c>
      <c r="Q204" t="s">
        <v>164</v>
      </c>
      <c r="R204" t="s">
        <v>165</v>
      </c>
      <c r="S204" t="s">
        <v>446</v>
      </c>
      <c r="T204" s="52">
        <v>4776117.191351179</v>
      </c>
      <c r="U204" s="52">
        <v>5120961.7059154008</v>
      </c>
      <c r="V204" s="52">
        <v>6010314.8489406444</v>
      </c>
      <c r="W204" s="52">
        <v>6839522.6094102319</v>
      </c>
      <c r="X204" s="52">
        <v>7617781.5140213231</v>
      </c>
      <c r="Y204" s="52">
        <v>8337923.3837240255</v>
      </c>
      <c r="Z204" s="52">
        <v>8992859.598836625</v>
      </c>
      <c r="AA204" s="52">
        <v>9575567.972218141</v>
      </c>
      <c r="AB204" s="52">
        <v>10080465.939973505</v>
      </c>
      <c r="AC204" s="52">
        <v>10501518.387138702</v>
      </c>
    </row>
    <row r="205" spans="4:29" x14ac:dyDescent="0.3"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P205" t="s">
        <v>449</v>
      </c>
      <c r="Q205" t="s">
        <v>166</v>
      </c>
      <c r="R205" t="s">
        <v>167</v>
      </c>
      <c r="S205" t="s">
        <v>446</v>
      </c>
      <c r="T205" s="52">
        <v>31854354.482272122</v>
      </c>
      <c r="U205" s="52">
        <v>32830089.651833277</v>
      </c>
      <c r="V205" s="52">
        <v>37271514.240209773</v>
      </c>
      <c r="W205" s="52">
        <v>41436188.946678557</v>
      </c>
      <c r="X205" s="52">
        <v>45291982.932690941</v>
      </c>
      <c r="Y205" s="52">
        <v>48799930.914055817</v>
      </c>
      <c r="Z205" s="52">
        <v>51918422.027070068</v>
      </c>
      <c r="AA205" s="52">
        <v>54289170.058563121</v>
      </c>
      <c r="AB205" s="52">
        <v>56431777.524368726</v>
      </c>
      <c r="AC205" s="52">
        <v>58085959.701057285</v>
      </c>
    </row>
    <row r="206" spans="4:29" x14ac:dyDescent="0.3"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P206" t="s">
        <v>449</v>
      </c>
      <c r="Q206" t="s">
        <v>168</v>
      </c>
      <c r="R206" t="s">
        <v>169</v>
      </c>
      <c r="S206" t="s">
        <v>446</v>
      </c>
      <c r="T206" s="52">
        <v>134213635.54848439</v>
      </c>
      <c r="U206" s="52">
        <v>148989965.27070284</v>
      </c>
      <c r="V206" s="52">
        <v>179350029.89270362</v>
      </c>
      <c r="W206" s="52">
        <v>209112393.2026436</v>
      </c>
      <c r="X206" s="52">
        <v>237542628.45237508</v>
      </c>
      <c r="Y206" s="52">
        <v>263975760.38028359</v>
      </c>
      <c r="Z206" s="52">
        <v>288377089.71598333</v>
      </c>
      <c r="AA206" s="52">
        <v>309819527.11908937</v>
      </c>
      <c r="AB206" s="52">
        <v>328398467.40268177</v>
      </c>
      <c r="AC206" s="52">
        <v>343097949.26629448</v>
      </c>
    </row>
    <row r="207" spans="4:29" x14ac:dyDescent="0.3"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P207" t="s">
        <v>449</v>
      </c>
      <c r="Q207" t="s">
        <v>170</v>
      </c>
      <c r="R207" t="s">
        <v>171</v>
      </c>
      <c r="S207" t="s">
        <v>446</v>
      </c>
      <c r="T207" s="52">
        <v>22488142.964738622</v>
      </c>
      <c r="U207" s="52">
        <v>24816781.399142157</v>
      </c>
      <c r="V207" s="52">
        <v>29982407.40723953</v>
      </c>
      <c r="W207" s="52">
        <v>35224685.310768321</v>
      </c>
      <c r="X207" s="52">
        <v>40436713.710835487</v>
      </c>
      <c r="Y207" s="52">
        <v>45650247.160844915</v>
      </c>
      <c r="Z207" s="52">
        <v>50580313.823642828</v>
      </c>
      <c r="AA207" s="52">
        <v>55389557.382389918</v>
      </c>
      <c r="AB207" s="52">
        <v>59916323.269865073</v>
      </c>
      <c r="AC207" s="52">
        <v>64102344.465305075</v>
      </c>
    </row>
    <row r="208" spans="4:29" x14ac:dyDescent="0.3"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P208" t="s">
        <v>449</v>
      </c>
      <c r="Q208" t="s">
        <v>172</v>
      </c>
      <c r="R208" t="s">
        <v>173</v>
      </c>
      <c r="S208" t="s">
        <v>446</v>
      </c>
      <c r="T208" s="52">
        <v>21232492.032025851</v>
      </c>
      <c r="U208" s="52">
        <v>24230185.503343105</v>
      </c>
      <c r="V208" s="52">
        <v>29849890.588352878</v>
      </c>
      <c r="W208" s="52">
        <v>35550587.20114094</v>
      </c>
      <c r="X208" s="52">
        <v>41187427.031452328</v>
      </c>
      <c r="Y208" s="52">
        <v>46767200.429063581</v>
      </c>
      <c r="Z208" s="52">
        <v>52101687.297729805</v>
      </c>
      <c r="AA208" s="52">
        <v>57170213.8451989</v>
      </c>
      <c r="AB208" s="52">
        <v>61876971.886416011</v>
      </c>
      <c r="AC208" s="52">
        <v>65906379.046517827</v>
      </c>
    </row>
    <row r="209" spans="4:29" x14ac:dyDescent="0.3"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P209" t="s">
        <v>449</v>
      </c>
      <c r="Q209" t="s">
        <v>174</v>
      </c>
      <c r="R209" t="s">
        <v>175</v>
      </c>
      <c r="S209" t="s">
        <v>446</v>
      </c>
      <c r="T209" s="52">
        <v>144106.72904693222</v>
      </c>
      <c r="U209" s="52">
        <v>150564.00014854051</v>
      </c>
      <c r="V209" s="52">
        <v>172165.33486780938</v>
      </c>
      <c r="W209" s="52">
        <v>191830.28681572754</v>
      </c>
      <c r="X209" s="52">
        <v>208790.41179604398</v>
      </c>
      <c r="Y209" s="52">
        <v>223895.69169814562</v>
      </c>
      <c r="Z209" s="52">
        <v>235858.26217010117</v>
      </c>
      <c r="AA209" s="52">
        <v>244232.40038118849</v>
      </c>
      <c r="AB209" s="52">
        <v>250498.70909021376</v>
      </c>
      <c r="AC209" s="52">
        <v>253229.53008427593</v>
      </c>
    </row>
    <row r="210" spans="4:29" x14ac:dyDescent="0.3"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P210" t="s">
        <v>449</v>
      </c>
      <c r="Q210" t="s">
        <v>176</v>
      </c>
      <c r="R210" t="s">
        <v>177</v>
      </c>
      <c r="S210" t="s">
        <v>446</v>
      </c>
      <c r="T210" s="52">
        <v>186704.21744879024</v>
      </c>
      <c r="U210" s="52">
        <v>211086.86387969772</v>
      </c>
      <c r="V210" s="52">
        <v>255986.61592388767</v>
      </c>
      <c r="W210" s="52">
        <v>298330.84426870191</v>
      </c>
      <c r="X210" s="52">
        <v>336526.19750832458</v>
      </c>
      <c r="Y210" s="52">
        <v>368947.2724818461</v>
      </c>
      <c r="Z210" s="52">
        <v>394140.8818594818</v>
      </c>
      <c r="AA210" s="52">
        <v>410715.40423531964</v>
      </c>
      <c r="AB210" s="52">
        <v>415661.02391930221</v>
      </c>
      <c r="AC210" s="52">
        <v>409407.92946452927</v>
      </c>
    </row>
    <row r="211" spans="4:29" x14ac:dyDescent="0.3"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P211" t="s">
        <v>449</v>
      </c>
      <c r="Q211" t="s">
        <v>178</v>
      </c>
      <c r="R211" t="s">
        <v>179</v>
      </c>
      <c r="S211" t="s">
        <v>446</v>
      </c>
      <c r="T211" s="52">
        <v>384132.47705851198</v>
      </c>
      <c r="U211" s="52">
        <v>425107.36562241957</v>
      </c>
      <c r="V211" s="52">
        <v>510659.39927263855</v>
      </c>
      <c r="W211" s="52">
        <v>593921.69896398729</v>
      </c>
      <c r="X211" s="52">
        <v>673164.84908633144</v>
      </c>
      <c r="Y211" s="52">
        <v>745379.40435596753</v>
      </c>
      <c r="Z211" s="52">
        <v>811230.21251573612</v>
      </c>
      <c r="AA211" s="52">
        <v>865624.99336592422</v>
      </c>
      <c r="AB211" s="52">
        <v>907615.21295766754</v>
      </c>
      <c r="AC211" s="52">
        <v>932484.095287784</v>
      </c>
    </row>
    <row r="212" spans="4:29" x14ac:dyDescent="0.3"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P212" t="s">
        <v>449</v>
      </c>
      <c r="Q212" t="s">
        <v>180</v>
      </c>
      <c r="R212" t="s">
        <v>181</v>
      </c>
      <c r="S212" t="s">
        <v>446</v>
      </c>
      <c r="T212" s="52">
        <v>35470159.338760138</v>
      </c>
      <c r="U212" s="52">
        <v>41093314.622842722</v>
      </c>
      <c r="V212" s="52">
        <v>51309948.36038819</v>
      </c>
      <c r="W212" s="52">
        <v>61836885.646892093</v>
      </c>
      <c r="X212" s="52">
        <v>72538231.173156932</v>
      </c>
      <c r="Y212" s="52">
        <v>83171226.971265018</v>
      </c>
      <c r="Z212" s="52">
        <v>93769441.730291829</v>
      </c>
      <c r="AA212" s="52">
        <v>103805013.56803778</v>
      </c>
      <c r="AB212" s="52">
        <v>113236149.54035109</v>
      </c>
      <c r="AC212" s="52">
        <v>121847878.1559937</v>
      </c>
    </row>
    <row r="213" spans="4:29" x14ac:dyDescent="0.3"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P213" t="s">
        <v>449</v>
      </c>
      <c r="Q213" t="s">
        <v>182</v>
      </c>
      <c r="R213" t="s">
        <v>183</v>
      </c>
      <c r="S213" t="s">
        <v>446</v>
      </c>
      <c r="T213" s="52">
        <v>4198438.6753805755</v>
      </c>
      <c r="U213" s="52">
        <v>4334276.7925902233</v>
      </c>
      <c r="V213" s="52">
        <v>4937698.2013519304</v>
      </c>
      <c r="W213" s="52">
        <v>5492066.6152503649</v>
      </c>
      <c r="X213" s="52">
        <v>5997795.223507476</v>
      </c>
      <c r="Y213" s="52">
        <v>6454163.0383393718</v>
      </c>
      <c r="Z213" s="52">
        <v>6860569.378179864</v>
      </c>
      <c r="AA213" s="52">
        <v>7215639.4315888984</v>
      </c>
      <c r="AB213" s="52">
        <v>7499371.4277784117</v>
      </c>
      <c r="AC213" s="52">
        <v>7720186.7199426061</v>
      </c>
    </row>
    <row r="214" spans="4:29" x14ac:dyDescent="0.3"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P214" t="s">
        <v>449</v>
      </c>
      <c r="Q214" t="s">
        <v>184</v>
      </c>
      <c r="R214" t="s">
        <v>185</v>
      </c>
      <c r="S214" t="s">
        <v>446</v>
      </c>
      <c r="T214" s="52">
        <v>14534857.92679539</v>
      </c>
      <c r="U214" s="52">
        <v>16351019.270277485</v>
      </c>
      <c r="V214" s="52">
        <v>19971257.617848247</v>
      </c>
      <c r="W214" s="52">
        <v>23644236.432287104</v>
      </c>
      <c r="X214" s="52">
        <v>27283329.215380225</v>
      </c>
      <c r="Y214" s="52">
        <v>30843919.310000263</v>
      </c>
      <c r="Z214" s="52">
        <v>34240729.275053158</v>
      </c>
      <c r="AA214" s="52">
        <v>37381212.622065037</v>
      </c>
      <c r="AB214" s="52">
        <v>40141763.899720497</v>
      </c>
      <c r="AC214" s="52">
        <v>42513305.778810203</v>
      </c>
    </row>
    <row r="215" spans="4:29" x14ac:dyDescent="0.3"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P215" t="s">
        <v>449</v>
      </c>
      <c r="Q215" t="s">
        <v>186</v>
      </c>
      <c r="R215" t="s">
        <v>187</v>
      </c>
      <c r="S215" t="s">
        <v>446</v>
      </c>
      <c r="T215" s="52">
        <v>635350.58397898381</v>
      </c>
      <c r="U215" s="52">
        <v>727918.42397863208</v>
      </c>
      <c r="V215" s="52">
        <v>900244.39136848843</v>
      </c>
      <c r="W215" s="52">
        <v>1075183.3055751543</v>
      </c>
      <c r="X215" s="52">
        <v>1249976.6081230121</v>
      </c>
      <c r="Y215" s="52">
        <v>1420314.5145424996</v>
      </c>
      <c r="Z215" s="52">
        <v>1584102.1798982932</v>
      </c>
      <c r="AA215" s="52">
        <v>1738246.5449348472</v>
      </c>
      <c r="AB215" s="52">
        <v>1877145.0863841502</v>
      </c>
      <c r="AC215" s="52">
        <v>1998498.3191455125</v>
      </c>
    </row>
    <row r="216" spans="4:29" x14ac:dyDescent="0.3"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P216" t="s">
        <v>449</v>
      </c>
      <c r="Q216" t="s">
        <v>188</v>
      </c>
      <c r="R216" t="s">
        <v>189</v>
      </c>
      <c r="S216" t="s">
        <v>446</v>
      </c>
      <c r="T216" s="52">
        <v>14664613.316772301</v>
      </c>
      <c r="U216" s="52">
        <v>19499295.719480526</v>
      </c>
      <c r="V216" s="52">
        <v>26770623.180680729</v>
      </c>
      <c r="W216" s="52">
        <v>34606949.793135807</v>
      </c>
      <c r="X216" s="52">
        <v>42837312.282493711</v>
      </c>
      <c r="Y216" s="52">
        <v>51324877.822983995</v>
      </c>
      <c r="Z216" s="52">
        <v>59855482.623073854</v>
      </c>
      <c r="AA216" s="52">
        <v>68187265.497693896</v>
      </c>
      <c r="AB216" s="52">
        <v>76086602.59881638</v>
      </c>
      <c r="AC216" s="52">
        <v>83257646.00274457</v>
      </c>
    </row>
    <row r="217" spans="4:29" x14ac:dyDescent="0.3"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P217" t="s">
        <v>449</v>
      </c>
      <c r="Q217" t="s">
        <v>190</v>
      </c>
      <c r="R217" t="s">
        <v>191</v>
      </c>
      <c r="S217" t="s">
        <v>446</v>
      </c>
      <c r="T217" s="52">
        <v>94445520.199348554</v>
      </c>
      <c r="U217" s="52">
        <v>102012499.16994117</v>
      </c>
      <c r="V217" s="52">
        <v>120701225.34568991</v>
      </c>
      <c r="W217" s="52">
        <v>139741631.40083754</v>
      </c>
      <c r="X217" s="52">
        <v>158482232.81217372</v>
      </c>
      <c r="Y217" s="52">
        <v>176668860.07536808</v>
      </c>
      <c r="Z217" s="52">
        <v>194996624.57048348</v>
      </c>
      <c r="AA217" s="52">
        <v>212450793.90686545</v>
      </c>
      <c r="AB217" s="52">
        <v>228707684.66212019</v>
      </c>
      <c r="AC217" s="52">
        <v>244777813.39625281</v>
      </c>
    </row>
    <row r="218" spans="4:29" x14ac:dyDescent="0.3"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P218" t="s">
        <v>449</v>
      </c>
      <c r="Q218" t="s">
        <v>192</v>
      </c>
      <c r="R218" t="s">
        <v>193</v>
      </c>
      <c r="S218" t="s">
        <v>446</v>
      </c>
      <c r="T218" s="52">
        <v>22019387.438475594</v>
      </c>
      <c r="U218" s="52">
        <v>27750568.193224195</v>
      </c>
      <c r="V218" s="52">
        <v>36853789.056736857</v>
      </c>
      <c r="W218" s="52">
        <v>46560246.945981763</v>
      </c>
      <c r="X218" s="52">
        <v>56658341.320347525</v>
      </c>
      <c r="Y218" s="52">
        <v>66877659.665205009</v>
      </c>
      <c r="Z218" s="52">
        <v>76953650.665383518</v>
      </c>
      <c r="AA218" s="52">
        <v>86446009.830992579</v>
      </c>
      <c r="AB218" s="52">
        <v>94940886.855668917</v>
      </c>
      <c r="AC218" s="52">
        <v>101848783.36319789</v>
      </c>
    </row>
    <row r="219" spans="4:29" x14ac:dyDescent="0.3"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P219" t="s">
        <v>449</v>
      </c>
      <c r="Q219" t="s">
        <v>194</v>
      </c>
      <c r="R219" t="s">
        <v>195</v>
      </c>
      <c r="S219" t="s">
        <v>446</v>
      </c>
      <c r="T219" s="52">
        <v>17553304.162550442</v>
      </c>
      <c r="U219" s="52">
        <v>19527872.961763151</v>
      </c>
      <c r="V219" s="52">
        <v>23520902.642887168</v>
      </c>
      <c r="W219" s="52">
        <v>27494326.803663936</v>
      </c>
      <c r="X219" s="52">
        <v>31337916.367884159</v>
      </c>
      <c r="Y219" s="52">
        <v>35048005.022964209</v>
      </c>
      <c r="Z219" s="52">
        <v>38615384.232245512</v>
      </c>
      <c r="AA219" s="52">
        <v>42016069.088779382</v>
      </c>
      <c r="AB219" s="52">
        <v>45232224.724719889</v>
      </c>
      <c r="AC219" s="52">
        <v>48228265.855001748</v>
      </c>
    </row>
    <row r="220" spans="4:29" x14ac:dyDescent="0.3"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P220" t="s">
        <v>449</v>
      </c>
      <c r="Q220" t="s">
        <v>196</v>
      </c>
      <c r="R220" t="s">
        <v>197</v>
      </c>
      <c r="S220" t="s">
        <v>446</v>
      </c>
      <c r="T220" s="52">
        <v>59039169.273186363</v>
      </c>
      <c r="U220" s="52">
        <v>70969526.110169753</v>
      </c>
      <c r="V220" s="52">
        <v>90890464.836357594</v>
      </c>
      <c r="W220" s="52">
        <v>111525061.63358548</v>
      </c>
      <c r="X220" s="52">
        <v>132515598.09454168</v>
      </c>
      <c r="Y220" s="52">
        <v>153401330.81876606</v>
      </c>
      <c r="Z220" s="52">
        <v>173821377.10469654</v>
      </c>
      <c r="AA220" s="52">
        <v>193204355.75350165</v>
      </c>
      <c r="AB220" s="52">
        <v>210923645.11489233</v>
      </c>
      <c r="AC220" s="52">
        <v>226336703.0600194</v>
      </c>
    </row>
    <row r="221" spans="4:29" x14ac:dyDescent="0.3"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P221" t="s">
        <v>449</v>
      </c>
      <c r="Q221" t="s">
        <v>198</v>
      </c>
      <c r="R221" t="s">
        <v>199</v>
      </c>
      <c r="S221" t="s">
        <v>446</v>
      </c>
      <c r="T221" s="52">
        <v>512981.21400361869</v>
      </c>
      <c r="U221" s="52">
        <v>539921.36976756144</v>
      </c>
      <c r="V221" s="52">
        <v>623794.65652749501</v>
      </c>
      <c r="W221" s="52">
        <v>703600.46445509174</v>
      </c>
      <c r="X221" s="52">
        <v>778512.95707490272</v>
      </c>
      <c r="Y221" s="52">
        <v>844723.15173846215</v>
      </c>
      <c r="Z221" s="52">
        <v>902963.40474307933</v>
      </c>
      <c r="AA221" s="52">
        <v>948924.67339375219</v>
      </c>
      <c r="AB221" s="52">
        <v>984199.67049286526</v>
      </c>
      <c r="AC221" s="52">
        <v>1008324.7829248436</v>
      </c>
    </row>
    <row r="222" spans="4:29" x14ac:dyDescent="0.3"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P222" t="s">
        <v>449</v>
      </c>
      <c r="Q222" t="s">
        <v>200</v>
      </c>
      <c r="R222" t="s">
        <v>201</v>
      </c>
      <c r="S222" t="s">
        <v>446</v>
      </c>
      <c r="T222" s="52">
        <v>3428087.3312269384</v>
      </c>
      <c r="U222" s="52">
        <v>3777321.6642350629</v>
      </c>
      <c r="V222" s="52">
        <v>4518360.1385579016</v>
      </c>
      <c r="W222" s="52">
        <v>5248886.3445374956</v>
      </c>
      <c r="X222" s="52">
        <v>5962513.028791667</v>
      </c>
      <c r="Y222" s="52">
        <v>6655779.0956468284</v>
      </c>
      <c r="Z222" s="52">
        <v>7299488.238059842</v>
      </c>
      <c r="AA222" s="52">
        <v>7902317.4772051917</v>
      </c>
      <c r="AB222" s="52">
        <v>8461102.12027614</v>
      </c>
      <c r="AC222" s="52">
        <v>8965511.062074624</v>
      </c>
    </row>
    <row r="223" spans="4:29" x14ac:dyDescent="0.3"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P223" t="s">
        <v>449</v>
      </c>
      <c r="Q223" t="s">
        <v>202</v>
      </c>
      <c r="R223" t="s">
        <v>203</v>
      </c>
      <c r="S223" t="s">
        <v>446</v>
      </c>
      <c r="T223" s="52">
        <v>25298627.115946423</v>
      </c>
      <c r="U223" s="52">
        <v>30251241.008827843</v>
      </c>
      <c r="V223" s="52">
        <v>38896460.495329559</v>
      </c>
      <c r="W223" s="52">
        <v>48047799.054069616</v>
      </c>
      <c r="X223" s="52">
        <v>57435268.653782301</v>
      </c>
      <c r="Y223" s="52">
        <v>66556150.719028026</v>
      </c>
      <c r="Z223" s="52">
        <v>75308727.225938216</v>
      </c>
      <c r="AA223" s="52">
        <v>83593381.182945341</v>
      </c>
      <c r="AB223" s="52">
        <v>91340142.810511053</v>
      </c>
      <c r="AC223" s="52">
        <v>98174105.38976948</v>
      </c>
    </row>
    <row r="224" spans="4:29" x14ac:dyDescent="0.3"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P224" t="s">
        <v>449</v>
      </c>
      <c r="Q224" t="s">
        <v>204</v>
      </c>
      <c r="R224" t="s">
        <v>205</v>
      </c>
      <c r="S224" t="s">
        <v>446</v>
      </c>
      <c r="T224" s="52">
        <v>6045568.4822800336</v>
      </c>
      <c r="U224" s="52">
        <v>6800407.1380697107</v>
      </c>
      <c r="V224" s="52">
        <v>8191805.9024291188</v>
      </c>
      <c r="W224" s="52">
        <v>9489747.2448185682</v>
      </c>
      <c r="X224" s="52">
        <v>10664646.954071647</v>
      </c>
      <c r="Y224" s="52">
        <v>11709714.340540648</v>
      </c>
      <c r="Z224" s="52">
        <v>12599334.172899976</v>
      </c>
      <c r="AA224" s="52">
        <v>13304774.207369873</v>
      </c>
      <c r="AB224" s="52">
        <v>13795281.327479426</v>
      </c>
      <c r="AC224" s="52">
        <v>14041347.884051705</v>
      </c>
    </row>
    <row r="225" spans="4:29" x14ac:dyDescent="0.3"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P225" t="s">
        <v>449</v>
      </c>
      <c r="Q225" t="s">
        <v>206</v>
      </c>
      <c r="R225" t="s">
        <v>207</v>
      </c>
      <c r="S225" t="s">
        <v>446</v>
      </c>
      <c r="T225" s="52">
        <v>36198746.174973175</v>
      </c>
      <c r="U225" s="52">
        <v>40012375.883192115</v>
      </c>
      <c r="V225" s="52">
        <v>47880431.357829086</v>
      </c>
      <c r="W225" s="52">
        <v>55679284.85264688</v>
      </c>
      <c r="X225" s="52">
        <v>63011565.392459467</v>
      </c>
      <c r="Y225" s="52">
        <v>69977890.165794656</v>
      </c>
      <c r="Z225" s="52">
        <v>76867208.619579792</v>
      </c>
      <c r="AA225" s="52">
        <v>83150244.915887848</v>
      </c>
      <c r="AB225" s="52">
        <v>88990197.417495459</v>
      </c>
      <c r="AC225" s="52">
        <v>94390812.001303554</v>
      </c>
    </row>
    <row r="226" spans="4:29" x14ac:dyDescent="0.3"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P226" t="s">
        <v>449</v>
      </c>
      <c r="Q226" t="s">
        <v>208</v>
      </c>
      <c r="R226" t="s">
        <v>209</v>
      </c>
      <c r="S226" t="s">
        <v>446</v>
      </c>
      <c r="T226" s="52">
        <v>1235735.8648933112</v>
      </c>
      <c r="U226" s="52">
        <v>1450381.726488882</v>
      </c>
      <c r="V226" s="52">
        <v>1814677.5373319914</v>
      </c>
      <c r="W226" s="52">
        <v>2176789.5556192212</v>
      </c>
      <c r="X226" s="52">
        <v>2526300.3989473614</v>
      </c>
      <c r="Y226" s="52">
        <v>2849764.4905927549</v>
      </c>
      <c r="Z226" s="52">
        <v>3146008.9463343141</v>
      </c>
      <c r="AA226" s="52">
        <v>3398239.2650719825</v>
      </c>
      <c r="AB226" s="52">
        <v>3591751.436672491</v>
      </c>
      <c r="AC226" s="52">
        <v>3715189.180377332</v>
      </c>
    </row>
    <row r="227" spans="4:29" x14ac:dyDescent="0.3"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P227" t="s">
        <v>449</v>
      </c>
      <c r="Q227" t="s">
        <v>210</v>
      </c>
      <c r="R227" t="s">
        <v>211</v>
      </c>
      <c r="S227" t="s">
        <v>446</v>
      </c>
      <c r="T227" s="52">
        <v>12872277.86718734</v>
      </c>
      <c r="U227" s="52">
        <v>15199661.625781883</v>
      </c>
      <c r="V227" s="52">
        <v>19175354.330897018</v>
      </c>
      <c r="W227" s="52">
        <v>23224575.354341466</v>
      </c>
      <c r="X227" s="52">
        <v>27259814.81085318</v>
      </c>
      <c r="Y227" s="52">
        <v>31152267.981994018</v>
      </c>
      <c r="Z227" s="52">
        <v>34815560.904869623</v>
      </c>
      <c r="AA227" s="52">
        <v>38044151.205355912</v>
      </c>
      <c r="AB227" s="52">
        <v>40778462.284677774</v>
      </c>
      <c r="AC227" s="52">
        <v>42843520.244573526</v>
      </c>
    </row>
    <row r="228" spans="4:29" x14ac:dyDescent="0.3"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P228" t="s">
        <v>449</v>
      </c>
      <c r="Q228" t="s">
        <v>212</v>
      </c>
      <c r="R228" t="s">
        <v>213</v>
      </c>
      <c r="S228" t="s">
        <v>446</v>
      </c>
      <c r="T228" s="52">
        <v>96927.808717012929</v>
      </c>
      <c r="U228" s="52">
        <v>107870.55107757064</v>
      </c>
      <c r="V228" s="52">
        <v>130344.68657183454</v>
      </c>
      <c r="W228" s="52">
        <v>152258.19461517426</v>
      </c>
      <c r="X228" s="52">
        <v>173673.09714715162</v>
      </c>
      <c r="Y228" s="52">
        <v>194151.36797040442</v>
      </c>
      <c r="Z228" s="52">
        <v>212942.38881656746</v>
      </c>
      <c r="AA228" s="52">
        <v>230236.56118878431</v>
      </c>
      <c r="AB228" s="52">
        <v>244862.73014330841</v>
      </c>
      <c r="AC228" s="52">
        <v>256203.6665651417</v>
      </c>
    </row>
    <row r="229" spans="4:29" x14ac:dyDescent="0.3"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P229" t="s">
        <v>449</v>
      </c>
      <c r="Q229" t="s">
        <v>214</v>
      </c>
      <c r="R229" t="s">
        <v>215</v>
      </c>
      <c r="S229" t="s">
        <v>446</v>
      </c>
      <c r="T229" s="52">
        <v>2355736.6864492665</v>
      </c>
      <c r="U229" s="52">
        <v>2399701.0668073003</v>
      </c>
      <c r="V229" s="52">
        <v>2692430.5215228531</v>
      </c>
      <c r="W229" s="52">
        <v>2948094.944694804</v>
      </c>
      <c r="X229" s="52">
        <v>3172879.9093040917</v>
      </c>
      <c r="Y229" s="52">
        <v>3361188.4840407004</v>
      </c>
      <c r="Z229" s="52">
        <v>3509853.9770265426</v>
      </c>
      <c r="AA229" s="52">
        <v>3624782.5204407382</v>
      </c>
      <c r="AB229" s="52">
        <v>3694928.4056055504</v>
      </c>
      <c r="AC229" s="52">
        <v>3716448.8260239507</v>
      </c>
    </row>
    <row r="230" spans="4:29" x14ac:dyDescent="0.3"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P230" t="s">
        <v>449</v>
      </c>
      <c r="Q230" t="s">
        <v>216</v>
      </c>
      <c r="R230" t="s">
        <v>217</v>
      </c>
      <c r="S230" t="s">
        <v>446</v>
      </c>
      <c r="T230" s="52">
        <v>18201954.895726364</v>
      </c>
      <c r="U230" s="52">
        <v>20168704.077593964</v>
      </c>
      <c r="V230" s="52">
        <v>24206976.340516511</v>
      </c>
      <c r="W230" s="52">
        <v>28094088.89365552</v>
      </c>
      <c r="X230" s="52">
        <v>31918233.827435311</v>
      </c>
      <c r="Y230" s="52">
        <v>35638603.976814881</v>
      </c>
      <c r="Z230" s="52">
        <v>39235767.693080314</v>
      </c>
      <c r="AA230" s="52">
        <v>42589896.603323065</v>
      </c>
      <c r="AB230" s="52">
        <v>45872546.828335762</v>
      </c>
      <c r="AC230" s="52">
        <v>48902677.142870329</v>
      </c>
    </row>
    <row r="231" spans="4:29" x14ac:dyDescent="0.3"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P231" t="s">
        <v>449</v>
      </c>
      <c r="Q231" t="s">
        <v>218</v>
      </c>
      <c r="R231" t="s">
        <v>219</v>
      </c>
      <c r="S231" t="s">
        <v>446</v>
      </c>
      <c r="T231" s="52">
        <v>120338208.83377086</v>
      </c>
      <c r="U231" s="52">
        <v>131028388.21332227</v>
      </c>
      <c r="V231" s="52">
        <v>155421342.44731337</v>
      </c>
      <c r="W231" s="52">
        <v>179290269.12575382</v>
      </c>
      <c r="X231" s="52">
        <v>203170382.96954671</v>
      </c>
      <c r="Y231" s="52">
        <v>226067877.92560261</v>
      </c>
      <c r="Z231" s="52">
        <v>248194998.99077809</v>
      </c>
      <c r="AA231" s="52">
        <v>270279639.5510242</v>
      </c>
      <c r="AB231" s="52">
        <v>290782479.93554544</v>
      </c>
      <c r="AC231" s="52">
        <v>310095666.78599232</v>
      </c>
    </row>
    <row r="232" spans="4:29" x14ac:dyDescent="0.3"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P232" t="s">
        <v>449</v>
      </c>
      <c r="Q232" t="s">
        <v>220</v>
      </c>
      <c r="R232" t="s">
        <v>221</v>
      </c>
      <c r="S232" t="s">
        <v>446</v>
      </c>
      <c r="T232" s="52">
        <v>5220794.2157943165</v>
      </c>
      <c r="U232" s="52">
        <v>5556976.4052008148</v>
      </c>
      <c r="V232" s="52">
        <v>6469244.5938978288</v>
      </c>
      <c r="W232" s="52">
        <v>7334581.9030244555</v>
      </c>
      <c r="X232" s="52">
        <v>8153498.8324453263</v>
      </c>
      <c r="Y232" s="52">
        <v>8899037.7624325622</v>
      </c>
      <c r="Z232" s="52">
        <v>9587993.2889418229</v>
      </c>
      <c r="AA232" s="52">
        <v>10215034.384013468</v>
      </c>
      <c r="AB232" s="52">
        <v>10736607.869408825</v>
      </c>
      <c r="AC232" s="52">
        <v>11184898.171330322</v>
      </c>
    </row>
    <row r="233" spans="4:29" x14ac:dyDescent="0.3"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P233" t="s">
        <v>449</v>
      </c>
      <c r="Q233" t="s">
        <v>222</v>
      </c>
      <c r="R233" t="s">
        <v>223</v>
      </c>
      <c r="S233" t="s">
        <v>446</v>
      </c>
      <c r="T233" s="52">
        <v>116387530.59380209</v>
      </c>
      <c r="U233" s="52">
        <v>132759885.99981011</v>
      </c>
      <c r="V233" s="52">
        <v>163366647.91108087</v>
      </c>
      <c r="W233" s="52">
        <v>193821971.08920777</v>
      </c>
      <c r="X233" s="52">
        <v>223028465.78793153</v>
      </c>
      <c r="Y233" s="52">
        <v>251001690.22195607</v>
      </c>
      <c r="Z233" s="52">
        <v>276211283.96682268</v>
      </c>
      <c r="AA233" s="52">
        <v>298003631.4012211</v>
      </c>
      <c r="AB233" s="52">
        <v>314741292.15332025</v>
      </c>
      <c r="AC233" s="52">
        <v>325749553.46627462</v>
      </c>
    </row>
    <row r="234" spans="4:29" x14ac:dyDescent="0.3"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P234" t="s">
        <v>449</v>
      </c>
      <c r="Q234" t="s">
        <v>224</v>
      </c>
      <c r="R234" t="s">
        <v>225</v>
      </c>
      <c r="S234" t="s">
        <v>446</v>
      </c>
      <c r="T234" s="52">
        <v>29178773.281574704</v>
      </c>
      <c r="U234" s="52">
        <v>30839116.439537931</v>
      </c>
      <c r="V234" s="52">
        <v>35517308.207044058</v>
      </c>
      <c r="W234" s="52">
        <v>39687849.342708223</v>
      </c>
      <c r="X234" s="52">
        <v>43478083.285159647</v>
      </c>
      <c r="Y234" s="52">
        <v>46895376.451258093</v>
      </c>
      <c r="Z234" s="52">
        <v>49939073.075664468</v>
      </c>
      <c r="AA234" s="52">
        <v>52492459.978836268</v>
      </c>
      <c r="AB234" s="52">
        <v>54725042.737950496</v>
      </c>
      <c r="AC234" s="52">
        <v>56512035.91512166</v>
      </c>
    </row>
    <row r="235" spans="4:29" x14ac:dyDescent="0.3"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P235" t="s">
        <v>449</v>
      </c>
      <c r="Q235" t="s">
        <v>226</v>
      </c>
      <c r="R235" t="s">
        <v>227</v>
      </c>
      <c r="S235" t="s">
        <v>446</v>
      </c>
      <c r="T235" s="52">
        <v>135959314.27623466</v>
      </c>
      <c r="U235" s="52">
        <v>156422669.88703731</v>
      </c>
      <c r="V235" s="52">
        <v>194260227.80068433</v>
      </c>
      <c r="W235" s="52">
        <v>232886216.79597342</v>
      </c>
      <c r="X235" s="52">
        <v>272099604.69607836</v>
      </c>
      <c r="Y235" s="52">
        <v>310471655.92191535</v>
      </c>
      <c r="Z235" s="52">
        <v>348779556.08186549</v>
      </c>
      <c r="AA235" s="52">
        <v>384705243.01509786</v>
      </c>
      <c r="AB235" s="52">
        <v>417733022.93405336</v>
      </c>
      <c r="AC235" s="52">
        <v>447680853.3353073</v>
      </c>
    </row>
    <row r="236" spans="4:29" x14ac:dyDescent="0.3"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P236" t="s">
        <v>449</v>
      </c>
      <c r="Q236" t="s">
        <v>228</v>
      </c>
      <c r="R236" t="s">
        <v>229</v>
      </c>
      <c r="S236" t="s">
        <v>446</v>
      </c>
      <c r="T236" s="52">
        <v>3309556.0816990333</v>
      </c>
      <c r="U236" s="52">
        <v>3540878.1095062452</v>
      </c>
      <c r="V236" s="52">
        <v>4131576.7446685452</v>
      </c>
      <c r="W236" s="52">
        <v>4692761.0591057986</v>
      </c>
      <c r="X236" s="52">
        <v>5221557.3340122793</v>
      </c>
      <c r="Y236" s="52">
        <v>5714171.0120876506</v>
      </c>
      <c r="Z236" s="52">
        <v>6166321.2517220452</v>
      </c>
      <c r="AA236" s="52">
        <v>6535812.1162939565</v>
      </c>
      <c r="AB236" s="52">
        <v>6884441.0659066737</v>
      </c>
      <c r="AC236" s="52">
        <v>7187917.0470216097</v>
      </c>
    </row>
    <row r="237" spans="4:29" x14ac:dyDescent="0.3"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P237" t="s">
        <v>449</v>
      </c>
      <c r="Q237" t="s">
        <v>230</v>
      </c>
      <c r="R237" t="s">
        <v>231</v>
      </c>
      <c r="S237" t="s">
        <v>446</v>
      </c>
      <c r="T237" s="52">
        <v>19441074.979590721</v>
      </c>
      <c r="U237" s="52">
        <v>21357110.795574836</v>
      </c>
      <c r="V237" s="52">
        <v>25361617.684452046</v>
      </c>
      <c r="W237" s="52">
        <v>29005163.45778298</v>
      </c>
      <c r="X237" s="52">
        <v>32328533.847449031</v>
      </c>
      <c r="Y237" s="52">
        <v>35336579.788910314</v>
      </c>
      <c r="Z237" s="52">
        <v>38027670.709763117</v>
      </c>
      <c r="AA237" s="52">
        <v>40382578.853456564</v>
      </c>
      <c r="AB237" s="52">
        <v>42201598.759478554</v>
      </c>
      <c r="AC237" s="52">
        <v>43824707.360000387</v>
      </c>
    </row>
    <row r="238" spans="4:29" x14ac:dyDescent="0.3"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P238" t="s">
        <v>449</v>
      </c>
      <c r="Q238" t="s">
        <v>232</v>
      </c>
      <c r="R238" t="s">
        <v>233</v>
      </c>
      <c r="S238" t="s">
        <v>446</v>
      </c>
      <c r="T238" s="52">
        <v>375913.27195707447</v>
      </c>
      <c r="U238" s="52">
        <v>426536.39452445711</v>
      </c>
      <c r="V238" s="52">
        <v>523305.92929539224</v>
      </c>
      <c r="W238" s="52">
        <v>619067.84406751697</v>
      </c>
      <c r="X238" s="52">
        <v>713431.02879053238</v>
      </c>
      <c r="Y238" s="52">
        <v>805489.23789306206</v>
      </c>
      <c r="Z238" s="52">
        <v>892784.78940688854</v>
      </c>
      <c r="AA238" s="52">
        <v>973184.39519722597</v>
      </c>
      <c r="AB238" s="52">
        <v>1045046.1238520973</v>
      </c>
      <c r="AC238" s="52">
        <v>1108402.6968229045</v>
      </c>
    </row>
    <row r="239" spans="4:29" x14ac:dyDescent="0.3"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P239" t="s">
        <v>449</v>
      </c>
      <c r="Q239" t="s">
        <v>234</v>
      </c>
      <c r="R239" t="s">
        <v>235</v>
      </c>
      <c r="S239" t="s">
        <v>446</v>
      </c>
      <c r="T239" s="52">
        <v>67927422.889273256</v>
      </c>
      <c r="U239" s="52">
        <v>76277400.169384256</v>
      </c>
      <c r="V239" s="52">
        <v>92165580.126352906</v>
      </c>
      <c r="W239" s="52">
        <v>107076880.89448208</v>
      </c>
      <c r="X239" s="52">
        <v>121380403.59632869</v>
      </c>
      <c r="Y239" s="52">
        <v>134516229.41700143</v>
      </c>
      <c r="Z239" s="52">
        <v>146956414.88390768</v>
      </c>
      <c r="AA239" s="52">
        <v>158062078.9147253</v>
      </c>
      <c r="AB239" s="52">
        <v>168549218.23555315</v>
      </c>
      <c r="AC239" s="52">
        <v>177666487.83914602</v>
      </c>
    </row>
    <row r="240" spans="4:29" x14ac:dyDescent="0.3"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P240" t="s">
        <v>449</v>
      </c>
      <c r="Q240" t="s">
        <v>236</v>
      </c>
      <c r="R240" t="s">
        <v>237</v>
      </c>
      <c r="S240" t="s">
        <v>446</v>
      </c>
      <c r="T240" s="52">
        <v>30128509.691037267</v>
      </c>
      <c r="U240" s="52">
        <v>36066834.886948392</v>
      </c>
      <c r="V240" s="52">
        <v>45726651.492391281</v>
      </c>
      <c r="W240" s="52">
        <v>55364370.812543169</v>
      </c>
      <c r="X240" s="52">
        <v>64787647.485296026</v>
      </c>
      <c r="Y240" s="52">
        <v>73696498.655911565</v>
      </c>
      <c r="Z240" s="52">
        <v>82079606.109187797</v>
      </c>
      <c r="AA240" s="52">
        <v>89475301.005768389</v>
      </c>
      <c r="AB240" s="52">
        <v>95562131.470999002</v>
      </c>
      <c r="AC240" s="52">
        <v>100201783.37241946</v>
      </c>
    </row>
    <row r="241" spans="1:29" x14ac:dyDescent="0.3"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P241" t="s">
        <v>449</v>
      </c>
      <c r="Q241" t="s">
        <v>238</v>
      </c>
      <c r="R241" t="s">
        <v>239</v>
      </c>
      <c r="S241" t="s">
        <v>446</v>
      </c>
      <c r="T241" s="52">
        <v>40847201.363595486</v>
      </c>
      <c r="U241" s="52">
        <v>46217034.986139089</v>
      </c>
      <c r="V241" s="52">
        <v>56689453.959520817</v>
      </c>
      <c r="W241" s="52">
        <v>67198254.568937048</v>
      </c>
      <c r="X241" s="52">
        <v>77703600.236531228</v>
      </c>
      <c r="Y241" s="52">
        <v>87904896.655204922</v>
      </c>
      <c r="Z241" s="52">
        <v>97807480.795631886</v>
      </c>
      <c r="AA241" s="52">
        <v>106974043.10000786</v>
      </c>
      <c r="AB241" s="52">
        <v>115471625.31067079</v>
      </c>
      <c r="AC241" s="52">
        <v>123115548.87151626</v>
      </c>
    </row>
    <row r="242" spans="1:29" x14ac:dyDescent="0.3"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P242" t="s">
        <v>449</v>
      </c>
      <c r="Q242" t="s">
        <v>240</v>
      </c>
      <c r="R242" t="s">
        <v>241</v>
      </c>
      <c r="S242" t="s">
        <v>446</v>
      </c>
      <c r="T242" s="52">
        <v>40762120.9158329</v>
      </c>
      <c r="U242" s="52">
        <v>45561767.701577999</v>
      </c>
      <c r="V242" s="52">
        <v>55215655.812139593</v>
      </c>
      <c r="W242" s="52">
        <v>64960048.023181118</v>
      </c>
      <c r="X242" s="52">
        <v>74759526.748207435</v>
      </c>
      <c r="Y242" s="52">
        <v>84596652.808925077</v>
      </c>
      <c r="Z242" s="52">
        <v>94459580.978434846</v>
      </c>
      <c r="AA242" s="52">
        <v>104251429.84865622</v>
      </c>
      <c r="AB242" s="52">
        <v>113526733.59572944</v>
      </c>
      <c r="AC242" s="52">
        <v>122744959.9506333</v>
      </c>
    </row>
    <row r="244" spans="1:29" x14ac:dyDescent="0.3">
      <c r="A244">
        <v>1</v>
      </c>
      <c r="B244">
        <v>2</v>
      </c>
      <c r="C244">
        <v>3</v>
      </c>
      <c r="D244" t="e">
        <v>#REF!</v>
      </c>
      <c r="E244" t="e">
        <v>#REF!</v>
      </c>
      <c r="F244" t="e">
        <v>#REF!</v>
      </c>
      <c r="G244" t="e">
        <v>#REF!</v>
      </c>
      <c r="H244" t="e">
        <v>#REF!</v>
      </c>
      <c r="I244" t="e">
        <v>#REF!</v>
      </c>
      <c r="J244" t="e">
        <v>#REF!</v>
      </c>
      <c r="K244" t="e">
        <v>#REF!</v>
      </c>
      <c r="L244" t="e">
        <v>#REF!</v>
      </c>
      <c r="M244" t="e">
        <v>#REF!</v>
      </c>
      <c r="Q244">
        <v>1</v>
      </c>
      <c r="R244">
        <v>2</v>
      </c>
      <c r="S244">
        <v>3</v>
      </c>
      <c r="T244" t="e">
        <v>#REF!</v>
      </c>
      <c r="U244" t="e">
        <v>#REF!</v>
      </c>
      <c r="V244" t="e">
        <v>#REF!</v>
      </c>
      <c r="W244" t="e">
        <v>#REF!</v>
      </c>
      <c r="X244" t="e">
        <v>#REF!</v>
      </c>
      <c r="Y244" t="e">
        <v>#REF!</v>
      </c>
      <c r="Z244" t="e">
        <v>#REF!</v>
      </c>
      <c r="AA244" t="e">
        <v>#REF!</v>
      </c>
      <c r="AB244" t="e">
        <v>#REF!</v>
      </c>
      <c r="AC244" t="e"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AA04-C5D4-41B8-9C5E-7B5BE8002845}">
  <dimension ref="A1:M244"/>
  <sheetViews>
    <sheetView workbookViewId="0">
      <selection activeCell="D2" sqref="D2"/>
    </sheetView>
  </sheetViews>
  <sheetFormatPr defaultRowHeight="14.4" x14ac:dyDescent="0.3"/>
  <cols>
    <col min="1" max="1" width="21.88671875" customWidth="1"/>
    <col min="4" max="4" width="12" bestFit="1" customWidth="1"/>
  </cols>
  <sheetData>
    <row r="1" spans="1:13" x14ac:dyDescent="0.3">
      <c r="A1" s="1" t="s">
        <v>0</v>
      </c>
      <c r="B1" s="1" t="s">
        <v>444</v>
      </c>
      <c r="C1" s="1" t="s">
        <v>445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3">
      <c r="A2" t="s">
        <v>1</v>
      </c>
      <c r="B2" t="s">
        <v>2</v>
      </c>
      <c r="C2" t="s">
        <v>446</v>
      </c>
      <c r="D2">
        <f>'MH costs'!D2*(1/1.03^(D$1-2020))</f>
        <v>0</v>
      </c>
      <c r="E2">
        <f>'MH costs'!E2*(1/1.03^(E$1-2020))</f>
        <v>48184528.358174525</v>
      </c>
      <c r="F2">
        <f>'MH costs'!F2*(1/1.03^(F$1-2020))</f>
        <v>63175441.218224056</v>
      </c>
      <c r="G2">
        <f>'MH costs'!G2*(1/1.03^(G$1-2020))</f>
        <v>78075287.709407315</v>
      </c>
      <c r="H2">
        <f>'MH costs'!H2*(1/1.03^(H$1-2020))</f>
        <v>92519948.832879007</v>
      </c>
      <c r="I2">
        <f>'MH costs'!I2*(1/1.03^(I$1-2020))</f>
        <v>106214018.37602308</v>
      </c>
      <c r="J2">
        <f>'MH costs'!J2*(1/1.03^(J$1-2020))</f>
        <v>118796464.12669519</v>
      </c>
      <c r="K2">
        <f>'MH costs'!K2*(1/1.03^(K$1-2020))</f>
        <v>130023205.70447341</v>
      </c>
      <c r="L2">
        <f>'MH costs'!L2*(1/1.03^(L$1-2020))</f>
        <v>139585209.08438608</v>
      </c>
      <c r="M2">
        <f>'MH costs'!M2*(1/1.03^(M$1-2020))</f>
        <v>147323138.12407559</v>
      </c>
    </row>
    <row r="3" spans="1:13" x14ac:dyDescent="0.3">
      <c r="A3" t="s">
        <v>4</v>
      </c>
      <c r="B3" t="s">
        <v>5</v>
      </c>
      <c r="C3" t="s">
        <v>446</v>
      </c>
      <c r="D3">
        <f>'MH costs'!D3*(1/1.03^(D$1-2020))</f>
        <v>0</v>
      </c>
      <c r="E3">
        <f>'MH costs'!E3*(1/1.03^(E$1-2020))</f>
        <v>562957.92825695395</v>
      </c>
      <c r="F3">
        <f>'MH costs'!F3*(1/1.03^(F$1-2020))</f>
        <v>753676.84454429126</v>
      </c>
      <c r="G3">
        <f>'MH costs'!G3*(1/1.03^(G$1-2020))</f>
        <v>914136.12599233352</v>
      </c>
      <c r="H3">
        <f>'MH costs'!H3*(1/1.03^(H$1-2020))</f>
        <v>1043250.458687106</v>
      </c>
      <c r="I3">
        <f>'MH costs'!I3*(1/1.03^(I$1-2020))</f>
        <v>1137075.8742302309</v>
      </c>
      <c r="J3">
        <f>'MH costs'!J3*(1/1.03^(J$1-2020))</f>
        <v>1193641.6242491091</v>
      </c>
      <c r="K3">
        <f>'MH costs'!K3*(1/1.03^(K$1-2020))</f>
        <v>1208580.5967395329</v>
      </c>
      <c r="L3">
        <f>'MH costs'!L3*(1/1.03^(L$1-2020))</f>
        <v>1163589.0146480247</v>
      </c>
      <c r="M3">
        <f>'MH costs'!M3*(1/1.03^(M$1-2020))</f>
        <v>988441.01489369455</v>
      </c>
    </row>
    <row r="4" spans="1:13" x14ac:dyDescent="0.3">
      <c r="A4" t="s">
        <v>6</v>
      </c>
      <c r="B4" t="s">
        <v>7</v>
      </c>
      <c r="C4" t="s">
        <v>446</v>
      </c>
      <c r="D4">
        <f>'MH costs'!D4*(1/1.03^(D$1-2020))</f>
        <v>0</v>
      </c>
      <c r="E4">
        <f>'MH costs'!E4*(1/1.03^(E$1-2020))</f>
        <v>31502009.804022685</v>
      </c>
      <c r="F4">
        <f>'MH costs'!F4*(1/1.03^(F$1-2020))</f>
        <v>42274487.435149468</v>
      </c>
      <c r="G4">
        <f>'MH costs'!G4*(1/1.03^(G$1-2020))</f>
        <v>52394284.514506161</v>
      </c>
      <c r="H4">
        <f>'MH costs'!H4*(1/1.03^(H$1-2020))</f>
        <v>61865876.108689956</v>
      </c>
      <c r="I4">
        <f>'MH costs'!I4*(1/1.03^(I$1-2020))</f>
        <v>70703514.065131068</v>
      </c>
      <c r="J4">
        <f>'MH costs'!J4*(1/1.03^(J$1-2020))</f>
        <v>78922569.547959983</v>
      </c>
      <c r="K4">
        <f>'MH costs'!K4*(1/1.03^(K$1-2020))</f>
        <v>86527945.008479878</v>
      </c>
      <c r="L4">
        <f>'MH costs'!L4*(1/1.03^(L$1-2020))</f>
        <v>93526815.795802087</v>
      </c>
      <c r="M4">
        <f>'MH costs'!M4*(1/1.03^(M$1-2020))</f>
        <v>99725456.80901444</v>
      </c>
    </row>
    <row r="5" spans="1:13" x14ac:dyDescent="0.3">
      <c r="A5" t="s">
        <v>8</v>
      </c>
      <c r="B5" t="s">
        <v>9</v>
      </c>
      <c r="C5" t="s">
        <v>446</v>
      </c>
      <c r="D5">
        <f>'MH costs'!D5*(1/1.03^(D$1-2020))</f>
        <v>0</v>
      </c>
      <c r="E5">
        <f>'MH costs'!E5*(1/1.03^(E$1-2020))</f>
        <v>69718259.550533697</v>
      </c>
      <c r="F5">
        <f>'MH costs'!F5*(1/1.03^(F$1-2020))</f>
        <v>94771378.581528559</v>
      </c>
      <c r="G5">
        <f>'MH costs'!G5*(1/1.03^(G$1-2020))</f>
        <v>119359681.75257483</v>
      </c>
      <c r="H5">
        <f>'MH costs'!H5*(1/1.03^(H$1-2020))</f>
        <v>142738488.25242466</v>
      </c>
      <c r="I5">
        <f>'MH costs'!I5*(1/1.03^(I$1-2020))</f>
        <v>164179877.97269696</v>
      </c>
      <c r="J5">
        <f>'MH costs'!J5*(1/1.03^(J$1-2020))</f>
        <v>183201165.77875203</v>
      </c>
      <c r="K5">
        <f>'MH costs'!K5*(1/1.03^(K$1-2020))</f>
        <v>198788855.98975089</v>
      </c>
      <c r="L5">
        <f>'MH costs'!L5*(1/1.03^(L$1-2020))</f>
        <v>210157064.74836621</v>
      </c>
      <c r="M5">
        <f>'MH costs'!M5*(1/1.03^(M$1-2020))</f>
        <v>216529550.24176925</v>
      </c>
    </row>
    <row r="6" spans="1:13" x14ac:dyDescent="0.3">
      <c r="A6" t="s">
        <v>10</v>
      </c>
      <c r="B6" t="s">
        <v>11</v>
      </c>
      <c r="C6" t="s">
        <v>446</v>
      </c>
      <c r="D6">
        <f>'MH costs'!D6*(1/1.03^(D$1-2020))</f>
        <v>0</v>
      </c>
      <c r="E6">
        <f>'MH costs'!E6*(1/1.03^(E$1-2020))</f>
        <v>21807990.609314762</v>
      </c>
      <c r="F6">
        <f>'MH costs'!F6*(1/1.03^(F$1-2020))</f>
        <v>29014223.795092337</v>
      </c>
      <c r="G6">
        <f>'MH costs'!G6*(1/1.03^(G$1-2020))</f>
        <v>35592797.587756813</v>
      </c>
      <c r="H6">
        <f>'MH costs'!H6*(1/1.03^(H$1-2020))</f>
        <v>41318936.584922262</v>
      </c>
      <c r="I6">
        <f>'MH costs'!I6*(1/1.03^(I$1-2020))</f>
        <v>46243296.89666184</v>
      </c>
      <c r="J6">
        <f>'MH costs'!J6*(1/1.03^(J$1-2020))</f>
        <v>50371413.019414224</v>
      </c>
      <c r="K6">
        <f>'MH costs'!K6*(1/1.03^(K$1-2020))</f>
        <v>53705841.537724935</v>
      </c>
      <c r="L6">
        <f>'MH costs'!L6*(1/1.03^(L$1-2020))</f>
        <v>56258387.108567454</v>
      </c>
      <c r="M6">
        <f>'MH costs'!M6*(1/1.03^(M$1-2020))</f>
        <v>58040913.063438863</v>
      </c>
    </row>
    <row r="7" spans="1:13" x14ac:dyDescent="0.3">
      <c r="A7" t="s">
        <v>12</v>
      </c>
      <c r="B7" t="s">
        <v>13</v>
      </c>
      <c r="C7" t="s">
        <v>446</v>
      </c>
      <c r="D7">
        <f>'MH costs'!D7*(1/1.03^(D$1-2020))</f>
        <v>0</v>
      </c>
      <c r="E7">
        <f>'MH costs'!E7*(1/1.03^(E$1-2020))</f>
        <v>1302950.5509333096</v>
      </c>
      <c r="F7">
        <f>'MH costs'!F7*(1/1.03^(F$1-2020))</f>
        <v>1626157.6322294627</v>
      </c>
      <c r="G7">
        <f>'MH costs'!G7*(1/1.03^(G$1-2020))</f>
        <v>1896837.0765437381</v>
      </c>
      <c r="H7">
        <f>'MH costs'!H7*(1/1.03^(H$1-2020))</f>
        <v>2115702.663072628</v>
      </c>
      <c r="I7">
        <f>'MH costs'!I7*(1/1.03^(I$1-2020))</f>
        <v>2287871.0582499639</v>
      </c>
      <c r="J7">
        <f>'MH costs'!J7*(1/1.03^(J$1-2020))</f>
        <v>2418631.2324273787</v>
      </c>
      <c r="K7">
        <f>'MH costs'!K7*(1/1.03^(K$1-2020))</f>
        <v>2505944.9870037572</v>
      </c>
      <c r="L7">
        <f>'MH costs'!L7*(1/1.03^(L$1-2020))</f>
        <v>2554722.5160967684</v>
      </c>
      <c r="M7">
        <f>'MH costs'!M7*(1/1.03^(M$1-2020))</f>
        <v>2564618.5863721287</v>
      </c>
    </row>
    <row r="8" spans="1:13" x14ac:dyDescent="0.3">
      <c r="A8" t="s">
        <v>14</v>
      </c>
      <c r="B8" t="s">
        <v>15</v>
      </c>
      <c r="C8" t="s">
        <v>446</v>
      </c>
      <c r="D8">
        <f>'MH costs'!D8*(1/1.03^(D$1-2020))</f>
        <v>0</v>
      </c>
      <c r="E8">
        <f>'MH costs'!E8*(1/1.03^(E$1-2020))</f>
        <v>3047271.9553192253</v>
      </c>
      <c r="F8">
        <f>'MH costs'!F8*(1/1.03^(F$1-2020))</f>
        <v>3882220.9600528362</v>
      </c>
      <c r="G8">
        <f>'MH costs'!G8*(1/1.03^(G$1-2020))</f>
        <v>4574591.0594613394</v>
      </c>
      <c r="H8">
        <f>'MH costs'!H8*(1/1.03^(H$1-2020))</f>
        <v>5154596.7357574496</v>
      </c>
      <c r="I8">
        <f>'MH costs'!I8*(1/1.03^(I$1-2020))</f>
        <v>5603848.5369741041</v>
      </c>
      <c r="J8">
        <f>'MH costs'!J8*(1/1.03^(J$1-2020))</f>
        <v>5961665.6298082769</v>
      </c>
      <c r="K8">
        <f>'MH costs'!K8*(1/1.03^(K$1-2020))</f>
        <v>6205266.0464674002</v>
      </c>
      <c r="L8">
        <f>'MH costs'!L8*(1/1.03^(L$1-2020))</f>
        <v>6346884.2399489954</v>
      </c>
      <c r="M8">
        <f>'MH costs'!M8*(1/1.03^(M$1-2020))</f>
        <v>6393924.4505955912</v>
      </c>
    </row>
    <row r="9" spans="1:13" x14ac:dyDescent="0.3">
      <c r="A9" t="s">
        <v>16</v>
      </c>
      <c r="B9" t="s">
        <v>17</v>
      </c>
      <c r="C9" t="s">
        <v>446</v>
      </c>
      <c r="D9">
        <f>'MH costs'!D9*(1/1.03^(D$1-2020))</f>
        <v>0</v>
      </c>
      <c r="E9">
        <f>'MH costs'!E9*(1/1.03^(E$1-2020))</f>
        <v>122403404.92967716</v>
      </c>
      <c r="F9">
        <f>'MH costs'!F9*(1/1.03^(F$1-2020))</f>
        <v>152484874.93012378</v>
      </c>
      <c r="G9">
        <f>'MH costs'!G9*(1/1.03^(G$1-2020))</f>
        <v>180093064.91819873</v>
      </c>
      <c r="H9">
        <f>'MH costs'!H9*(1/1.03^(H$1-2020))</f>
        <v>205022800.28979242</v>
      </c>
      <c r="I9">
        <f>'MH costs'!I9*(1/1.03^(I$1-2020))</f>
        <v>227159217.66068774</v>
      </c>
      <c r="J9">
        <f>'MH costs'!J9*(1/1.03^(J$1-2020))</f>
        <v>246096587.68983924</v>
      </c>
      <c r="K9">
        <f>'MH costs'!K9*(1/1.03^(K$1-2020))</f>
        <v>262401035.23008668</v>
      </c>
      <c r="L9">
        <f>'MH costs'!L9*(1/1.03^(L$1-2020))</f>
        <v>275506417.80992275</v>
      </c>
      <c r="M9">
        <f>'MH costs'!M9*(1/1.03^(M$1-2020))</f>
        <v>285591773.94026887</v>
      </c>
    </row>
    <row r="10" spans="1:13" x14ac:dyDescent="0.3">
      <c r="A10" t="s">
        <v>18</v>
      </c>
      <c r="B10" t="s">
        <v>19</v>
      </c>
      <c r="C10" t="s">
        <v>446</v>
      </c>
      <c r="D10">
        <f>'MH costs'!D10*(1/1.03^(D$1-2020))</f>
        <v>0</v>
      </c>
      <c r="E10">
        <f>'MH costs'!E10*(1/1.03^(E$1-2020))</f>
        <v>105950.32316241971</v>
      </c>
      <c r="F10">
        <f>'MH costs'!F10*(1/1.03^(F$1-2020))</f>
        <v>148201.22659263291</v>
      </c>
      <c r="G10">
        <f>'MH costs'!G10*(1/1.03^(G$1-2020))</f>
        <v>184510.40521599576</v>
      </c>
      <c r="H10">
        <f>'MH costs'!H10*(1/1.03^(H$1-2020))</f>
        <v>215027.66707714085</v>
      </c>
      <c r="I10">
        <f>'MH costs'!I10*(1/1.03^(I$1-2020))</f>
        <v>238934.80621992098</v>
      </c>
      <c r="J10">
        <f>'MH costs'!J10*(1/1.03^(J$1-2020))</f>
        <v>257072.59448537001</v>
      </c>
      <c r="K10">
        <f>'MH costs'!K10*(1/1.03^(K$1-2020))</f>
        <v>269798.82836423977</v>
      </c>
      <c r="L10">
        <f>'MH costs'!L10*(1/1.03^(L$1-2020))</f>
        <v>276053.03732752771</v>
      </c>
      <c r="M10">
        <f>'MH costs'!M10*(1/1.03^(M$1-2020))</f>
        <v>274702.21156976058</v>
      </c>
    </row>
    <row r="11" spans="1:13" x14ac:dyDescent="0.3">
      <c r="A11" t="s">
        <v>20</v>
      </c>
      <c r="B11" t="s">
        <v>21</v>
      </c>
      <c r="C11" t="s">
        <v>446</v>
      </c>
      <c r="D11">
        <f>'MH costs'!D11*(1/1.03^(D$1-2020))</f>
        <v>0</v>
      </c>
      <c r="E11">
        <f>'MH costs'!E11*(1/1.03^(E$1-2020))</f>
        <v>1836506.0181312345</v>
      </c>
      <c r="F11">
        <f>'MH costs'!F11*(1/1.03^(F$1-2020))</f>
        <v>2421172.8029024447</v>
      </c>
      <c r="G11">
        <f>'MH costs'!G11*(1/1.03^(G$1-2020))</f>
        <v>2928747.0591595778</v>
      </c>
      <c r="H11">
        <f>'MH costs'!H11*(1/1.03^(H$1-2020))</f>
        <v>3346047.4118461479</v>
      </c>
      <c r="I11">
        <f>'MH costs'!I11*(1/1.03^(I$1-2020))</f>
        <v>3682332.3397432636</v>
      </c>
      <c r="J11">
        <f>'MH costs'!J11*(1/1.03^(J$1-2020))</f>
        <v>3943356.097954894</v>
      </c>
      <c r="K11">
        <f>'MH costs'!K11*(1/1.03^(K$1-2020))</f>
        <v>4132375.7954067942</v>
      </c>
      <c r="L11">
        <f>'MH costs'!L11*(1/1.03^(L$1-2020))</f>
        <v>4254805.8553054957</v>
      </c>
      <c r="M11">
        <f>'MH costs'!M11*(1/1.03^(M$1-2020))</f>
        <v>4322180.900661937</v>
      </c>
    </row>
    <row r="12" spans="1:13" x14ac:dyDescent="0.3">
      <c r="A12" t="s">
        <v>22</v>
      </c>
      <c r="B12" t="s">
        <v>23</v>
      </c>
      <c r="C12" t="s">
        <v>446</v>
      </c>
      <c r="D12">
        <f>'MH costs'!D12*(1/1.03^(D$1-2020))</f>
        <v>0</v>
      </c>
      <c r="E12">
        <f>'MH costs'!E12*(1/1.03^(E$1-2020))</f>
        <v>143078.41675956236</v>
      </c>
      <c r="F12">
        <f>'MH costs'!F12*(1/1.03^(F$1-2020))</f>
        <v>202746.35948287917</v>
      </c>
      <c r="G12">
        <f>'MH costs'!G12*(1/1.03^(G$1-2020))</f>
        <v>256096.47556294379</v>
      </c>
      <c r="H12">
        <f>'MH costs'!H12*(1/1.03^(H$1-2020))</f>
        <v>303018.90097771294</v>
      </c>
      <c r="I12">
        <f>'MH costs'!I12*(1/1.03^(I$1-2020))</f>
        <v>341687.54536353523</v>
      </c>
      <c r="J12">
        <f>'MH costs'!J12*(1/1.03^(J$1-2020))</f>
        <v>374238.31419116555</v>
      </c>
      <c r="K12">
        <f>'MH costs'!K12*(1/1.03^(K$1-2020))</f>
        <v>395937.84128278517</v>
      </c>
      <c r="L12">
        <f>'MH costs'!L12*(1/1.03^(L$1-2020))</f>
        <v>409331.821173882</v>
      </c>
      <c r="M12">
        <f>'MH costs'!M12*(1/1.03^(M$1-2020))</f>
        <v>414603.60826952709</v>
      </c>
    </row>
    <row r="13" spans="1:13" x14ac:dyDescent="0.3">
      <c r="A13" t="s">
        <v>24</v>
      </c>
      <c r="B13" t="s">
        <v>25</v>
      </c>
      <c r="C13" t="s">
        <v>446</v>
      </c>
      <c r="D13">
        <f>'MH costs'!D13*(1/1.03^(D$1-2020))</f>
        <v>0</v>
      </c>
      <c r="E13">
        <f>'MH costs'!E13*(1/1.03^(E$1-2020))</f>
        <v>15565041.253689157</v>
      </c>
      <c r="F13">
        <f>'MH costs'!F13*(1/1.03^(F$1-2020))</f>
        <v>21397989.824184529</v>
      </c>
      <c r="G13">
        <f>'MH costs'!G13*(1/1.03^(G$1-2020))</f>
        <v>27083344.300449487</v>
      </c>
      <c r="H13">
        <f>'MH costs'!H13*(1/1.03^(H$1-2020))</f>
        <v>32502598.960122902</v>
      </c>
      <c r="I13">
        <f>'MH costs'!I13*(1/1.03^(I$1-2020))</f>
        <v>37520316.584233761</v>
      </c>
      <c r="J13">
        <f>'MH costs'!J13*(1/1.03^(J$1-2020))</f>
        <v>41966789.842647724</v>
      </c>
      <c r="K13">
        <f>'MH costs'!K13*(1/1.03^(K$1-2020))</f>
        <v>45755634.655434482</v>
      </c>
      <c r="L13">
        <f>'MH costs'!L13*(1/1.03^(L$1-2020))</f>
        <v>48709975.640693545</v>
      </c>
      <c r="M13">
        <f>'MH costs'!M13*(1/1.03^(M$1-2020))</f>
        <v>50681708.774231054</v>
      </c>
    </row>
    <row r="14" spans="1:13" x14ac:dyDescent="0.3">
      <c r="A14" t="s">
        <v>26</v>
      </c>
      <c r="B14" t="s">
        <v>27</v>
      </c>
      <c r="C14" t="s">
        <v>446</v>
      </c>
      <c r="D14">
        <f>'MH costs'!D14*(1/1.03^(D$1-2020))</f>
        <v>0</v>
      </c>
      <c r="E14">
        <f>'MH costs'!E14*(1/1.03^(E$1-2020))</f>
        <v>618448.33669689507</v>
      </c>
      <c r="F14">
        <f>'MH costs'!F14*(1/1.03^(F$1-2020))</f>
        <v>784732.54540910223</v>
      </c>
      <c r="G14">
        <f>'MH costs'!G14*(1/1.03^(G$1-2020))</f>
        <v>939120.31640979974</v>
      </c>
      <c r="H14">
        <f>'MH costs'!H14*(1/1.03^(H$1-2020))</f>
        <v>1078438.5355102522</v>
      </c>
      <c r="I14">
        <f>'MH costs'!I14*(1/1.03^(I$1-2020))</f>
        <v>1202618.3424932568</v>
      </c>
      <c r="J14">
        <f>'MH costs'!J14*(1/1.03^(J$1-2020))</f>
        <v>1311646.6556463602</v>
      </c>
      <c r="K14">
        <f>'MH costs'!K14*(1/1.03^(K$1-2020))</f>
        <v>1405141.3437081843</v>
      </c>
      <c r="L14">
        <f>'MH costs'!L14*(1/1.03^(L$1-2020))</f>
        <v>1483477.8130774559</v>
      </c>
      <c r="M14">
        <f>'MH costs'!M14*(1/1.03^(M$1-2020))</f>
        <v>1543458.28410669</v>
      </c>
    </row>
    <row r="15" spans="1:13" x14ac:dyDescent="0.3">
      <c r="A15" t="s">
        <v>28</v>
      </c>
      <c r="B15" t="s">
        <v>29</v>
      </c>
      <c r="C15" t="s">
        <v>446</v>
      </c>
      <c r="D15">
        <f>'MH costs'!D15*(1/1.03^(D$1-2020))</f>
        <v>0</v>
      </c>
      <c r="E15">
        <f>'MH costs'!E15*(1/1.03^(E$1-2020))</f>
        <v>7690156.9524974739</v>
      </c>
      <c r="F15">
        <f>'MH costs'!F15*(1/1.03^(F$1-2020))</f>
        <v>9789824.3586730603</v>
      </c>
      <c r="G15">
        <f>'MH costs'!G15*(1/1.03^(G$1-2020))</f>
        <v>11560017.711699866</v>
      </c>
      <c r="H15">
        <f>'MH costs'!H15*(1/1.03^(H$1-2020))</f>
        <v>12949962.157930424</v>
      </c>
      <c r="I15">
        <f>'MH costs'!I15*(1/1.03^(I$1-2020))</f>
        <v>13965887.641279981</v>
      </c>
      <c r="J15">
        <f>'MH costs'!J15*(1/1.03^(J$1-2020))</f>
        <v>14605538.225738438</v>
      </c>
      <c r="K15">
        <f>'MH costs'!K15*(1/1.03^(K$1-2020))</f>
        <v>14861379.962442348</v>
      </c>
      <c r="L15">
        <f>'MH costs'!L15*(1/1.03^(L$1-2020))</f>
        <v>14668561.567413874</v>
      </c>
      <c r="M15">
        <f>'MH costs'!M15*(1/1.03^(M$1-2020))</f>
        <v>14072279.388042599</v>
      </c>
    </row>
    <row r="16" spans="1:13" x14ac:dyDescent="0.3">
      <c r="A16" t="s">
        <v>30</v>
      </c>
      <c r="B16" t="s">
        <v>31</v>
      </c>
      <c r="C16" t="s">
        <v>446</v>
      </c>
      <c r="D16">
        <f>'MH costs'!D16*(1/1.03^(D$1-2020))</f>
        <v>0</v>
      </c>
      <c r="E16">
        <f>'MH costs'!E16*(1/1.03^(E$1-2020))</f>
        <v>596426.01151080697</v>
      </c>
      <c r="F16">
        <f>'MH costs'!F16*(1/1.03^(F$1-2020))</f>
        <v>791590.08842099085</v>
      </c>
      <c r="G16">
        <f>'MH costs'!G16*(1/1.03^(G$1-2020))</f>
        <v>963907.82580668863</v>
      </c>
      <c r="H16">
        <f>'MH costs'!H16*(1/1.03^(H$1-2020))</f>
        <v>1111516.1972569225</v>
      </c>
      <c r="I16">
        <f>'MH costs'!I16*(1/1.03^(I$1-2020))</f>
        <v>1231916.2247159479</v>
      </c>
      <c r="J16">
        <f>'MH costs'!J16*(1/1.03^(J$1-2020))</f>
        <v>1323432.1740544515</v>
      </c>
      <c r="K16">
        <f>'MH costs'!K16*(1/1.03^(K$1-2020))</f>
        <v>1388716.9233922816</v>
      </c>
      <c r="L16">
        <f>'MH costs'!L16*(1/1.03^(L$1-2020))</f>
        <v>1430926.6216080519</v>
      </c>
      <c r="M16">
        <f>'MH costs'!M16*(1/1.03^(M$1-2020))</f>
        <v>1449118.0562545904</v>
      </c>
    </row>
    <row r="17" spans="1:13" x14ac:dyDescent="0.3">
      <c r="A17" t="s">
        <v>32</v>
      </c>
      <c r="B17" t="s">
        <v>33</v>
      </c>
      <c r="C17" t="s">
        <v>446</v>
      </c>
      <c r="D17">
        <f>'MH costs'!D17*(1/1.03^(D$1-2020))</f>
        <v>0</v>
      </c>
      <c r="E17">
        <f>'MH costs'!E17*(1/1.03^(E$1-2020))</f>
        <v>2340690.5781928366</v>
      </c>
      <c r="F17">
        <f>'MH costs'!F17*(1/1.03^(F$1-2020))</f>
        <v>3184746.6796349948</v>
      </c>
      <c r="G17">
        <f>'MH costs'!G17*(1/1.03^(G$1-2020))</f>
        <v>3990175.3154285029</v>
      </c>
      <c r="H17">
        <f>'MH costs'!H17*(1/1.03^(H$1-2020))</f>
        <v>4753338.8699419517</v>
      </c>
      <c r="I17">
        <f>'MH costs'!I17*(1/1.03^(I$1-2020))</f>
        <v>5460078.5161455143</v>
      </c>
      <c r="J17">
        <f>'MH costs'!J17*(1/1.03^(J$1-2020))</f>
        <v>6114983.5325374771</v>
      </c>
      <c r="K17">
        <f>'MH costs'!K17*(1/1.03^(K$1-2020))</f>
        <v>6716776.8272766601</v>
      </c>
      <c r="L17">
        <f>'MH costs'!L17*(1/1.03^(L$1-2020))</f>
        <v>7263775.5437731594</v>
      </c>
      <c r="M17">
        <f>'MH costs'!M17*(1/1.03^(M$1-2020))</f>
        <v>7736021.720105188</v>
      </c>
    </row>
    <row r="18" spans="1:13" x14ac:dyDescent="0.3">
      <c r="A18" t="s">
        <v>34</v>
      </c>
      <c r="B18" t="s">
        <v>35</v>
      </c>
      <c r="C18" t="s">
        <v>446</v>
      </c>
      <c r="D18">
        <f>'MH costs'!D18*(1/1.03^(D$1-2020))</f>
        <v>0</v>
      </c>
      <c r="E18">
        <f>'MH costs'!E18*(1/1.03^(E$1-2020))</f>
        <v>48559634.567141362</v>
      </c>
      <c r="F18">
        <f>'MH costs'!F18*(1/1.03^(F$1-2020))</f>
        <v>64395135.487880096</v>
      </c>
      <c r="G18">
        <f>'MH costs'!G18*(1/1.03^(G$1-2020))</f>
        <v>77809608.903960139</v>
      </c>
      <c r="H18">
        <f>'MH costs'!H18*(1/1.03^(H$1-2020))</f>
        <v>89583388.064389825</v>
      </c>
      <c r="I18">
        <f>'MH costs'!I18*(1/1.03^(I$1-2020))</f>
        <v>99419587.333422482</v>
      </c>
      <c r="J18">
        <f>'MH costs'!J18*(1/1.03^(J$1-2020))</f>
        <v>106485687.37738925</v>
      </c>
      <c r="K18">
        <f>'MH costs'!K18*(1/1.03^(K$1-2020))</f>
        <v>111310201.12984394</v>
      </c>
      <c r="L18">
        <f>'MH costs'!L18*(1/1.03^(L$1-2020))</f>
        <v>115009776.20973127</v>
      </c>
      <c r="M18">
        <f>'MH costs'!M18*(1/1.03^(M$1-2020))</f>
        <v>115929224.95022225</v>
      </c>
    </row>
    <row r="19" spans="1:13" x14ac:dyDescent="0.3">
      <c r="A19" t="s">
        <v>36</v>
      </c>
      <c r="B19" t="s">
        <v>37</v>
      </c>
      <c r="C19" t="s">
        <v>446</v>
      </c>
      <c r="D19">
        <f>'MH costs'!D19*(1/1.03^(D$1-2020))</f>
        <v>0</v>
      </c>
      <c r="E19">
        <f>'MH costs'!E19*(1/1.03^(E$1-2020))</f>
        <v>35783481.375653543</v>
      </c>
      <c r="F19">
        <f>'MH costs'!F19*(1/1.03^(F$1-2020))</f>
        <v>46334291.078133397</v>
      </c>
      <c r="G19">
        <f>'MH costs'!G19*(1/1.03^(G$1-2020))</f>
        <v>56562684.923658021</v>
      </c>
      <c r="H19">
        <f>'MH costs'!H19*(1/1.03^(H$1-2020))</f>
        <v>66280272.635482356</v>
      </c>
      <c r="I19">
        <f>'MH costs'!I19*(1/1.03^(I$1-2020))</f>
        <v>75247644.518563747</v>
      </c>
      <c r="J19">
        <f>'MH costs'!J19*(1/1.03^(J$1-2020))</f>
        <v>83358663.401824623</v>
      </c>
      <c r="K19">
        <f>'MH costs'!K19*(1/1.03^(K$1-2020))</f>
        <v>90456716.062776998</v>
      </c>
      <c r="L19">
        <f>'MH costs'!L19*(1/1.03^(L$1-2020))</f>
        <v>96264605.925063372</v>
      </c>
      <c r="M19">
        <f>'MH costs'!M19*(1/1.03^(M$1-2020))</f>
        <v>100532511.85864945</v>
      </c>
    </row>
    <row r="20" spans="1:13" x14ac:dyDescent="0.3">
      <c r="A20" t="s">
        <v>38</v>
      </c>
      <c r="B20" t="s">
        <v>39</v>
      </c>
      <c r="C20" t="s">
        <v>446</v>
      </c>
      <c r="D20">
        <f>'MH costs'!D20*(1/1.03^(D$1-2020))</f>
        <v>0</v>
      </c>
      <c r="E20">
        <f>'MH costs'!E20*(1/1.03^(E$1-2020))</f>
        <v>15499047.695280122</v>
      </c>
      <c r="F20">
        <f>'MH costs'!F20*(1/1.03^(F$1-2020))</f>
        <v>20280520.212647226</v>
      </c>
      <c r="G20">
        <f>'MH costs'!G20*(1/1.03^(G$1-2020))</f>
        <v>24762254.674216174</v>
      </c>
      <c r="H20">
        <f>'MH costs'!H20*(1/1.03^(H$1-2020))</f>
        <v>28835522.394289728</v>
      </c>
      <c r="I20">
        <f>'MH costs'!I20*(1/1.03^(I$1-2020))</f>
        <v>32469317.361259121</v>
      </c>
      <c r="J20">
        <f>'MH costs'!J20*(1/1.03^(J$1-2020))</f>
        <v>35511951.008998476</v>
      </c>
      <c r="K20">
        <f>'MH costs'!K20*(1/1.03^(K$1-2020))</f>
        <v>37964818.826290227</v>
      </c>
      <c r="L20">
        <f>'MH costs'!L20*(1/1.03^(L$1-2020))</f>
        <v>39651125.837724559</v>
      </c>
      <c r="M20">
        <f>'MH costs'!M20*(1/1.03^(M$1-2020))</f>
        <v>40515813.788005821</v>
      </c>
    </row>
    <row r="21" spans="1:13" x14ac:dyDescent="0.3">
      <c r="A21" t="s">
        <v>40</v>
      </c>
      <c r="B21" t="s">
        <v>41</v>
      </c>
      <c r="C21" t="s">
        <v>446</v>
      </c>
      <c r="D21">
        <f>'MH costs'!D21*(1/1.03^(D$1-2020))</f>
        <v>0</v>
      </c>
      <c r="E21">
        <f>'MH costs'!E21*(1/1.03^(E$1-2020))</f>
        <v>10048636.41700669</v>
      </c>
      <c r="F21">
        <f>'MH costs'!F21*(1/1.03^(F$1-2020))</f>
        <v>13042054.781180795</v>
      </c>
      <c r="G21">
        <f>'MH costs'!G21*(1/1.03^(G$1-2020))</f>
        <v>15816095.621602617</v>
      </c>
      <c r="H21">
        <f>'MH costs'!H21*(1/1.03^(H$1-2020))</f>
        <v>18398678.983965553</v>
      </c>
      <c r="I21">
        <f>'MH costs'!I21*(1/1.03^(I$1-2020))</f>
        <v>20746612.097772308</v>
      </c>
      <c r="J21">
        <f>'MH costs'!J21*(1/1.03^(J$1-2020))</f>
        <v>22865593.247223061</v>
      </c>
      <c r="K21">
        <f>'MH costs'!K21*(1/1.03^(K$1-2020))</f>
        <v>24741151.853552599</v>
      </c>
      <c r="L21">
        <f>'MH costs'!L21*(1/1.03^(L$1-2020))</f>
        <v>26365191.388049338</v>
      </c>
      <c r="M21">
        <f>'MH costs'!M21*(1/1.03^(M$1-2020))</f>
        <v>27669977.545066629</v>
      </c>
    </row>
    <row r="22" spans="1:13" x14ac:dyDescent="0.3">
      <c r="A22" t="s">
        <v>42</v>
      </c>
      <c r="B22" t="s">
        <v>43</v>
      </c>
      <c r="C22" t="s">
        <v>446</v>
      </c>
      <c r="D22">
        <f>'MH costs'!D22*(1/1.03^(D$1-2020))</f>
        <v>0</v>
      </c>
      <c r="E22">
        <f>'MH costs'!E22*(1/1.03^(E$1-2020))</f>
        <v>28952344.781953882</v>
      </c>
      <c r="F22">
        <f>'MH costs'!F22*(1/1.03^(F$1-2020))</f>
        <v>39148861.58453878</v>
      </c>
      <c r="G22">
        <f>'MH costs'!G22*(1/1.03^(G$1-2020))</f>
        <v>49192687.954155065</v>
      </c>
      <c r="H22">
        <f>'MH costs'!H22*(1/1.03^(H$1-2020))</f>
        <v>59014705.906077467</v>
      </c>
      <c r="I22">
        <f>'MH costs'!I22*(1/1.03^(I$1-2020))</f>
        <v>68471309.274561882</v>
      </c>
      <c r="J22">
        <f>'MH costs'!J22*(1/1.03^(J$1-2020))</f>
        <v>77353797.259815291</v>
      </c>
      <c r="K22">
        <f>'MH costs'!K22*(1/1.03^(K$1-2020))</f>
        <v>85796242.274290353</v>
      </c>
      <c r="L22">
        <f>'MH costs'!L22*(1/1.03^(L$1-2020))</f>
        <v>93452729.269127578</v>
      </c>
      <c r="M22">
        <f>'MH costs'!M22*(1/1.03^(M$1-2020))</f>
        <v>100239167.80329515</v>
      </c>
    </row>
    <row r="23" spans="1:13" x14ac:dyDescent="0.3">
      <c r="A23" t="s">
        <v>44</v>
      </c>
      <c r="B23" t="s">
        <v>45</v>
      </c>
      <c r="C23" t="s">
        <v>446</v>
      </c>
      <c r="D23">
        <f>'MH costs'!D23*(1/1.03^(D$1-2020))</f>
        <v>0</v>
      </c>
      <c r="E23">
        <f>'MH costs'!E23*(1/1.03^(E$1-2020))</f>
        <v>371520.3081368719</v>
      </c>
      <c r="F23">
        <f>'MH costs'!F23*(1/1.03^(F$1-2020))</f>
        <v>530542.86421871453</v>
      </c>
      <c r="G23">
        <f>'MH costs'!G23*(1/1.03^(G$1-2020))</f>
        <v>681243.48943910317</v>
      </c>
      <c r="H23">
        <f>'MH costs'!H23*(1/1.03^(H$1-2020))</f>
        <v>822616.42815655388</v>
      </c>
      <c r="I23">
        <f>'MH costs'!I23*(1/1.03^(I$1-2020))</f>
        <v>953658.12226495938</v>
      </c>
      <c r="J23">
        <f>'MH costs'!J23*(1/1.03^(J$1-2020))</f>
        <v>1070131.4993081773</v>
      </c>
      <c r="K23">
        <f>'MH costs'!K23*(1/1.03^(K$1-2020))</f>
        <v>1173139.1219326621</v>
      </c>
      <c r="L23">
        <f>'MH costs'!L23*(1/1.03^(L$1-2020))</f>
        <v>1262511.8805017157</v>
      </c>
      <c r="M23">
        <f>'MH costs'!M23*(1/1.03^(M$1-2020))</f>
        <v>1337708.8752962984</v>
      </c>
    </row>
    <row r="24" spans="1:13" x14ac:dyDescent="0.3">
      <c r="A24" t="s">
        <v>46</v>
      </c>
      <c r="B24" t="s">
        <v>47</v>
      </c>
      <c r="C24" t="s">
        <v>446</v>
      </c>
      <c r="D24">
        <f>'MH costs'!D24*(1/1.03^(D$1-2020))</f>
        <v>0</v>
      </c>
      <c r="E24">
        <f>'MH costs'!E24*(1/1.03^(E$1-2020))</f>
        <v>5887244.006826154</v>
      </c>
      <c r="F24">
        <f>'MH costs'!F24*(1/1.03^(F$1-2020))</f>
        <v>8093360.0067261113</v>
      </c>
      <c r="G24">
        <f>'MH costs'!G24*(1/1.03^(G$1-2020))</f>
        <v>10343700.076298455</v>
      </c>
      <c r="H24">
        <f>'MH costs'!H24*(1/1.03^(H$1-2020))</f>
        <v>12584713.465921383</v>
      </c>
      <c r="I24">
        <f>'MH costs'!I24*(1/1.03^(I$1-2020))</f>
        <v>14789298.217640692</v>
      </c>
      <c r="J24">
        <f>'MH costs'!J24*(1/1.03^(J$1-2020))</f>
        <v>16884578.970107798</v>
      </c>
      <c r="K24">
        <f>'MH costs'!K24*(1/1.03^(K$1-2020))</f>
        <v>18850741.426656164</v>
      </c>
      <c r="L24">
        <f>'MH costs'!L24*(1/1.03^(L$1-2020))</f>
        <v>20627685.226824608</v>
      </c>
      <c r="M24">
        <f>'MH costs'!M24*(1/1.03^(M$1-2020))</f>
        <v>22159066.247727066</v>
      </c>
    </row>
    <row r="25" spans="1:13" x14ac:dyDescent="0.3">
      <c r="A25" t="s">
        <v>48</v>
      </c>
      <c r="B25" t="s">
        <v>49</v>
      </c>
      <c r="C25" t="s">
        <v>446</v>
      </c>
      <c r="D25">
        <f>'MH costs'!D25*(1/1.03^(D$1-2020))</f>
        <v>0</v>
      </c>
      <c r="E25">
        <f>'MH costs'!E25*(1/1.03^(E$1-2020))</f>
        <v>24499974.252137892</v>
      </c>
      <c r="F25">
        <f>'MH costs'!F25*(1/1.03^(F$1-2020))</f>
        <v>33939518.921853647</v>
      </c>
      <c r="G25">
        <f>'MH costs'!G25*(1/1.03^(G$1-2020))</f>
        <v>43756122.965561152</v>
      </c>
      <c r="H25">
        <f>'MH costs'!H25*(1/1.03^(H$1-2020))</f>
        <v>53736250.520546488</v>
      </c>
      <c r="I25">
        <f>'MH costs'!I25*(1/1.03^(I$1-2020))</f>
        <v>63692232.466649428</v>
      </c>
      <c r="J25">
        <f>'MH costs'!J25*(1/1.03^(J$1-2020))</f>
        <v>73363962.629769728</v>
      </c>
      <c r="K25">
        <f>'MH costs'!K25*(1/1.03^(K$1-2020))</f>
        <v>82486859.943541452</v>
      </c>
      <c r="L25">
        <f>'MH costs'!L25*(1/1.03^(L$1-2020))</f>
        <v>90716587.928938389</v>
      </c>
      <c r="M25">
        <f>'MH costs'!M25*(1/1.03^(M$1-2020))</f>
        <v>97742303.29660064</v>
      </c>
    </row>
    <row r="26" spans="1:13" x14ac:dyDescent="0.3">
      <c r="A26" t="s">
        <v>50</v>
      </c>
      <c r="B26" t="s">
        <v>51</v>
      </c>
      <c r="C26" t="s">
        <v>446</v>
      </c>
      <c r="D26">
        <f>'MH costs'!D26*(1/1.03^(D$1-2020))</f>
        <v>0</v>
      </c>
      <c r="E26">
        <f>'MH costs'!E26*(1/1.03^(E$1-2020))</f>
        <v>9724389.4079465084</v>
      </c>
      <c r="F26">
        <f>'MH costs'!F26*(1/1.03^(F$1-2020))</f>
        <v>13505015.348121565</v>
      </c>
      <c r="G26">
        <f>'MH costs'!G26*(1/1.03^(G$1-2020))</f>
        <v>16686662.475558765</v>
      </c>
      <c r="H26">
        <f>'MH costs'!H26*(1/1.03^(H$1-2020))</f>
        <v>19263203.828542706</v>
      </c>
      <c r="I26">
        <f>'MH costs'!I26*(1/1.03^(I$1-2020))</f>
        <v>21234774.11898296</v>
      </c>
      <c r="J26">
        <f>'MH costs'!J26*(1/1.03^(J$1-2020))</f>
        <v>22609767.210189909</v>
      </c>
      <c r="K26">
        <f>'MH costs'!K26*(1/1.03^(K$1-2020))</f>
        <v>23120408.311789811</v>
      </c>
      <c r="L26">
        <f>'MH costs'!L26*(1/1.03^(L$1-2020))</f>
        <v>23295200.002174154</v>
      </c>
      <c r="M26">
        <f>'MH costs'!M26*(1/1.03^(M$1-2020))</f>
        <v>22944833.858708169</v>
      </c>
    </row>
    <row r="27" spans="1:13" x14ac:dyDescent="0.3">
      <c r="A27" t="s">
        <v>52</v>
      </c>
      <c r="B27" t="s">
        <v>53</v>
      </c>
      <c r="C27" t="s">
        <v>446</v>
      </c>
      <c r="D27">
        <f>'MH costs'!D27*(1/1.03^(D$1-2020))</f>
        <v>0</v>
      </c>
      <c r="E27">
        <f>'MH costs'!E27*(1/1.03^(E$1-2020))</f>
        <v>591217.74374553829</v>
      </c>
      <c r="F27">
        <f>'MH costs'!F27*(1/1.03^(F$1-2020))</f>
        <v>868480.48198761058</v>
      </c>
      <c r="G27">
        <f>'MH costs'!G27*(1/1.03^(G$1-2020))</f>
        <v>1140375.0091835891</v>
      </c>
      <c r="H27">
        <f>'MH costs'!H27*(1/1.03^(H$1-2020))</f>
        <v>1400266.51812191</v>
      </c>
      <c r="I27">
        <f>'MH costs'!I27*(1/1.03^(I$1-2020))</f>
        <v>1641756.9711401421</v>
      </c>
      <c r="J27">
        <f>'MH costs'!J27*(1/1.03^(J$1-2020))</f>
        <v>1859792.9427609679</v>
      </c>
      <c r="K27">
        <f>'MH costs'!K27*(1/1.03^(K$1-2020))</f>
        <v>2048124.7380955173</v>
      </c>
      <c r="L27">
        <f>'MH costs'!L27*(1/1.03^(L$1-2020))</f>
        <v>2198124.4742818861</v>
      </c>
      <c r="M27">
        <f>'MH costs'!M27*(1/1.03^(M$1-2020))</f>
        <v>2302306.3079603841</v>
      </c>
    </row>
    <row r="28" spans="1:13" x14ac:dyDescent="0.3">
      <c r="A28" t="s">
        <v>54</v>
      </c>
      <c r="B28" t="s">
        <v>55</v>
      </c>
      <c r="C28" t="s">
        <v>446</v>
      </c>
      <c r="D28">
        <f>'MH costs'!D28*(1/1.03^(D$1-2020))</f>
        <v>0</v>
      </c>
      <c r="E28">
        <f>'MH costs'!E28*(1/1.03^(E$1-2020))</f>
        <v>8173307.962065408</v>
      </c>
      <c r="F28">
        <f>'MH costs'!F28*(1/1.03^(F$1-2020))</f>
        <v>11222231.387294292</v>
      </c>
      <c r="G28">
        <f>'MH costs'!G28*(1/1.03^(G$1-2020))</f>
        <v>14233040.167741247</v>
      </c>
      <c r="H28">
        <f>'MH costs'!H28*(1/1.03^(H$1-2020))</f>
        <v>17188871.470683116</v>
      </c>
      <c r="I28">
        <f>'MH costs'!I28*(1/1.03^(I$1-2020))</f>
        <v>20044506.289179582</v>
      </c>
      <c r="J28">
        <f>'MH costs'!J28*(1/1.03^(J$1-2020))</f>
        <v>22790755.16756738</v>
      </c>
      <c r="K28">
        <f>'MH costs'!K28*(1/1.03^(K$1-2020))</f>
        <v>25361544.280573785</v>
      </c>
      <c r="L28">
        <f>'MH costs'!L28*(1/1.03^(L$1-2020))</f>
        <v>27712645.526369769</v>
      </c>
      <c r="M28">
        <f>'MH costs'!M28*(1/1.03^(M$1-2020))</f>
        <v>29836229.385312658</v>
      </c>
    </row>
    <row r="29" spans="1:13" x14ac:dyDescent="0.3">
      <c r="A29" t="s">
        <v>56</v>
      </c>
      <c r="B29" t="s">
        <v>57</v>
      </c>
      <c r="C29" t="s">
        <v>446</v>
      </c>
      <c r="D29">
        <f>'MH costs'!D29*(1/1.03^(D$1-2020))</f>
        <v>0</v>
      </c>
      <c r="E29">
        <f>'MH costs'!E29*(1/1.03^(E$1-2020))</f>
        <v>1598809.4994106658</v>
      </c>
      <c r="F29">
        <f>'MH costs'!F29*(1/1.03^(F$1-2020))</f>
        <v>2118976.7935660565</v>
      </c>
      <c r="G29">
        <f>'MH costs'!G29*(1/1.03^(G$1-2020))</f>
        <v>2562802.1214486407</v>
      </c>
      <c r="H29">
        <f>'MH costs'!H29*(1/1.03^(H$1-2020))</f>
        <v>2936938.1601203908</v>
      </c>
      <c r="I29">
        <f>'MH costs'!I29*(1/1.03^(I$1-2020))</f>
        <v>3242069.8517422969</v>
      </c>
      <c r="J29">
        <f>'MH costs'!J29*(1/1.03^(J$1-2020))</f>
        <v>3479232.4477506694</v>
      </c>
      <c r="K29">
        <f>'MH costs'!K29*(1/1.03^(K$1-2020))</f>
        <v>3649993.9279678375</v>
      </c>
      <c r="L29">
        <f>'MH costs'!L29*(1/1.03^(L$1-2020))</f>
        <v>3756668.7031734711</v>
      </c>
      <c r="M29">
        <f>'MH costs'!M29*(1/1.03^(M$1-2020))</f>
        <v>3801813.9827693109</v>
      </c>
    </row>
    <row r="30" spans="1:13" x14ac:dyDescent="0.3">
      <c r="A30" t="s">
        <v>58</v>
      </c>
      <c r="B30" t="s">
        <v>59</v>
      </c>
      <c r="C30" t="s">
        <v>446</v>
      </c>
      <c r="D30">
        <f>'MH costs'!D30*(1/1.03^(D$1-2020))</f>
        <v>0</v>
      </c>
      <c r="E30">
        <f>'MH costs'!E30*(1/1.03^(E$1-2020))</f>
        <v>30144592.842848133</v>
      </c>
      <c r="F30">
        <f>'MH costs'!F30*(1/1.03^(F$1-2020))</f>
        <v>40587163.847014219</v>
      </c>
      <c r="G30">
        <f>'MH costs'!G30*(1/1.03^(G$1-2020))</f>
        <v>50742311.819106944</v>
      </c>
      <c r="H30">
        <f>'MH costs'!H30*(1/1.03^(H$1-2020))</f>
        <v>60473557.083354644</v>
      </c>
      <c r="I30">
        <f>'MH costs'!I30*(1/1.03^(I$1-2020))</f>
        <v>69519504.129253402</v>
      </c>
      <c r="J30">
        <f>'MH costs'!J30*(1/1.03^(J$1-2020))</f>
        <v>77836054.46907492</v>
      </c>
      <c r="K30">
        <f>'MH costs'!K30*(1/1.03^(K$1-2020))</f>
        <v>85118408.385363594</v>
      </c>
      <c r="L30">
        <f>'MH costs'!L30*(1/1.03^(L$1-2020))</f>
        <v>91270304.362783</v>
      </c>
      <c r="M30">
        <f>'MH costs'!M30*(1/1.03^(M$1-2020))</f>
        <v>96131593.996689364</v>
      </c>
    </row>
    <row r="31" spans="1:13" x14ac:dyDescent="0.3">
      <c r="A31" t="s">
        <v>60</v>
      </c>
      <c r="B31" t="s">
        <v>61</v>
      </c>
      <c r="C31" t="s">
        <v>446</v>
      </c>
      <c r="D31">
        <f>'MH costs'!D31*(1/1.03^(D$1-2020))</f>
        <v>0</v>
      </c>
      <c r="E31">
        <f>'MH costs'!E31*(1/1.03^(E$1-2020))</f>
        <v>3895553.3959496268</v>
      </c>
      <c r="F31">
        <f>'MH costs'!F31*(1/1.03^(F$1-2020))</f>
        <v>5226235.0101765869</v>
      </c>
      <c r="G31">
        <f>'MH costs'!G31*(1/1.03^(G$1-2020))</f>
        <v>6405329.8084884444</v>
      </c>
      <c r="H31">
        <f>'MH costs'!H31*(1/1.03^(H$1-2020))</f>
        <v>7394106.9681524988</v>
      </c>
      <c r="I31">
        <f>'MH costs'!I31*(1/1.03^(I$1-2020))</f>
        <v>8269683.784676739</v>
      </c>
      <c r="J31">
        <f>'MH costs'!J31*(1/1.03^(J$1-2020))</f>
        <v>9007819.5793039724</v>
      </c>
      <c r="K31">
        <f>'MH costs'!K31*(1/1.03^(K$1-2020))</f>
        <v>9544115.5320199374</v>
      </c>
      <c r="L31">
        <f>'MH costs'!L31*(1/1.03^(L$1-2020))</f>
        <v>9986825.073511472</v>
      </c>
      <c r="M31">
        <f>'MH costs'!M31*(1/1.03^(M$1-2020))</f>
        <v>10229931.01115427</v>
      </c>
    </row>
    <row r="32" spans="1:13" x14ac:dyDescent="0.3">
      <c r="A32" t="s">
        <v>62</v>
      </c>
      <c r="B32" t="s">
        <v>63</v>
      </c>
      <c r="C32" t="s">
        <v>446</v>
      </c>
      <c r="D32">
        <f>'MH costs'!D32*(1/1.03^(D$1-2020))</f>
        <v>0</v>
      </c>
      <c r="E32">
        <f>'MH costs'!E32*(1/1.03^(E$1-2020))</f>
        <v>128869989.54733443</v>
      </c>
      <c r="F32">
        <f>'MH costs'!F32*(1/1.03^(F$1-2020))</f>
        <v>168368797.15263689</v>
      </c>
      <c r="G32">
        <f>'MH costs'!G32*(1/1.03^(G$1-2020))</f>
        <v>207955924.86286628</v>
      </c>
      <c r="H32">
        <f>'MH costs'!H32*(1/1.03^(H$1-2020))</f>
        <v>246783285.53539765</v>
      </c>
      <c r="I32">
        <f>'MH costs'!I32*(1/1.03^(I$1-2020))</f>
        <v>284016368.74820387</v>
      </c>
      <c r="J32">
        <f>'MH costs'!J32*(1/1.03^(J$1-2020))</f>
        <v>319213897.77832001</v>
      </c>
      <c r="K32">
        <f>'MH costs'!K32*(1/1.03^(K$1-2020))</f>
        <v>351330594.79091769</v>
      </c>
      <c r="L32">
        <f>'MH costs'!L32*(1/1.03^(L$1-2020))</f>
        <v>379543472.46359628</v>
      </c>
      <c r="M32">
        <f>'MH costs'!M32*(1/1.03^(M$1-2020))</f>
        <v>402371049.10316223</v>
      </c>
    </row>
    <row r="33" spans="1:13" x14ac:dyDescent="0.3">
      <c r="A33" t="s">
        <v>64</v>
      </c>
      <c r="B33" t="s">
        <v>65</v>
      </c>
      <c r="C33" t="s">
        <v>446</v>
      </c>
      <c r="D33">
        <f>'MH costs'!D33*(1/1.03^(D$1-2020))</f>
        <v>0</v>
      </c>
      <c r="E33">
        <f>'MH costs'!E33*(1/1.03^(E$1-2020))</f>
        <v>592675.14098116138</v>
      </c>
      <c r="F33">
        <f>'MH costs'!F33*(1/1.03^(F$1-2020))</f>
        <v>798556.181336276</v>
      </c>
      <c r="G33">
        <f>'MH costs'!G33*(1/1.03^(G$1-2020))</f>
        <v>994133.63275929273</v>
      </c>
      <c r="H33">
        <f>'MH costs'!H33*(1/1.03^(H$1-2020))</f>
        <v>1174985.8693984086</v>
      </c>
      <c r="I33">
        <f>'MH costs'!I33*(1/1.03^(I$1-2020))</f>
        <v>1338458.2503190602</v>
      </c>
      <c r="J33">
        <f>'MH costs'!J33*(1/1.03^(J$1-2020))</f>
        <v>1481011.9987673864</v>
      </c>
      <c r="K33">
        <f>'MH costs'!K33*(1/1.03^(K$1-2020))</f>
        <v>1597841.7577134615</v>
      </c>
      <c r="L33">
        <f>'MH costs'!L33*(1/1.03^(L$1-2020))</f>
        <v>1689904.5497560063</v>
      </c>
      <c r="M33">
        <f>'MH costs'!M33*(1/1.03^(M$1-2020))</f>
        <v>1754742.5003658338</v>
      </c>
    </row>
    <row r="34" spans="1:13" x14ac:dyDescent="0.3">
      <c r="A34" t="s">
        <v>66</v>
      </c>
      <c r="B34" t="s">
        <v>67</v>
      </c>
      <c r="C34" t="s">
        <v>446</v>
      </c>
      <c r="D34">
        <f>'MH costs'!D34*(1/1.03^(D$1-2020))</f>
        <v>0</v>
      </c>
      <c r="E34">
        <f>'MH costs'!E34*(1/1.03^(E$1-2020))</f>
        <v>3435836.1031407979</v>
      </c>
      <c r="F34">
        <f>'MH costs'!F34*(1/1.03^(F$1-2020))</f>
        <v>4730930.5811340511</v>
      </c>
      <c r="G34">
        <f>'MH costs'!G34*(1/1.03^(G$1-2020))</f>
        <v>5905900.8763606595</v>
      </c>
      <c r="H34">
        <f>'MH costs'!H34*(1/1.03^(H$1-2020))</f>
        <v>6901110.3236502614</v>
      </c>
      <c r="I34">
        <f>'MH costs'!I34*(1/1.03^(I$1-2020))</f>
        <v>7732759.2384820357</v>
      </c>
      <c r="J34">
        <f>'MH costs'!J34*(1/1.03^(J$1-2020))</f>
        <v>8398489.0079111438</v>
      </c>
      <c r="K34">
        <f>'MH costs'!K34*(1/1.03^(K$1-2020))</f>
        <v>8896154.509507617</v>
      </c>
      <c r="L34">
        <f>'MH costs'!L34*(1/1.03^(L$1-2020))</f>
        <v>9225434.7437420376</v>
      </c>
      <c r="M34">
        <f>'MH costs'!M34*(1/1.03^(M$1-2020))</f>
        <v>9386677.6310897656</v>
      </c>
    </row>
    <row r="35" spans="1:13" x14ac:dyDescent="0.3">
      <c r="A35" t="s">
        <v>68</v>
      </c>
      <c r="B35" t="s">
        <v>69</v>
      </c>
      <c r="C35" t="s">
        <v>446</v>
      </c>
      <c r="D35">
        <f>'MH costs'!D35*(1/1.03^(D$1-2020))</f>
        <v>0</v>
      </c>
      <c r="E35">
        <f>'MH costs'!E35*(1/1.03^(E$1-2020))</f>
        <v>6270183.7266384335</v>
      </c>
      <c r="F35">
        <f>'MH costs'!F35*(1/1.03^(F$1-2020))</f>
        <v>8331158.5717682363</v>
      </c>
      <c r="G35">
        <f>'MH costs'!G35*(1/1.03^(G$1-2020))</f>
        <v>10161553.877797373</v>
      </c>
      <c r="H35">
        <f>'MH costs'!H35*(1/1.03^(H$1-2020))</f>
        <v>11664282.984310344</v>
      </c>
      <c r="I35">
        <f>'MH costs'!I35*(1/1.03^(I$1-2020))</f>
        <v>12973552.652730538</v>
      </c>
      <c r="J35">
        <f>'MH costs'!J35*(1/1.03^(J$1-2020))</f>
        <v>14031604.439088358</v>
      </c>
      <c r="K35">
        <f>'MH costs'!K35*(1/1.03^(K$1-2020))</f>
        <v>14700196.550083576</v>
      </c>
      <c r="L35">
        <f>'MH costs'!L35*(1/1.03^(L$1-2020))</f>
        <v>15208142.913068382</v>
      </c>
      <c r="M35">
        <f>'MH costs'!M35*(1/1.03^(M$1-2020))</f>
        <v>15304163.328119192</v>
      </c>
    </row>
    <row r="36" spans="1:13" x14ac:dyDescent="0.3">
      <c r="A36" t="s">
        <v>70</v>
      </c>
      <c r="B36" t="s">
        <v>71</v>
      </c>
      <c r="C36" t="s">
        <v>446</v>
      </c>
      <c r="D36">
        <f>'MH costs'!D36*(1/1.03^(D$1-2020))</f>
        <v>0</v>
      </c>
      <c r="E36">
        <f>'MH costs'!E36*(1/1.03^(E$1-2020))</f>
        <v>90162723.187732741</v>
      </c>
      <c r="F36">
        <f>'MH costs'!F36*(1/1.03^(F$1-2020))</f>
        <v>120108374.61492364</v>
      </c>
      <c r="G36">
        <f>'MH costs'!G36*(1/1.03^(G$1-2020))</f>
        <v>148511531.52867174</v>
      </c>
      <c r="H36">
        <f>'MH costs'!H36*(1/1.03^(H$1-2020))</f>
        <v>175427119.8484737</v>
      </c>
      <c r="I36">
        <f>'MH costs'!I36*(1/1.03^(I$1-2020))</f>
        <v>200938860.56873819</v>
      </c>
      <c r="J36">
        <f>'MH costs'!J36*(1/1.03^(J$1-2020))</f>
        <v>225078392.34438342</v>
      </c>
      <c r="K36">
        <f>'MH costs'!K36*(1/1.03^(K$1-2020))</f>
        <v>247096479.03218895</v>
      </c>
      <c r="L36">
        <f>'MH costs'!L36*(1/1.03^(L$1-2020))</f>
        <v>267824444.12311697</v>
      </c>
      <c r="M36">
        <f>'MH costs'!M36*(1/1.03^(M$1-2020))</f>
        <v>286089923.79432768</v>
      </c>
    </row>
    <row r="37" spans="1:13" x14ac:dyDescent="0.3">
      <c r="A37" t="s">
        <v>72</v>
      </c>
      <c r="B37" t="s">
        <v>73</v>
      </c>
      <c r="C37" t="s">
        <v>446</v>
      </c>
      <c r="D37">
        <f>'MH costs'!D37*(1/1.03^(D$1-2020))</f>
        <v>0</v>
      </c>
      <c r="E37">
        <f>'MH costs'!E37*(1/1.03^(E$1-2020))</f>
        <v>5420953.7981908973</v>
      </c>
      <c r="F37">
        <f>'MH costs'!F37*(1/1.03^(F$1-2020))</f>
        <v>6750678.1169213327</v>
      </c>
      <c r="G37">
        <f>'MH costs'!G37*(1/1.03^(G$1-2020))</f>
        <v>7886218.0036101956</v>
      </c>
      <c r="H37">
        <f>'MH costs'!H37*(1/1.03^(H$1-2020))</f>
        <v>8787416.4785351995</v>
      </c>
      <c r="I37">
        <f>'MH costs'!I37*(1/1.03^(I$1-2020))</f>
        <v>9474722.2973194178</v>
      </c>
      <c r="J37">
        <f>'MH costs'!J37*(1/1.03^(J$1-2020))</f>
        <v>9960764.5750453845</v>
      </c>
      <c r="K37">
        <f>'MH costs'!K37*(1/1.03^(K$1-2020))</f>
        <v>10254531.615367338</v>
      </c>
      <c r="L37">
        <f>'MH costs'!L37*(1/1.03^(L$1-2020))</f>
        <v>10368443.554614211</v>
      </c>
      <c r="M37">
        <f>'MH costs'!M37*(1/1.03^(M$1-2020))</f>
        <v>10313231.345044496</v>
      </c>
    </row>
    <row r="38" spans="1:13" x14ac:dyDescent="0.3">
      <c r="A38" t="s">
        <v>74</v>
      </c>
      <c r="B38" t="s">
        <v>75</v>
      </c>
      <c r="C38" t="s">
        <v>446</v>
      </c>
      <c r="D38">
        <f>'MH costs'!D38*(1/1.03^(D$1-2020))</f>
        <v>0</v>
      </c>
      <c r="E38">
        <f>'MH costs'!E38*(1/1.03^(E$1-2020))</f>
        <v>4749311.1871388322</v>
      </c>
      <c r="F38">
        <f>'MH costs'!F38*(1/1.03^(F$1-2020))</f>
        <v>6558877.2152019637</v>
      </c>
      <c r="G38">
        <f>'MH costs'!G38*(1/1.03^(G$1-2020))</f>
        <v>8320962.8177837804</v>
      </c>
      <c r="H38">
        <f>'MH costs'!H38*(1/1.03^(H$1-2020))</f>
        <v>9994853.3968468122</v>
      </c>
      <c r="I38">
        <f>'MH costs'!I38*(1/1.03^(I$1-2020))</f>
        <v>11550718.872892004</v>
      </c>
      <c r="J38">
        <f>'MH costs'!J38*(1/1.03^(J$1-2020))</f>
        <v>12929837.863557419</v>
      </c>
      <c r="K38">
        <f>'MH costs'!K38*(1/1.03^(K$1-2020))</f>
        <v>14101897.215897689</v>
      </c>
      <c r="L38">
        <f>'MH costs'!L38*(1/1.03^(L$1-2020))</f>
        <v>15033885.36791838</v>
      </c>
      <c r="M38">
        <f>'MH costs'!M38*(1/1.03^(M$1-2020))</f>
        <v>15650142.87439077</v>
      </c>
    </row>
    <row r="39" spans="1:13" x14ac:dyDescent="0.3">
      <c r="A39" t="s">
        <v>76</v>
      </c>
      <c r="B39" t="s">
        <v>77</v>
      </c>
      <c r="C39" t="s">
        <v>446</v>
      </c>
      <c r="D39">
        <f>'MH costs'!D39*(1/1.03^(D$1-2020))</f>
        <v>0</v>
      </c>
      <c r="E39">
        <f>'MH costs'!E39*(1/1.03^(E$1-2020))</f>
        <v>5894576.0763922967</v>
      </c>
      <c r="F39">
        <f>'MH costs'!F39*(1/1.03^(F$1-2020))</f>
        <v>7800011.5451036803</v>
      </c>
      <c r="G39">
        <f>'MH costs'!G39*(1/1.03^(G$1-2020))</f>
        <v>9691479.737309549</v>
      </c>
      <c r="H39">
        <f>'MH costs'!H39*(1/1.03^(H$1-2020))</f>
        <v>11522676.51711035</v>
      </c>
      <c r="I39">
        <f>'MH costs'!I39*(1/1.03^(I$1-2020))</f>
        <v>13246494.663621441</v>
      </c>
      <c r="J39">
        <f>'MH costs'!J39*(1/1.03^(J$1-2020))</f>
        <v>14821216.395925893</v>
      </c>
      <c r="K39">
        <f>'MH costs'!K39*(1/1.03^(K$1-2020))</f>
        <v>16199938.432631744</v>
      </c>
      <c r="L39">
        <f>'MH costs'!L39*(1/1.03^(L$1-2020))</f>
        <v>17325623.304784782</v>
      </c>
      <c r="M39">
        <f>'MH costs'!M39*(1/1.03^(M$1-2020))</f>
        <v>18122554.308243651</v>
      </c>
    </row>
    <row r="40" spans="1:13" x14ac:dyDescent="0.3">
      <c r="A40" t="s">
        <v>78</v>
      </c>
      <c r="B40" t="s">
        <v>79</v>
      </c>
      <c r="C40" t="s">
        <v>446</v>
      </c>
      <c r="D40">
        <f>'MH costs'!D40*(1/1.03^(D$1-2020))</f>
        <v>0</v>
      </c>
      <c r="E40">
        <f>'MH costs'!E40*(1/1.03^(E$1-2020))</f>
        <v>120179328.07027951</v>
      </c>
      <c r="F40">
        <f>'MH costs'!F40*(1/1.03^(F$1-2020))</f>
        <v>153952864.85063693</v>
      </c>
      <c r="G40">
        <f>'MH costs'!G40*(1/1.03^(G$1-2020))</f>
        <v>186722322.88807154</v>
      </c>
      <c r="H40">
        <f>'MH costs'!H40*(1/1.03^(H$1-2020))</f>
        <v>217691550.98160422</v>
      </c>
      <c r="I40">
        <f>'MH costs'!I40*(1/1.03^(I$1-2020))</f>
        <v>246185080.62083861</v>
      </c>
      <c r="J40">
        <f>'MH costs'!J40*(1/1.03^(J$1-2020))</f>
        <v>271686193.8355661</v>
      </c>
      <c r="K40">
        <f>'MH costs'!K40*(1/1.03^(K$1-2020))</f>
        <v>293625906.47936517</v>
      </c>
      <c r="L40">
        <f>'MH costs'!L40*(1/1.03^(L$1-2020))</f>
        <v>311631327.42240304</v>
      </c>
      <c r="M40">
        <f>'MH costs'!M40*(1/1.03^(M$1-2020))</f>
        <v>325236558.08244348</v>
      </c>
    </row>
    <row r="41" spans="1:13" x14ac:dyDescent="0.3">
      <c r="A41" t="s">
        <v>80</v>
      </c>
      <c r="B41" t="s">
        <v>81</v>
      </c>
      <c r="C41" t="s">
        <v>446</v>
      </c>
      <c r="D41">
        <f>'MH costs'!D41*(1/1.03^(D$1-2020))</f>
        <v>0</v>
      </c>
      <c r="E41">
        <f>'MH costs'!E41*(1/1.03^(E$1-2020))</f>
        <v>2760558.2217620877</v>
      </c>
      <c r="F41">
        <f>'MH costs'!F41*(1/1.03^(F$1-2020))</f>
        <v>3798768.5979477679</v>
      </c>
      <c r="G41">
        <f>'MH costs'!G41*(1/1.03^(G$1-2020))</f>
        <v>4790043.267401658</v>
      </c>
      <c r="H41">
        <f>'MH costs'!H41*(1/1.03^(H$1-2020))</f>
        <v>5727425.682134836</v>
      </c>
      <c r="I41">
        <f>'MH costs'!I41*(1/1.03^(I$1-2020))</f>
        <v>6603251.6060079634</v>
      </c>
      <c r="J41">
        <f>'MH costs'!J41*(1/1.03^(J$1-2020))</f>
        <v>7409862.2565143453</v>
      </c>
      <c r="K41">
        <f>'MH costs'!K41*(1/1.03^(K$1-2020))</f>
        <v>8139674.9540020078</v>
      </c>
      <c r="L41">
        <f>'MH costs'!L41*(1/1.03^(L$1-2020))</f>
        <v>8784350.2991947681</v>
      </c>
      <c r="M41">
        <f>'MH costs'!M41*(1/1.03^(M$1-2020))</f>
        <v>9319954.6113782749</v>
      </c>
    </row>
    <row r="42" spans="1:13" x14ac:dyDescent="0.3">
      <c r="A42" t="s">
        <v>82</v>
      </c>
      <c r="B42" t="s">
        <v>83</v>
      </c>
      <c r="C42" t="s">
        <v>446</v>
      </c>
      <c r="D42">
        <f>'MH costs'!D42*(1/1.03^(D$1-2020))</f>
        <v>0</v>
      </c>
      <c r="E42">
        <f>'MH costs'!E42*(1/1.03^(E$1-2020))</f>
        <v>3001661.6066745422</v>
      </c>
      <c r="F42">
        <f>'MH costs'!F42*(1/1.03^(F$1-2020))</f>
        <v>4120756.5601886455</v>
      </c>
      <c r="G42">
        <f>'MH costs'!G42*(1/1.03^(G$1-2020))</f>
        <v>5243883.424175689</v>
      </c>
      <c r="H42">
        <f>'MH costs'!H42*(1/1.03^(H$1-2020))</f>
        <v>6346956.9910477065</v>
      </c>
      <c r="I42">
        <f>'MH costs'!I42*(1/1.03^(I$1-2020))</f>
        <v>7404202.6085597612</v>
      </c>
      <c r="J42">
        <f>'MH costs'!J42*(1/1.03^(J$1-2020))</f>
        <v>8400190.8336789142</v>
      </c>
      <c r="K42">
        <f>'MH costs'!K42*(1/1.03^(K$1-2020))</f>
        <v>9299423.191699611</v>
      </c>
      <c r="L42">
        <f>'MH costs'!L42*(1/1.03^(L$1-2020))</f>
        <v>10080089.160363134</v>
      </c>
      <c r="M42">
        <f>'MH costs'!M42*(1/1.03^(M$1-2020))</f>
        <v>10696260.063663058</v>
      </c>
    </row>
    <row r="43" spans="1:13" x14ac:dyDescent="0.3">
      <c r="A43" t="s">
        <v>84</v>
      </c>
      <c r="B43" t="s">
        <v>85</v>
      </c>
      <c r="C43" t="s">
        <v>446</v>
      </c>
      <c r="D43">
        <f>'MH costs'!D43*(1/1.03^(D$1-2020))</f>
        <v>0</v>
      </c>
      <c r="E43">
        <f>'MH costs'!E43*(1/1.03^(E$1-2020))</f>
        <v>1558247.8773412514</v>
      </c>
      <c r="F43">
        <f>'MH costs'!F43*(1/1.03^(F$1-2020))</f>
        <v>1927914.3178996064</v>
      </c>
      <c r="G43">
        <f>'MH costs'!G43*(1/1.03^(G$1-2020))</f>
        <v>2240348.507307345</v>
      </c>
      <c r="H43">
        <f>'MH costs'!H43*(1/1.03^(H$1-2020))</f>
        <v>2502846.6374550774</v>
      </c>
      <c r="I43">
        <f>'MH costs'!I43*(1/1.03^(I$1-2020))</f>
        <v>2718280.2207146054</v>
      </c>
      <c r="J43">
        <f>'MH costs'!J43*(1/1.03^(J$1-2020))</f>
        <v>2888564.5069209491</v>
      </c>
      <c r="K43">
        <f>'MH costs'!K43*(1/1.03^(K$1-2020))</f>
        <v>3022275.6514021852</v>
      </c>
      <c r="L43">
        <f>'MH costs'!L43*(1/1.03^(L$1-2020))</f>
        <v>3116471.5888537182</v>
      </c>
      <c r="M43">
        <f>'MH costs'!M43*(1/1.03^(M$1-2020))</f>
        <v>3170802.8233347912</v>
      </c>
    </row>
    <row r="44" spans="1:13" x14ac:dyDescent="0.3">
      <c r="A44" t="s">
        <v>86</v>
      </c>
      <c r="B44" t="s">
        <v>87</v>
      </c>
      <c r="C44" t="s">
        <v>446</v>
      </c>
      <c r="D44">
        <f>'MH costs'!D44*(1/1.03^(D$1-2020))</f>
        <v>0</v>
      </c>
      <c r="E44">
        <f>'MH costs'!E44*(1/1.03^(E$1-2020))</f>
        <v>28692599.046305619</v>
      </c>
      <c r="F44">
        <f>'MH costs'!F44*(1/1.03^(F$1-2020))</f>
        <v>37984832.6825445</v>
      </c>
      <c r="G44">
        <f>'MH costs'!G44*(1/1.03^(G$1-2020))</f>
        <v>46675520.32361687</v>
      </c>
      <c r="H44">
        <f>'MH costs'!H44*(1/1.03^(H$1-2020))</f>
        <v>54602397.36593169</v>
      </c>
      <c r="I44">
        <f>'MH costs'!I44*(1/1.03^(I$1-2020))</f>
        <v>61783495.345655233</v>
      </c>
      <c r="J44">
        <f>'MH costs'!J44*(1/1.03^(J$1-2020))</f>
        <v>67938696.593932897</v>
      </c>
      <c r="K44">
        <f>'MH costs'!K44*(1/1.03^(K$1-2020))</f>
        <v>73051570.343597233</v>
      </c>
      <c r="L44">
        <f>'MH costs'!L44*(1/1.03^(L$1-2020))</f>
        <v>77078121.417985678</v>
      </c>
      <c r="M44">
        <f>'MH costs'!M44*(1/1.03^(M$1-2020))</f>
        <v>79657297.036602452</v>
      </c>
    </row>
    <row r="45" spans="1:13" x14ac:dyDescent="0.3">
      <c r="A45" t="s">
        <v>88</v>
      </c>
      <c r="B45" t="s">
        <v>89</v>
      </c>
      <c r="C45" t="s">
        <v>446</v>
      </c>
      <c r="D45">
        <f>'MH costs'!D45*(1/1.03^(D$1-2020))</f>
        <v>0</v>
      </c>
      <c r="E45">
        <f>'MH costs'!E45*(1/1.03^(E$1-2020))</f>
        <v>18722717.329879567</v>
      </c>
      <c r="F45">
        <f>'MH costs'!F45*(1/1.03^(F$1-2020))</f>
        <v>24306692.358291682</v>
      </c>
      <c r="G45">
        <f>'MH costs'!G45*(1/1.03^(G$1-2020))</f>
        <v>29354490.24258877</v>
      </c>
      <c r="H45">
        <f>'MH costs'!H45*(1/1.03^(H$1-2020))</f>
        <v>33833190.085540108</v>
      </c>
      <c r="I45">
        <f>'MH costs'!I45*(1/1.03^(I$1-2020))</f>
        <v>37707766.791301832</v>
      </c>
      <c r="J45">
        <f>'MH costs'!J45*(1/1.03^(J$1-2020))</f>
        <v>40955144.746630117</v>
      </c>
      <c r="K45">
        <f>'MH costs'!K45*(1/1.03^(K$1-2020))</f>
        <v>43396212.567187391</v>
      </c>
      <c r="L45">
        <f>'MH costs'!L45*(1/1.03^(L$1-2020))</f>
        <v>45290760.298425078</v>
      </c>
      <c r="M45">
        <f>'MH costs'!M45*(1/1.03^(M$1-2020))</f>
        <v>46340345.882688731</v>
      </c>
    </row>
    <row r="46" spans="1:13" x14ac:dyDescent="0.3">
      <c r="A46" t="s">
        <v>90</v>
      </c>
      <c r="B46" t="s">
        <v>91</v>
      </c>
      <c r="C46" t="s">
        <v>446</v>
      </c>
      <c r="D46">
        <f>'MH costs'!D46*(1/1.03^(D$1-2020))</f>
        <v>0</v>
      </c>
      <c r="E46">
        <f>'MH costs'!E46*(1/1.03^(E$1-2020))</f>
        <v>14388387.206414228</v>
      </c>
      <c r="F46">
        <f>'MH costs'!F46*(1/1.03^(F$1-2020))</f>
        <v>20186937.843833771</v>
      </c>
      <c r="G46">
        <f>'MH costs'!G46*(1/1.03^(G$1-2020))</f>
        <v>26082638.0863063</v>
      </c>
      <c r="H46">
        <f>'MH costs'!H46*(1/1.03^(H$1-2020))</f>
        <v>31965258.365068976</v>
      </c>
      <c r="I46">
        <f>'MH costs'!I46*(1/1.03^(I$1-2020))</f>
        <v>37697876.940139771</v>
      </c>
      <c r="J46">
        <f>'MH costs'!J46*(1/1.03^(J$1-2020))</f>
        <v>43156379.101021506</v>
      </c>
      <c r="K46">
        <f>'MH costs'!K46*(1/1.03^(K$1-2020))</f>
        <v>48174834.427302167</v>
      </c>
      <c r="L46">
        <f>'MH costs'!L46*(1/1.03^(L$1-2020))</f>
        <v>52592328.777478665</v>
      </c>
      <c r="M46">
        <f>'MH costs'!M46*(1/1.03^(M$1-2020))</f>
        <v>56242153.038742319</v>
      </c>
    </row>
    <row r="47" spans="1:13" x14ac:dyDescent="0.3">
      <c r="A47" t="s">
        <v>92</v>
      </c>
      <c r="B47" t="s">
        <v>93</v>
      </c>
      <c r="C47" t="s">
        <v>446</v>
      </c>
      <c r="D47">
        <f>'MH costs'!D47*(1/1.03^(D$1-2020))</f>
        <v>0</v>
      </c>
      <c r="E47">
        <f>'MH costs'!E47*(1/1.03^(E$1-2020))</f>
        <v>2172316.2510207263</v>
      </c>
      <c r="F47">
        <f>'MH costs'!F47*(1/1.03^(F$1-2020))</f>
        <v>2913756.8145333277</v>
      </c>
      <c r="G47">
        <f>'MH costs'!G47*(1/1.03^(G$1-2020))</f>
        <v>3648885.5778063377</v>
      </c>
      <c r="H47">
        <f>'MH costs'!H47*(1/1.03^(H$1-2020))</f>
        <v>4367244.9657525709</v>
      </c>
      <c r="I47">
        <f>'MH costs'!I47*(1/1.03^(I$1-2020))</f>
        <v>5056278.2693625633</v>
      </c>
      <c r="J47">
        <f>'MH costs'!J47*(1/1.03^(J$1-2020))</f>
        <v>5710676.2622350305</v>
      </c>
      <c r="K47">
        <f>'MH costs'!K47*(1/1.03^(K$1-2020))</f>
        <v>6323053.8686570628</v>
      </c>
      <c r="L47">
        <f>'MH costs'!L47*(1/1.03^(L$1-2020))</f>
        <v>6879972.9481762117</v>
      </c>
      <c r="M47">
        <f>'MH costs'!M47*(1/1.03^(M$1-2020))</f>
        <v>7366289.9937107647</v>
      </c>
    </row>
    <row r="48" spans="1:13" x14ac:dyDescent="0.3">
      <c r="A48" t="s">
        <v>94</v>
      </c>
      <c r="B48" t="s">
        <v>95</v>
      </c>
      <c r="C48" t="s">
        <v>446</v>
      </c>
      <c r="D48">
        <f>'MH costs'!D48*(1/1.03^(D$1-2020))</f>
        <v>0</v>
      </c>
      <c r="E48">
        <f>'MH costs'!E48*(1/1.03^(E$1-2020))</f>
        <v>184039.56820443564</v>
      </c>
      <c r="F48">
        <f>'MH costs'!F48*(1/1.03^(F$1-2020))</f>
        <v>247498.58209814227</v>
      </c>
      <c r="G48">
        <f>'MH costs'!G48*(1/1.03^(G$1-2020))</f>
        <v>301253.66948192386</v>
      </c>
      <c r="H48">
        <f>'MH costs'!H48*(1/1.03^(H$1-2020))</f>
        <v>344461.72624078521</v>
      </c>
      <c r="I48">
        <f>'MH costs'!I48*(1/1.03^(I$1-2020))</f>
        <v>375860.46386704058</v>
      </c>
      <c r="J48">
        <f>'MH costs'!J48*(1/1.03^(J$1-2020))</f>
        <v>397360.11295693234</v>
      </c>
      <c r="K48">
        <f>'MH costs'!K48*(1/1.03^(K$1-2020))</f>
        <v>407085.99815996358</v>
      </c>
      <c r="L48">
        <f>'MH costs'!L48*(1/1.03^(L$1-2020))</f>
        <v>407474.54338114074</v>
      </c>
      <c r="M48">
        <f>'MH costs'!M48*(1/1.03^(M$1-2020))</f>
        <v>396298.26596390217</v>
      </c>
    </row>
    <row r="49" spans="1:13" x14ac:dyDescent="0.3">
      <c r="A49" t="s">
        <v>96</v>
      </c>
      <c r="B49" t="s">
        <v>97</v>
      </c>
      <c r="C49" t="s">
        <v>446</v>
      </c>
      <c r="D49">
        <f>'MH costs'!D49*(1/1.03^(D$1-2020))</f>
        <v>0</v>
      </c>
      <c r="E49">
        <f>'MH costs'!E49*(1/1.03^(E$1-2020))</f>
        <v>7757319.2605027957</v>
      </c>
      <c r="F49">
        <f>'MH costs'!F49*(1/1.03^(F$1-2020))</f>
        <v>9893363.4685932696</v>
      </c>
      <c r="G49">
        <f>'MH costs'!G49*(1/1.03^(G$1-2020))</f>
        <v>11708827.448529894</v>
      </c>
      <c r="H49">
        <f>'MH costs'!H49*(1/1.03^(H$1-2020))</f>
        <v>13135931.404553292</v>
      </c>
      <c r="I49">
        <f>'MH costs'!I49*(1/1.03^(I$1-2020))</f>
        <v>14143111.670949688</v>
      </c>
      <c r="J49">
        <f>'MH costs'!J49*(1/1.03^(J$1-2020))</f>
        <v>14708300.893040704</v>
      </c>
      <c r="K49">
        <f>'MH costs'!K49*(1/1.03^(K$1-2020))</f>
        <v>14776774.464153558</v>
      </c>
      <c r="L49">
        <f>'MH costs'!L49*(1/1.03^(L$1-2020))</f>
        <v>14326945.640204545</v>
      </c>
      <c r="M49">
        <f>'MH costs'!M49*(1/1.03^(M$1-2020))</f>
        <v>13341240.860288719</v>
      </c>
    </row>
    <row r="50" spans="1:13" x14ac:dyDescent="0.3">
      <c r="A50" t="s">
        <v>98</v>
      </c>
      <c r="B50" t="s">
        <v>99</v>
      </c>
      <c r="C50" t="s">
        <v>446</v>
      </c>
      <c r="D50">
        <f>'MH costs'!D50*(1/1.03^(D$1-2020))</f>
        <v>0</v>
      </c>
      <c r="E50">
        <f>'MH costs'!E50*(1/1.03^(E$1-2020))</f>
        <v>6850662.1282612532</v>
      </c>
      <c r="F50">
        <f>'MH costs'!F50*(1/1.03^(F$1-2020))</f>
        <v>8691485.8676014058</v>
      </c>
      <c r="G50">
        <f>'MH costs'!G50*(1/1.03^(G$1-2020))</f>
        <v>10300659.980177682</v>
      </c>
      <c r="H50">
        <f>'MH costs'!H50*(1/1.03^(H$1-2020))</f>
        <v>11664758.672186956</v>
      </c>
      <c r="I50">
        <f>'MH costs'!I50*(1/1.03^(I$1-2020))</f>
        <v>12717922.116455382</v>
      </c>
      <c r="J50">
        <f>'MH costs'!J50*(1/1.03^(J$1-2020))</f>
        <v>13559469.873565044</v>
      </c>
      <c r="K50">
        <f>'MH costs'!K50*(1/1.03^(K$1-2020))</f>
        <v>14077510.552237177</v>
      </c>
      <c r="L50">
        <f>'MH costs'!L50*(1/1.03^(L$1-2020))</f>
        <v>14408153.743823903</v>
      </c>
      <c r="M50">
        <f>'MH costs'!M50*(1/1.03^(M$1-2020))</f>
        <v>14411746.108201159</v>
      </c>
    </row>
    <row r="51" spans="1:13" x14ac:dyDescent="0.3">
      <c r="A51" t="s">
        <v>100</v>
      </c>
      <c r="B51" t="s">
        <v>101</v>
      </c>
      <c r="C51" t="s">
        <v>446</v>
      </c>
      <c r="D51">
        <f>'MH costs'!D51*(1/1.03^(D$1-2020))</f>
        <v>0</v>
      </c>
      <c r="E51">
        <f>'MH costs'!E51*(1/1.03^(E$1-2020))</f>
        <v>776066614.84363699</v>
      </c>
      <c r="F51">
        <f>'MH costs'!F51*(1/1.03^(F$1-2020))</f>
        <v>1013767379.3276081</v>
      </c>
      <c r="G51">
        <f>'MH costs'!G51*(1/1.03^(G$1-2020))</f>
        <v>1231563852.2155101</v>
      </c>
      <c r="H51">
        <f>'MH costs'!H51*(1/1.03^(H$1-2020))</f>
        <v>1428369719.9707556</v>
      </c>
      <c r="I51">
        <f>'MH costs'!I51*(1/1.03^(I$1-2020))</f>
        <v>1600547105.931155</v>
      </c>
      <c r="J51">
        <f>'MH costs'!J51*(1/1.03^(J$1-2020))</f>
        <v>1747869607.7549598</v>
      </c>
      <c r="K51">
        <f>'MH costs'!K51*(1/1.03^(K$1-2020))</f>
        <v>1867360957.4075332</v>
      </c>
      <c r="L51">
        <f>'MH costs'!L51*(1/1.03^(L$1-2020))</f>
        <v>1960503619.2476585</v>
      </c>
      <c r="M51">
        <f>'MH costs'!M51*(1/1.03^(M$1-2020))</f>
        <v>2027873872.5065379</v>
      </c>
    </row>
    <row r="52" spans="1:13" x14ac:dyDescent="0.3">
      <c r="A52" t="s">
        <v>102</v>
      </c>
      <c r="B52" t="s">
        <v>103</v>
      </c>
      <c r="C52" t="s">
        <v>446</v>
      </c>
      <c r="D52">
        <f>'MH costs'!D52*(1/1.03^(D$1-2020))</f>
        <v>0</v>
      </c>
      <c r="E52">
        <f>'MH costs'!E52*(1/1.03^(E$1-2020))</f>
        <v>219256533.85861355</v>
      </c>
      <c r="F52">
        <f>'MH costs'!F52*(1/1.03^(F$1-2020))</f>
        <v>276970832.68152541</v>
      </c>
      <c r="G52">
        <f>'MH costs'!G52*(1/1.03^(G$1-2020))</f>
        <v>329708836.53086436</v>
      </c>
      <c r="H52">
        <f>'MH costs'!H52*(1/1.03^(H$1-2020))</f>
        <v>376867594.78374273</v>
      </c>
      <c r="I52">
        <f>'MH costs'!I52*(1/1.03^(I$1-2020))</f>
        <v>418667504.85971045</v>
      </c>
      <c r="J52">
        <f>'MH costs'!J52*(1/1.03^(J$1-2020))</f>
        <v>455314264.26064599</v>
      </c>
      <c r="K52">
        <f>'MH costs'!K52*(1/1.03^(K$1-2020))</f>
        <v>486779143.61532664</v>
      </c>
      <c r="L52">
        <f>'MH costs'!L52*(1/1.03^(L$1-2020))</f>
        <v>513193225.36601913</v>
      </c>
      <c r="M52">
        <f>'MH costs'!M52*(1/1.03^(M$1-2020))</f>
        <v>533475212.68238944</v>
      </c>
    </row>
    <row r="53" spans="1:13" x14ac:dyDescent="0.3">
      <c r="A53" t="s">
        <v>104</v>
      </c>
      <c r="B53" t="s">
        <v>105</v>
      </c>
      <c r="C53" t="s">
        <v>446</v>
      </c>
      <c r="D53">
        <f>'MH costs'!D53*(1/1.03^(D$1-2020))</f>
        <v>0</v>
      </c>
      <c r="E53">
        <f>'MH costs'!E53*(1/1.03^(E$1-2020))</f>
        <v>29618242.468167014</v>
      </c>
      <c r="F53">
        <f>'MH costs'!F53*(1/1.03^(F$1-2020))</f>
        <v>40441631.41449216</v>
      </c>
      <c r="G53">
        <f>'MH costs'!G53*(1/1.03^(G$1-2020))</f>
        <v>51039901.946593434</v>
      </c>
      <c r="H53">
        <f>'MH costs'!H53*(1/1.03^(H$1-2020))</f>
        <v>61315670.916611686</v>
      </c>
      <c r="I53">
        <f>'MH costs'!I53*(1/1.03^(I$1-2020))</f>
        <v>71203887.709220663</v>
      </c>
      <c r="J53">
        <f>'MH costs'!J53*(1/1.03^(J$1-2020))</f>
        <v>80506073.328807488</v>
      </c>
      <c r="K53">
        <f>'MH costs'!K53*(1/1.03^(K$1-2020))</f>
        <v>89449028.171805292</v>
      </c>
      <c r="L53">
        <f>'MH costs'!L53*(1/1.03^(L$1-2020))</f>
        <v>97665015.972026527</v>
      </c>
      <c r="M53">
        <f>'MH costs'!M53*(1/1.03^(M$1-2020))</f>
        <v>105211816.88755254</v>
      </c>
    </row>
    <row r="54" spans="1:13" x14ac:dyDescent="0.3">
      <c r="A54" t="s">
        <v>106</v>
      </c>
      <c r="B54" t="s">
        <v>107</v>
      </c>
      <c r="C54" t="s">
        <v>446</v>
      </c>
      <c r="D54">
        <f>'MH costs'!D54*(1/1.03^(D$1-2020))</f>
        <v>0</v>
      </c>
      <c r="E54">
        <f>'MH costs'!E54*(1/1.03^(E$1-2020))</f>
        <v>937359.5822068624</v>
      </c>
      <c r="F54">
        <f>'MH costs'!F54*(1/1.03^(F$1-2020))</f>
        <v>1259773.4755360784</v>
      </c>
      <c r="G54">
        <f>'MH costs'!G54*(1/1.03^(G$1-2020))</f>
        <v>1537412.9138230642</v>
      </c>
      <c r="H54">
        <f>'MH costs'!H54*(1/1.03^(H$1-2020))</f>
        <v>1779225.1091590703</v>
      </c>
      <c r="I54">
        <f>'MH costs'!I54*(1/1.03^(I$1-2020))</f>
        <v>1982239.0924054647</v>
      </c>
      <c r="J54">
        <f>'MH costs'!J54*(1/1.03^(J$1-2020))</f>
        <v>2138878.1824201634</v>
      </c>
      <c r="K54">
        <f>'MH costs'!K54*(1/1.03^(K$1-2020))</f>
        <v>2257070.5357727986</v>
      </c>
      <c r="L54">
        <f>'MH costs'!L54*(1/1.03^(L$1-2020))</f>
        <v>2339778.3773236088</v>
      </c>
      <c r="M54">
        <f>'MH costs'!M54*(1/1.03^(M$1-2020))</f>
        <v>2389481.146827634</v>
      </c>
    </row>
    <row r="55" spans="1:13" x14ac:dyDescent="0.3">
      <c r="A55" t="s">
        <v>108</v>
      </c>
      <c r="B55" t="s">
        <v>109</v>
      </c>
      <c r="C55" t="s">
        <v>446</v>
      </c>
      <c r="D55">
        <f>'MH costs'!D55*(1/1.03^(D$1-2020))</f>
        <v>0</v>
      </c>
      <c r="E55">
        <f>'MH costs'!E55*(1/1.03^(E$1-2020))</f>
        <v>10441862.927623633</v>
      </c>
      <c r="F55">
        <f>'MH costs'!F55*(1/1.03^(F$1-2020))</f>
        <v>14208253.013249712</v>
      </c>
      <c r="G55">
        <f>'MH costs'!G55*(1/1.03^(G$1-2020))</f>
        <v>17724901.498006541</v>
      </c>
      <c r="H55">
        <f>'MH costs'!H55*(1/1.03^(H$1-2020))</f>
        <v>20990973.229754832</v>
      </c>
      <c r="I55">
        <f>'MH costs'!I55*(1/1.03^(I$1-2020))</f>
        <v>23971072.209193032</v>
      </c>
      <c r="J55">
        <f>'MH costs'!J55*(1/1.03^(J$1-2020))</f>
        <v>26732346.163502242</v>
      </c>
      <c r="K55">
        <f>'MH costs'!K55*(1/1.03^(K$1-2020))</f>
        <v>29198777.794008162</v>
      </c>
      <c r="L55">
        <f>'MH costs'!L55*(1/1.03^(L$1-2020))</f>
        <v>31401681.356477991</v>
      </c>
      <c r="M55">
        <f>'MH costs'!M55*(1/1.03^(M$1-2020))</f>
        <v>33278840.020213388</v>
      </c>
    </row>
    <row r="56" spans="1:13" x14ac:dyDescent="0.3">
      <c r="A56" t="s">
        <v>110</v>
      </c>
      <c r="B56" t="s">
        <v>111</v>
      </c>
      <c r="C56" t="s">
        <v>446</v>
      </c>
      <c r="D56">
        <f>'MH costs'!D56*(1/1.03^(D$1-2020))</f>
        <v>0</v>
      </c>
      <c r="E56">
        <f>'MH costs'!E56*(1/1.03^(E$1-2020))</f>
        <v>8998226.327534467</v>
      </c>
      <c r="F56">
        <f>'MH costs'!F56*(1/1.03^(F$1-2020))</f>
        <v>11933144.320516568</v>
      </c>
      <c r="G56">
        <f>'MH costs'!G56*(1/1.03^(G$1-2020))</f>
        <v>14556133.391294619</v>
      </c>
      <c r="H56">
        <f>'MH costs'!H56*(1/1.03^(H$1-2020))</f>
        <v>16896720.123353843</v>
      </c>
      <c r="I56">
        <f>'MH costs'!I56*(1/1.03^(I$1-2020))</f>
        <v>18991176.101589978</v>
      </c>
      <c r="J56">
        <f>'MH costs'!J56*(1/1.03^(J$1-2020))</f>
        <v>20803309.172033392</v>
      </c>
      <c r="K56">
        <f>'MH costs'!K56*(1/1.03^(K$1-2020))</f>
        <v>22370344.359641254</v>
      </c>
      <c r="L56">
        <f>'MH costs'!L56*(1/1.03^(L$1-2020))</f>
        <v>23682897.081999253</v>
      </c>
      <c r="M56">
        <f>'MH costs'!M56*(1/1.03^(M$1-2020))</f>
        <v>24690172.242235642</v>
      </c>
    </row>
    <row r="57" spans="1:13" x14ac:dyDescent="0.3">
      <c r="A57" t="s">
        <v>112</v>
      </c>
      <c r="B57" t="s">
        <v>113</v>
      </c>
      <c r="C57" t="s">
        <v>446</v>
      </c>
      <c r="D57">
        <f>'MH costs'!D57*(1/1.03^(D$1-2020))</f>
        <v>0</v>
      </c>
      <c r="E57">
        <f>'MH costs'!E57*(1/1.03^(E$1-2020))</f>
        <v>62019162.772879802</v>
      </c>
      <c r="F57">
        <f>'MH costs'!F57*(1/1.03^(F$1-2020))</f>
        <v>80488921.639295429</v>
      </c>
      <c r="G57">
        <f>'MH costs'!G57*(1/1.03^(G$1-2020))</f>
        <v>98224529.811576307</v>
      </c>
      <c r="H57">
        <f>'MH costs'!H57*(1/1.03^(H$1-2020))</f>
        <v>115120197.30718596</v>
      </c>
      <c r="I57">
        <f>'MH costs'!I57*(1/1.03^(I$1-2020))</f>
        <v>131020668.78784977</v>
      </c>
      <c r="J57">
        <f>'MH costs'!J57*(1/1.03^(J$1-2020))</f>
        <v>145790758.38694042</v>
      </c>
      <c r="K57">
        <f>'MH costs'!K57*(1/1.03^(K$1-2020))</f>
        <v>158802706.51982319</v>
      </c>
      <c r="L57">
        <f>'MH costs'!L57*(1/1.03^(L$1-2020))</f>
        <v>170787214.52543125</v>
      </c>
      <c r="M57">
        <f>'MH costs'!M57*(1/1.03^(M$1-2020))</f>
        <v>180649828.47082645</v>
      </c>
    </row>
    <row r="58" spans="1:13" x14ac:dyDescent="0.3">
      <c r="A58" t="s">
        <v>114</v>
      </c>
      <c r="B58" t="s">
        <v>115</v>
      </c>
      <c r="C58" t="s">
        <v>446</v>
      </c>
      <c r="D58">
        <f>'MH costs'!D58*(1/1.03^(D$1-2020))</f>
        <v>0</v>
      </c>
      <c r="E58">
        <f>'MH costs'!E58*(1/1.03^(E$1-2020))</f>
        <v>58792.463948765733</v>
      </c>
      <c r="F58">
        <f>'MH costs'!F58*(1/1.03^(F$1-2020))</f>
        <v>74062.242087779014</v>
      </c>
      <c r="G58">
        <f>'MH costs'!G58*(1/1.03^(G$1-2020))</f>
        <v>88002.318300647661</v>
      </c>
      <c r="H58">
        <f>'MH costs'!H58*(1/1.03^(H$1-2020))</f>
        <v>100414.71813558947</v>
      </c>
      <c r="I58">
        <f>'MH costs'!I58*(1/1.03^(I$1-2020))</f>
        <v>111053.46838311937</v>
      </c>
      <c r="J58">
        <f>'MH costs'!J58*(1/1.03^(J$1-2020))</f>
        <v>119748.23983095039</v>
      </c>
      <c r="K58">
        <f>'MH costs'!K58*(1/1.03^(K$1-2020))</f>
        <v>126506.84531473154</v>
      </c>
      <c r="L58">
        <f>'MH costs'!L58*(1/1.03^(L$1-2020))</f>
        <v>131080.08669263366</v>
      </c>
      <c r="M58">
        <f>'MH costs'!M58*(1/1.03^(M$1-2020))</f>
        <v>133532.86144457111</v>
      </c>
    </row>
    <row r="59" spans="1:13" x14ac:dyDescent="0.3">
      <c r="A59" t="s">
        <v>116</v>
      </c>
      <c r="B59" t="s">
        <v>117</v>
      </c>
      <c r="C59" t="s">
        <v>446</v>
      </c>
      <c r="D59">
        <f>'MH costs'!D59*(1/1.03^(D$1-2020))</f>
        <v>0</v>
      </c>
      <c r="E59">
        <f>'MH costs'!E59*(1/1.03^(E$1-2020))</f>
        <v>2802581.3518199679</v>
      </c>
      <c r="F59">
        <f>'MH costs'!F59*(1/1.03^(F$1-2020))</f>
        <v>3502474.4032483003</v>
      </c>
      <c r="G59">
        <f>'MH costs'!G59*(1/1.03^(G$1-2020))</f>
        <v>4128625.6233118568</v>
      </c>
      <c r="H59">
        <f>'MH costs'!H59*(1/1.03^(H$1-2020))</f>
        <v>4679495.0482121482</v>
      </c>
      <c r="I59">
        <f>'MH costs'!I59*(1/1.03^(I$1-2020))</f>
        <v>5165829.558811022</v>
      </c>
      <c r="J59">
        <f>'MH costs'!J59*(1/1.03^(J$1-2020))</f>
        <v>5585224.2589457529</v>
      </c>
      <c r="K59">
        <f>'MH costs'!K59*(1/1.03^(K$1-2020))</f>
        <v>5941697.7362293564</v>
      </c>
      <c r="L59">
        <f>'MH costs'!L59*(1/1.03^(L$1-2020))</f>
        <v>6227590.5016848668</v>
      </c>
      <c r="M59">
        <f>'MH costs'!M59*(1/1.03^(M$1-2020))</f>
        <v>6437050.8356684204</v>
      </c>
    </row>
    <row r="60" spans="1:13" x14ac:dyDescent="0.3">
      <c r="A60" t="s">
        <v>118</v>
      </c>
      <c r="B60" t="s">
        <v>119</v>
      </c>
      <c r="C60" t="s">
        <v>446</v>
      </c>
      <c r="D60">
        <f>'MH costs'!D60*(1/1.03^(D$1-2020))</f>
        <v>0</v>
      </c>
      <c r="E60">
        <f>'MH costs'!E60*(1/1.03^(E$1-2020))</f>
        <v>5128053.3780852919</v>
      </c>
      <c r="F60">
        <f>'MH costs'!F60*(1/1.03^(F$1-2020))</f>
        <v>6623180.4065739941</v>
      </c>
      <c r="G60">
        <f>'MH costs'!G60*(1/1.03^(G$1-2020))</f>
        <v>8000888.2882849388</v>
      </c>
      <c r="H60">
        <f>'MH costs'!H60*(1/1.03^(H$1-2020))</f>
        <v>9252522.2339691576</v>
      </c>
      <c r="I60">
        <f>'MH costs'!I60*(1/1.03^(I$1-2020))</f>
        <v>10357350.700144332</v>
      </c>
      <c r="J60">
        <f>'MH costs'!J60*(1/1.03^(J$1-2020))</f>
        <v>11322375.037376128</v>
      </c>
      <c r="K60">
        <f>'MH costs'!K60*(1/1.03^(K$1-2020))</f>
        <v>12146608.288530519</v>
      </c>
      <c r="L60">
        <f>'MH costs'!L60*(1/1.03^(L$1-2020))</f>
        <v>12835309.075019648</v>
      </c>
      <c r="M60">
        <f>'MH costs'!M60*(1/1.03^(M$1-2020))</f>
        <v>13357723.532828119</v>
      </c>
    </row>
    <row r="61" spans="1:13" x14ac:dyDescent="0.3">
      <c r="A61" t="s">
        <v>120</v>
      </c>
      <c r="B61" t="s">
        <v>121</v>
      </c>
      <c r="C61" t="s">
        <v>446</v>
      </c>
      <c r="D61">
        <f>'MH costs'!D61*(1/1.03^(D$1-2020))</f>
        <v>0</v>
      </c>
      <c r="E61">
        <f>'MH costs'!E61*(1/1.03^(E$1-2020))</f>
        <v>2304593.3894118019</v>
      </c>
      <c r="F61">
        <f>'MH costs'!F61*(1/1.03^(F$1-2020))</f>
        <v>2985769.1247259597</v>
      </c>
      <c r="G61">
        <f>'MH costs'!G61*(1/1.03^(G$1-2020))</f>
        <v>3615130.0974654034</v>
      </c>
      <c r="H61">
        <f>'MH costs'!H61*(1/1.03^(H$1-2020))</f>
        <v>4179423.1830018531</v>
      </c>
      <c r="I61">
        <f>'MH costs'!I61*(1/1.03^(I$1-2020))</f>
        <v>4682972.9436926367</v>
      </c>
      <c r="J61">
        <f>'MH costs'!J61*(1/1.03^(J$1-2020))</f>
        <v>5124599.2643995956</v>
      </c>
      <c r="K61">
        <f>'MH costs'!K61*(1/1.03^(K$1-2020))</f>
        <v>5501286.52025251</v>
      </c>
      <c r="L61">
        <f>'MH costs'!L61*(1/1.03^(L$1-2020))</f>
        <v>5795075.8179346276</v>
      </c>
      <c r="M61">
        <f>'MH costs'!M61*(1/1.03^(M$1-2020))</f>
        <v>6015830.6985214753</v>
      </c>
    </row>
    <row r="62" spans="1:13" x14ac:dyDescent="0.3">
      <c r="A62" t="s">
        <v>122</v>
      </c>
      <c r="B62" t="s">
        <v>123</v>
      </c>
      <c r="C62" t="s">
        <v>446</v>
      </c>
      <c r="D62">
        <f>'MH costs'!D62*(1/1.03^(D$1-2020))</f>
        <v>0</v>
      </c>
      <c r="E62">
        <f>'MH costs'!E62*(1/1.03^(E$1-2020))</f>
        <v>5261310.3095884332</v>
      </c>
      <c r="F62">
        <f>'MH costs'!F62*(1/1.03^(F$1-2020))</f>
        <v>6887789.2903598696</v>
      </c>
      <c r="G62">
        <f>'MH costs'!G62*(1/1.03^(G$1-2020))</f>
        <v>8435195.9019072447</v>
      </c>
      <c r="H62">
        <f>'MH costs'!H62*(1/1.03^(H$1-2020))</f>
        <v>9865861.989841681</v>
      </c>
      <c r="I62">
        <f>'MH costs'!I62*(1/1.03^(I$1-2020))</f>
        <v>11174149.795237262</v>
      </c>
      <c r="J62">
        <f>'MH costs'!J62*(1/1.03^(J$1-2020))</f>
        <v>12299114.244873581</v>
      </c>
      <c r="K62">
        <f>'MH costs'!K62*(1/1.03^(K$1-2020))</f>
        <v>13236056.882423311</v>
      </c>
      <c r="L62">
        <f>'MH costs'!L62*(1/1.03^(L$1-2020))</f>
        <v>13951303.823664904</v>
      </c>
      <c r="M62">
        <f>'MH costs'!M62*(1/1.03^(M$1-2020))</f>
        <v>14414044.867563395</v>
      </c>
    </row>
    <row r="63" spans="1:13" x14ac:dyDescent="0.3">
      <c r="A63" t="s">
        <v>124</v>
      </c>
      <c r="B63" t="s">
        <v>125</v>
      </c>
      <c r="C63" t="s">
        <v>446</v>
      </c>
      <c r="D63">
        <f>'MH costs'!D63*(1/1.03^(D$1-2020))</f>
        <v>0</v>
      </c>
      <c r="E63">
        <f>'MH costs'!E63*(1/1.03^(E$1-2020))</f>
        <v>38739177.630920418</v>
      </c>
      <c r="F63">
        <f>'MH costs'!F63*(1/1.03^(F$1-2020))</f>
        <v>50193279.813841723</v>
      </c>
      <c r="G63">
        <f>'MH costs'!G63*(1/1.03^(G$1-2020))</f>
        <v>61324009.619012132</v>
      </c>
      <c r="H63">
        <f>'MH costs'!H63*(1/1.03^(H$1-2020))</f>
        <v>71971135.935919777</v>
      </c>
      <c r="I63">
        <f>'MH costs'!I63*(1/1.03^(I$1-2020))</f>
        <v>81849674.364408895</v>
      </c>
      <c r="J63">
        <f>'MH costs'!J63*(1/1.03^(J$1-2020))</f>
        <v>90924700.822224617</v>
      </c>
      <c r="K63">
        <f>'MH costs'!K63*(1/1.03^(K$1-2020))</f>
        <v>99083363.605931312</v>
      </c>
      <c r="L63">
        <f>'MH costs'!L63*(1/1.03^(L$1-2020))</f>
        <v>106045178.0206724</v>
      </c>
      <c r="M63">
        <f>'MH costs'!M63*(1/1.03^(M$1-2020))</f>
        <v>111602314.10946336</v>
      </c>
    </row>
    <row r="64" spans="1:13" x14ac:dyDescent="0.3">
      <c r="A64" t="s">
        <v>126</v>
      </c>
      <c r="B64" t="s">
        <v>127</v>
      </c>
      <c r="C64" t="s">
        <v>446</v>
      </c>
      <c r="D64">
        <f>'MH costs'!D64*(1/1.03^(D$1-2020))</f>
        <v>0</v>
      </c>
      <c r="E64">
        <f>'MH costs'!E64*(1/1.03^(E$1-2020))</f>
        <v>25758172.362624239</v>
      </c>
      <c r="F64">
        <f>'MH costs'!F64*(1/1.03^(F$1-2020))</f>
        <v>34019324.362607121</v>
      </c>
      <c r="G64">
        <f>'MH costs'!G64*(1/1.03^(G$1-2020))</f>
        <v>41681030.91386462</v>
      </c>
      <c r="H64">
        <f>'MH costs'!H64*(1/1.03^(H$1-2020))</f>
        <v>48519488.959374107</v>
      </c>
      <c r="I64">
        <f>'MH costs'!I64*(1/1.03^(I$1-2020))</f>
        <v>54531553.469447114</v>
      </c>
      <c r="J64">
        <f>'MH costs'!J64*(1/1.03^(J$1-2020))</f>
        <v>59663122.681346297</v>
      </c>
      <c r="K64">
        <f>'MH costs'!K64*(1/1.03^(K$1-2020))</f>
        <v>63842876.87235526</v>
      </c>
      <c r="L64">
        <f>'MH costs'!L64*(1/1.03^(L$1-2020))</f>
        <v>66801963.629774079</v>
      </c>
      <c r="M64">
        <f>'MH costs'!M64*(1/1.03^(M$1-2020))</f>
        <v>68657714.026323393</v>
      </c>
    </row>
    <row r="65" spans="1:13" x14ac:dyDescent="0.3">
      <c r="A65" t="s">
        <v>128</v>
      </c>
      <c r="B65" t="s">
        <v>129</v>
      </c>
      <c r="C65" t="s">
        <v>446</v>
      </c>
      <c r="D65">
        <f>'MH costs'!D65*(1/1.03^(D$1-2020))</f>
        <v>0</v>
      </c>
      <c r="E65">
        <f>'MH costs'!E65*(1/1.03^(E$1-2020))</f>
        <v>192974.01353995691</v>
      </c>
      <c r="F65">
        <f>'MH costs'!F65*(1/1.03^(F$1-2020))</f>
        <v>258041.22213744192</v>
      </c>
      <c r="G65">
        <f>'MH costs'!G65*(1/1.03^(G$1-2020))</f>
        <v>316607.48411722045</v>
      </c>
      <c r="H65">
        <f>'MH costs'!H65*(1/1.03^(H$1-2020))</f>
        <v>368991.60796397069</v>
      </c>
      <c r="I65">
        <f>'MH costs'!I65*(1/1.03^(I$1-2020))</f>
        <v>414548.63859175664</v>
      </c>
      <c r="J65">
        <f>'MH costs'!J65*(1/1.03^(J$1-2020))</f>
        <v>454223.81997838017</v>
      </c>
      <c r="K65">
        <f>'MH costs'!K65*(1/1.03^(K$1-2020))</f>
        <v>487810.20768220414</v>
      </c>
      <c r="L65">
        <f>'MH costs'!L65*(1/1.03^(L$1-2020))</f>
        <v>516013.9093145571</v>
      </c>
      <c r="M65">
        <f>'MH costs'!M65*(1/1.03^(M$1-2020))</f>
        <v>537541.00771090784</v>
      </c>
    </row>
    <row r="66" spans="1:13" x14ac:dyDescent="0.3">
      <c r="A66" t="s">
        <v>130</v>
      </c>
      <c r="B66" t="s">
        <v>131</v>
      </c>
      <c r="C66" t="s">
        <v>446</v>
      </c>
      <c r="D66">
        <f>'MH costs'!D66*(1/1.03^(D$1-2020))</f>
        <v>0</v>
      </c>
      <c r="E66">
        <f>'MH costs'!E66*(1/1.03^(E$1-2020))</f>
        <v>33835749.666525103</v>
      </c>
      <c r="F66">
        <f>'MH costs'!F66*(1/1.03^(F$1-2020))</f>
        <v>45325835.431077071</v>
      </c>
      <c r="G66">
        <f>'MH costs'!G66*(1/1.03^(G$1-2020))</f>
        <v>56884288.336029001</v>
      </c>
      <c r="H66">
        <f>'MH costs'!H66*(1/1.03^(H$1-2020))</f>
        <v>68324500.428719789</v>
      </c>
      <c r="I66">
        <f>'MH costs'!I66*(1/1.03^(I$1-2020))</f>
        <v>79359543.19061771</v>
      </c>
      <c r="J66">
        <f>'MH costs'!J66*(1/1.03^(J$1-2020))</f>
        <v>89773680.805123344</v>
      </c>
      <c r="K66">
        <f>'MH costs'!K66*(1/1.03^(K$1-2020))</f>
        <v>99226241.116352156</v>
      </c>
      <c r="L66">
        <f>'MH costs'!L66*(1/1.03^(L$1-2020))</f>
        <v>107435589.60927822</v>
      </c>
      <c r="M66">
        <f>'MH costs'!M66*(1/1.03^(M$1-2020))</f>
        <v>114082650.96679917</v>
      </c>
    </row>
    <row r="67" spans="1:13" x14ac:dyDescent="0.3">
      <c r="A67" t="s">
        <v>132</v>
      </c>
      <c r="B67" t="s">
        <v>133</v>
      </c>
      <c r="C67" t="s">
        <v>446</v>
      </c>
      <c r="D67">
        <f>'MH costs'!D67*(1/1.03^(D$1-2020))</f>
        <v>0</v>
      </c>
      <c r="E67">
        <f>'MH costs'!E67*(1/1.03^(E$1-2020))</f>
        <v>4340827.128565412</v>
      </c>
      <c r="F67">
        <f>'MH costs'!F67*(1/1.03^(F$1-2020))</f>
        <v>5866899.3699591253</v>
      </c>
      <c r="G67">
        <f>'MH costs'!G67*(1/1.03^(G$1-2020))</f>
        <v>7351424.6728614643</v>
      </c>
      <c r="H67">
        <f>'MH costs'!H67*(1/1.03^(H$1-2020))</f>
        <v>8762098.2524643987</v>
      </c>
      <c r="I67">
        <f>'MH costs'!I67*(1/1.03^(I$1-2020))</f>
        <v>10075904.310824864</v>
      </c>
      <c r="J67">
        <f>'MH costs'!J67*(1/1.03^(J$1-2020))</f>
        <v>11262780.368005898</v>
      </c>
      <c r="K67">
        <f>'MH costs'!K67*(1/1.03^(K$1-2020))</f>
        <v>12277451.604810046</v>
      </c>
      <c r="L67">
        <f>'MH costs'!L67*(1/1.03^(L$1-2020))</f>
        <v>13085694.704815274</v>
      </c>
      <c r="M67">
        <f>'MH costs'!M67*(1/1.03^(M$1-2020))</f>
        <v>13653117.167772381</v>
      </c>
    </row>
    <row r="68" spans="1:13" x14ac:dyDescent="0.3">
      <c r="A68" t="s">
        <v>134</v>
      </c>
      <c r="B68" t="s">
        <v>135</v>
      </c>
      <c r="C68" t="s">
        <v>446</v>
      </c>
      <c r="D68">
        <f>'MH costs'!D68*(1/1.03^(D$1-2020))</f>
        <v>0</v>
      </c>
      <c r="E68">
        <f>'MH costs'!E68*(1/1.03^(E$1-2020))</f>
        <v>69465189.105268151</v>
      </c>
      <c r="F68">
        <f>'MH costs'!F68*(1/1.03^(F$1-2020))</f>
        <v>92758820.912977934</v>
      </c>
      <c r="G68">
        <f>'MH costs'!G68*(1/1.03^(G$1-2020))</f>
        <v>113545480.69608834</v>
      </c>
      <c r="H68">
        <f>'MH costs'!H68*(1/1.03^(H$1-2020))</f>
        <v>130714829.25058933</v>
      </c>
      <c r="I68">
        <f>'MH costs'!I68*(1/1.03^(I$1-2020))</f>
        <v>144649429.47588646</v>
      </c>
      <c r="J68">
        <f>'MH costs'!J68*(1/1.03^(J$1-2020))</f>
        <v>155368951.26727954</v>
      </c>
      <c r="K68">
        <f>'MH costs'!K68*(1/1.03^(K$1-2020))</f>
        <v>162906234.83725694</v>
      </c>
      <c r="L68">
        <f>'MH costs'!L68*(1/1.03^(L$1-2020))</f>
        <v>166120206.37975875</v>
      </c>
      <c r="M68">
        <f>'MH costs'!M68*(1/1.03^(M$1-2020))</f>
        <v>167295207.29509565</v>
      </c>
    </row>
    <row r="69" spans="1:13" x14ac:dyDescent="0.3">
      <c r="A69" t="s">
        <v>136</v>
      </c>
      <c r="B69" t="s">
        <v>137</v>
      </c>
      <c r="C69" t="s">
        <v>446</v>
      </c>
      <c r="D69">
        <f>'MH costs'!D69*(1/1.03^(D$1-2020))</f>
        <v>0</v>
      </c>
      <c r="E69">
        <f>'MH costs'!E69*(1/1.03^(E$1-2020))</f>
        <v>1643449.8346706273</v>
      </c>
      <c r="F69">
        <f>'MH costs'!F69*(1/1.03^(F$1-2020))</f>
        <v>2098864.4133057492</v>
      </c>
      <c r="G69">
        <f>'MH costs'!G69*(1/1.03^(G$1-2020))</f>
        <v>2492000.813626973</v>
      </c>
      <c r="H69">
        <f>'MH costs'!H69*(1/1.03^(H$1-2020))</f>
        <v>2828464.3401579359</v>
      </c>
      <c r="I69">
        <f>'MH costs'!I69*(1/1.03^(I$1-2020))</f>
        <v>3112772.5484928745</v>
      </c>
      <c r="J69">
        <f>'MH costs'!J69*(1/1.03^(J$1-2020))</f>
        <v>3347928.8428483782</v>
      </c>
      <c r="K69">
        <f>'MH costs'!K69*(1/1.03^(K$1-2020))</f>
        <v>3533931.8540232209</v>
      </c>
      <c r="L69">
        <f>'MH costs'!L69*(1/1.03^(L$1-2020))</f>
        <v>3661360.7766699353</v>
      </c>
      <c r="M69">
        <f>'MH costs'!M69*(1/1.03^(M$1-2020))</f>
        <v>3740002.790916482</v>
      </c>
    </row>
    <row r="70" spans="1:13" x14ac:dyDescent="0.3">
      <c r="A70" t="s">
        <v>138</v>
      </c>
      <c r="B70" t="s">
        <v>139</v>
      </c>
      <c r="C70" t="s">
        <v>446</v>
      </c>
      <c r="D70">
        <f>'MH costs'!D70*(1/1.03^(D$1-2020))</f>
        <v>0</v>
      </c>
      <c r="E70">
        <f>'MH costs'!E70*(1/1.03^(E$1-2020))</f>
        <v>143516.57590769901</v>
      </c>
      <c r="F70">
        <f>'MH costs'!F70*(1/1.03^(F$1-2020))</f>
        <v>191728.283017393</v>
      </c>
      <c r="G70">
        <f>'MH costs'!G70*(1/1.03^(G$1-2020))</f>
        <v>233661.55187501019</v>
      </c>
      <c r="H70">
        <f>'MH costs'!H70*(1/1.03^(H$1-2020))</f>
        <v>269261.85930895421</v>
      </c>
      <c r="I70">
        <f>'MH costs'!I70*(1/1.03^(I$1-2020))</f>
        <v>298953.85007773049</v>
      </c>
      <c r="J70">
        <f>'MH costs'!J70*(1/1.03^(J$1-2020))</f>
        <v>321728.93701150268</v>
      </c>
      <c r="K70">
        <f>'MH costs'!K70*(1/1.03^(K$1-2020))</f>
        <v>337798.6815229301</v>
      </c>
      <c r="L70">
        <f>'MH costs'!L70*(1/1.03^(L$1-2020))</f>
        <v>346480.67286921106</v>
      </c>
      <c r="M70">
        <f>'MH costs'!M70*(1/1.03^(M$1-2020))</f>
        <v>349242.29099269194</v>
      </c>
    </row>
    <row r="71" spans="1:13" x14ac:dyDescent="0.3">
      <c r="A71" t="s">
        <v>140</v>
      </c>
      <c r="B71" t="s">
        <v>141</v>
      </c>
      <c r="C71" t="s">
        <v>446</v>
      </c>
      <c r="D71">
        <f>'MH costs'!D71*(1/1.03^(D$1-2020))</f>
        <v>0</v>
      </c>
      <c r="E71">
        <f>'MH costs'!E71*(1/1.03^(E$1-2020))</f>
        <v>36275112.579876281</v>
      </c>
      <c r="F71">
        <f>'MH costs'!F71*(1/1.03^(F$1-2020))</f>
        <v>46480188.490984708</v>
      </c>
      <c r="G71">
        <f>'MH costs'!G71*(1/1.03^(G$1-2020))</f>
        <v>55969780.423385255</v>
      </c>
      <c r="H71">
        <f>'MH costs'!H71*(1/1.03^(H$1-2020))</f>
        <v>64701648.354417779</v>
      </c>
      <c r="I71">
        <f>'MH costs'!I71*(1/1.03^(I$1-2020))</f>
        <v>72502226.870768011</v>
      </c>
      <c r="J71">
        <f>'MH costs'!J71*(1/1.03^(J$1-2020))</f>
        <v>79617431.191151544</v>
      </c>
      <c r="K71">
        <f>'MH costs'!K71*(1/1.03^(K$1-2020))</f>
        <v>85755678.772665724</v>
      </c>
      <c r="L71">
        <f>'MH costs'!L71*(1/1.03^(L$1-2020))</f>
        <v>91017127.030682832</v>
      </c>
      <c r="M71">
        <f>'MH costs'!M71*(1/1.03^(M$1-2020))</f>
        <v>95384465.833704636</v>
      </c>
    </row>
    <row r="72" spans="1:13" x14ac:dyDescent="0.3">
      <c r="A72" t="s">
        <v>142</v>
      </c>
      <c r="B72" t="s">
        <v>143</v>
      </c>
      <c r="C72" t="s">
        <v>446</v>
      </c>
      <c r="D72">
        <f>'MH costs'!D72*(1/1.03^(D$1-2020))</f>
        <v>0</v>
      </c>
      <c r="E72">
        <f>'MH costs'!E72*(1/1.03^(E$1-2020))</f>
        <v>49471341.793535516</v>
      </c>
      <c r="F72">
        <f>'MH costs'!F72*(1/1.03^(F$1-2020))</f>
        <v>64703904.004906908</v>
      </c>
      <c r="G72">
        <f>'MH costs'!G72*(1/1.03^(G$1-2020))</f>
        <v>79644522.512750596</v>
      </c>
      <c r="H72">
        <f>'MH costs'!H72*(1/1.03^(H$1-2020))</f>
        <v>93949480.934011504</v>
      </c>
      <c r="I72">
        <f>'MH costs'!I72*(1/1.03^(I$1-2020))</f>
        <v>107371505.37955374</v>
      </c>
      <c r="J72">
        <f>'MH costs'!J72*(1/1.03^(J$1-2020))</f>
        <v>119960787.1161599</v>
      </c>
      <c r="K72">
        <f>'MH costs'!K72*(1/1.03^(K$1-2020))</f>
        <v>131301779.00632256</v>
      </c>
      <c r="L72">
        <f>'MH costs'!L72*(1/1.03^(L$1-2020))</f>
        <v>141136417.93356162</v>
      </c>
      <c r="M72">
        <f>'MH costs'!M72*(1/1.03^(M$1-2020))</f>
        <v>149373905.32233956</v>
      </c>
    </row>
    <row r="73" spans="1:13" x14ac:dyDescent="0.3">
      <c r="A73" t="s">
        <v>144</v>
      </c>
      <c r="B73" t="s">
        <v>145</v>
      </c>
      <c r="C73" t="s">
        <v>446</v>
      </c>
      <c r="D73">
        <f>'MH costs'!D73*(1/1.03^(D$1-2020))</f>
        <v>0</v>
      </c>
      <c r="E73">
        <f>'MH costs'!E73*(1/1.03^(E$1-2020))</f>
        <v>31039474.893967602</v>
      </c>
      <c r="F73">
        <f>'MH costs'!F73*(1/1.03^(F$1-2020))</f>
        <v>39029712.174161144</v>
      </c>
      <c r="G73">
        <f>'MH costs'!G73*(1/1.03^(G$1-2020))</f>
        <v>46388554.754035302</v>
      </c>
      <c r="H73">
        <f>'MH costs'!H73*(1/1.03^(H$1-2020))</f>
        <v>53054386.471954718</v>
      </c>
      <c r="I73">
        <f>'MH costs'!I73*(1/1.03^(I$1-2020))</f>
        <v>58902117.520916663</v>
      </c>
      <c r="J73">
        <f>'MH costs'!J73*(1/1.03^(J$1-2020))</f>
        <v>63973996.096387334</v>
      </c>
      <c r="K73">
        <f>'MH costs'!K73*(1/1.03^(K$1-2020))</f>
        <v>68255262.248713762</v>
      </c>
      <c r="L73">
        <f>'MH costs'!L73*(1/1.03^(L$1-2020))</f>
        <v>71637106.877930179</v>
      </c>
      <c r="M73">
        <f>'MH costs'!M73*(1/1.03^(M$1-2020))</f>
        <v>74197072.997877136</v>
      </c>
    </row>
    <row r="74" spans="1:13" x14ac:dyDescent="0.3">
      <c r="A74" t="s">
        <v>146</v>
      </c>
      <c r="B74" t="s">
        <v>147</v>
      </c>
      <c r="C74" t="s">
        <v>446</v>
      </c>
      <c r="D74">
        <f>'MH costs'!D74*(1/1.03^(D$1-2020))</f>
        <v>0</v>
      </c>
      <c r="E74">
        <f>'MH costs'!E74*(1/1.03^(E$1-2020))</f>
        <v>1636896.5012782095</v>
      </c>
      <c r="F74">
        <f>'MH costs'!F74*(1/1.03^(F$1-2020))</f>
        <v>2339676.2231122837</v>
      </c>
      <c r="G74">
        <f>'MH costs'!G74*(1/1.03^(G$1-2020))</f>
        <v>3012082.3074981202</v>
      </c>
      <c r="H74">
        <f>'MH costs'!H74*(1/1.03^(H$1-2020))</f>
        <v>3649930.356794727</v>
      </c>
      <c r="I74">
        <f>'MH costs'!I74*(1/1.03^(I$1-2020))</f>
        <v>4249146.2429630999</v>
      </c>
      <c r="J74">
        <f>'MH costs'!J74*(1/1.03^(J$1-2020))</f>
        <v>4807931.7709981045</v>
      </c>
      <c r="K74">
        <f>'MH costs'!K74*(1/1.03^(K$1-2020))</f>
        <v>5310892.4575049551</v>
      </c>
      <c r="L74">
        <f>'MH costs'!L74*(1/1.03^(L$1-2020))</f>
        <v>5764959.6605538558</v>
      </c>
      <c r="M74">
        <f>'MH costs'!M74*(1/1.03^(M$1-2020))</f>
        <v>6150281.997718202</v>
      </c>
    </row>
    <row r="75" spans="1:13" x14ac:dyDescent="0.3">
      <c r="A75" t="s">
        <v>148</v>
      </c>
      <c r="B75" t="s">
        <v>149</v>
      </c>
      <c r="C75" t="s">
        <v>446</v>
      </c>
      <c r="D75">
        <f>'MH costs'!D75*(1/1.03^(D$1-2020))</f>
        <v>0</v>
      </c>
      <c r="E75">
        <f>'MH costs'!E75*(1/1.03^(E$1-2020))</f>
        <v>19852065.893877506</v>
      </c>
      <c r="F75">
        <f>'MH costs'!F75*(1/1.03^(F$1-2020))</f>
        <v>25988966.959868345</v>
      </c>
      <c r="G75">
        <f>'MH costs'!G75*(1/1.03^(G$1-2020))</f>
        <v>31388354.741554376</v>
      </c>
      <c r="H75">
        <f>'MH costs'!H75*(1/1.03^(H$1-2020))</f>
        <v>35994224.021231443</v>
      </c>
      <c r="I75">
        <f>'MH costs'!I75*(1/1.03^(I$1-2020))</f>
        <v>39743337.321890324</v>
      </c>
      <c r="J75">
        <f>'MH costs'!J75*(1/1.03^(J$1-2020))</f>
        <v>42606227.207897969</v>
      </c>
      <c r="K75">
        <f>'MH costs'!K75*(1/1.03^(K$1-2020))</f>
        <v>44648789.393741094</v>
      </c>
      <c r="L75">
        <f>'MH costs'!L75*(1/1.03^(L$1-2020))</f>
        <v>45872051.142073631</v>
      </c>
      <c r="M75">
        <f>'MH costs'!M75*(1/1.03^(M$1-2020))</f>
        <v>46260585.837346345</v>
      </c>
    </row>
    <row r="76" spans="1:13" x14ac:dyDescent="0.3">
      <c r="A76" t="s">
        <v>150</v>
      </c>
      <c r="B76" t="s">
        <v>151</v>
      </c>
      <c r="C76" t="s">
        <v>446</v>
      </c>
      <c r="D76">
        <f>'MH costs'!D76*(1/1.03^(D$1-2020))</f>
        <v>0</v>
      </c>
      <c r="E76">
        <f>'MH costs'!E76*(1/1.03^(E$1-2020))</f>
        <v>3364242.5903862687</v>
      </c>
      <c r="F76">
        <f>'MH costs'!F76*(1/1.03^(F$1-2020))</f>
        <v>4291043.9140119115</v>
      </c>
      <c r="G76">
        <f>'MH costs'!G76*(1/1.03^(G$1-2020))</f>
        <v>5150972.8888944183</v>
      </c>
      <c r="H76">
        <f>'MH costs'!H76*(1/1.03^(H$1-2020))</f>
        <v>5926394.79984257</v>
      </c>
      <c r="I76">
        <f>'MH costs'!I76*(1/1.03^(I$1-2020))</f>
        <v>6614014.0568197994</v>
      </c>
      <c r="J76">
        <f>'MH costs'!J76*(1/1.03^(J$1-2020))</f>
        <v>7214727.7751987865</v>
      </c>
      <c r="K76">
        <f>'MH costs'!K76*(1/1.03^(K$1-2020))</f>
        <v>7667832.2457141159</v>
      </c>
      <c r="L76">
        <f>'MH costs'!L76*(1/1.03^(L$1-2020))</f>
        <v>8083437.200109465</v>
      </c>
      <c r="M76">
        <f>'MH costs'!M76*(1/1.03^(M$1-2020))</f>
        <v>8416874.6088339835</v>
      </c>
    </row>
    <row r="77" spans="1:13" x14ac:dyDescent="0.3">
      <c r="A77" t="s">
        <v>152</v>
      </c>
      <c r="B77" t="s">
        <v>153</v>
      </c>
      <c r="C77" t="s">
        <v>446</v>
      </c>
      <c r="D77">
        <f>'MH costs'!D77*(1/1.03^(D$1-2020))</f>
        <v>0</v>
      </c>
      <c r="E77">
        <f>'MH costs'!E77*(1/1.03^(E$1-2020))</f>
        <v>45388566.090879381</v>
      </c>
      <c r="F77">
        <f>'MH costs'!F77*(1/1.03^(F$1-2020))</f>
        <v>60036014.894603558</v>
      </c>
      <c r="G77">
        <f>'MH costs'!G77*(1/1.03^(G$1-2020))</f>
        <v>75066185.056406379</v>
      </c>
      <c r="H77">
        <f>'MH costs'!H77*(1/1.03^(H$1-2020))</f>
        <v>90350523.78373003</v>
      </c>
      <c r="I77">
        <f>'MH costs'!I77*(1/1.03^(I$1-2020))</f>
        <v>105634049.32613505</v>
      </c>
      <c r="J77">
        <f>'MH costs'!J77*(1/1.03^(J$1-2020))</f>
        <v>120770603.82382053</v>
      </c>
      <c r="K77">
        <f>'MH costs'!K77*(1/1.03^(K$1-2020))</f>
        <v>135549084.52191028</v>
      </c>
      <c r="L77">
        <f>'MH costs'!L77*(1/1.03^(L$1-2020))</f>
        <v>149658614.09621358</v>
      </c>
      <c r="M77">
        <f>'MH costs'!M77*(1/1.03^(M$1-2020))</f>
        <v>162905880.86800814</v>
      </c>
    </row>
    <row r="78" spans="1:13" x14ac:dyDescent="0.3">
      <c r="A78" t="s">
        <v>154</v>
      </c>
      <c r="B78" t="s">
        <v>155</v>
      </c>
      <c r="C78" t="s">
        <v>446</v>
      </c>
      <c r="D78">
        <f>'MH costs'!D78*(1/1.03^(D$1-2020))</f>
        <v>0</v>
      </c>
      <c r="E78">
        <f>'MH costs'!E78*(1/1.03^(E$1-2020))</f>
        <v>301569960.36554807</v>
      </c>
      <c r="F78">
        <f>'MH costs'!F78*(1/1.03^(F$1-2020))</f>
        <v>406140541.98508209</v>
      </c>
      <c r="G78">
        <f>'MH costs'!G78*(1/1.03^(G$1-2020))</f>
        <v>511064361.22190034</v>
      </c>
      <c r="H78">
        <f>'MH costs'!H78*(1/1.03^(H$1-2020))</f>
        <v>614351208.38840067</v>
      </c>
      <c r="I78">
        <f>'MH costs'!I78*(1/1.03^(I$1-2020))</f>
        <v>715474344.37584889</v>
      </c>
      <c r="J78">
        <f>'MH costs'!J78*(1/1.03^(J$1-2020))</f>
        <v>812206567.53316057</v>
      </c>
      <c r="K78">
        <f>'MH costs'!K78*(1/1.03^(K$1-2020))</f>
        <v>904362436.62432516</v>
      </c>
      <c r="L78">
        <f>'MH costs'!L78*(1/1.03^(L$1-2020))</f>
        <v>989249727.63551915</v>
      </c>
      <c r="M78">
        <f>'MH costs'!M78*(1/1.03^(M$1-2020))</f>
        <v>1065876625.5433556</v>
      </c>
    </row>
    <row r="79" spans="1:13" x14ac:dyDescent="0.3">
      <c r="A79" t="s">
        <v>156</v>
      </c>
      <c r="B79" t="s">
        <v>157</v>
      </c>
      <c r="C79" t="s">
        <v>446</v>
      </c>
      <c r="D79">
        <f>'MH costs'!D79*(1/1.03^(D$1-2020))</f>
        <v>0</v>
      </c>
      <c r="E79">
        <f>'MH costs'!E79*(1/1.03^(E$1-2020))</f>
        <v>3467296.6348349415</v>
      </c>
      <c r="F79">
        <f>'MH costs'!F79*(1/1.03^(F$1-2020))</f>
        <v>4619454.7840489903</v>
      </c>
      <c r="G79">
        <f>'MH costs'!G79*(1/1.03^(G$1-2020))</f>
        <v>5743846.2747066272</v>
      </c>
      <c r="H79">
        <f>'MH costs'!H79*(1/1.03^(H$1-2020))</f>
        <v>6798919.693947928</v>
      </c>
      <c r="I79">
        <f>'MH costs'!I79*(1/1.03^(I$1-2020))</f>
        <v>7777930.3326402726</v>
      </c>
      <c r="J79">
        <f>'MH costs'!J79*(1/1.03^(J$1-2020))</f>
        <v>8669663.7579730228</v>
      </c>
      <c r="K79">
        <f>'MH costs'!K79*(1/1.03^(K$1-2020))</f>
        <v>9433637.8243685383</v>
      </c>
      <c r="L79">
        <f>'MH costs'!L79*(1/1.03^(L$1-2020))</f>
        <v>10114146.5123988</v>
      </c>
      <c r="M79">
        <f>'MH costs'!M79*(1/1.03^(M$1-2020))</f>
        <v>10646535.560242271</v>
      </c>
    </row>
    <row r="80" spans="1:13" x14ac:dyDescent="0.3">
      <c r="A80" t="s">
        <v>158</v>
      </c>
      <c r="B80" t="s">
        <v>159</v>
      </c>
      <c r="C80" t="s">
        <v>446</v>
      </c>
      <c r="D80">
        <f>'MH costs'!D80*(1/1.03^(D$1-2020))</f>
        <v>0</v>
      </c>
      <c r="E80">
        <f>'MH costs'!E80*(1/1.03^(E$1-2020))</f>
        <v>161280224.49484941</v>
      </c>
      <c r="F80">
        <f>'MH costs'!F80*(1/1.03^(F$1-2020))</f>
        <v>213275970.26002684</v>
      </c>
      <c r="G80">
        <f>'MH costs'!G80*(1/1.03^(G$1-2020))</f>
        <v>263358708.03709686</v>
      </c>
      <c r="H80">
        <f>'MH costs'!H80*(1/1.03^(H$1-2020))</f>
        <v>310624853.06977558</v>
      </c>
      <c r="I80">
        <f>'MH costs'!I80*(1/1.03^(I$1-2020))</f>
        <v>355322306.57435662</v>
      </c>
      <c r="J80">
        <f>'MH costs'!J80*(1/1.03^(J$1-2020))</f>
        <v>396665310.78109229</v>
      </c>
      <c r="K80">
        <f>'MH costs'!K80*(1/1.03^(K$1-2020))</f>
        <v>434608275.76346505</v>
      </c>
      <c r="L80">
        <f>'MH costs'!L80*(1/1.03^(L$1-2020))</f>
        <v>468403169.52704114</v>
      </c>
      <c r="M80">
        <f>'MH costs'!M80*(1/1.03^(M$1-2020))</f>
        <v>498337007.49513555</v>
      </c>
    </row>
    <row r="81" spans="1:13" x14ac:dyDescent="0.3">
      <c r="A81" t="s">
        <v>160</v>
      </c>
      <c r="B81" t="s">
        <v>161</v>
      </c>
      <c r="C81" t="s">
        <v>446</v>
      </c>
      <c r="D81">
        <f>'MH costs'!D81*(1/1.03^(D$1-2020))</f>
        <v>0</v>
      </c>
      <c r="E81">
        <f>'MH costs'!E81*(1/1.03^(E$1-2020))</f>
        <v>2061441.1147363989</v>
      </c>
      <c r="F81">
        <f>'MH costs'!F81*(1/1.03^(F$1-2020))</f>
        <v>2735431.9562948104</v>
      </c>
      <c r="G81">
        <f>'MH costs'!G81*(1/1.03^(G$1-2020))</f>
        <v>3336300.9492115015</v>
      </c>
      <c r="H81">
        <f>'MH costs'!H81*(1/1.03^(H$1-2020))</f>
        <v>3845713.165622043</v>
      </c>
      <c r="I81">
        <f>'MH costs'!I81*(1/1.03^(I$1-2020))</f>
        <v>4270432.9383720001</v>
      </c>
      <c r="J81">
        <f>'MH costs'!J81*(1/1.03^(J$1-2020))</f>
        <v>4630084.944500519</v>
      </c>
      <c r="K81">
        <f>'MH costs'!K81*(1/1.03^(K$1-2020))</f>
        <v>4862742.6210523304</v>
      </c>
      <c r="L81">
        <f>'MH costs'!L81*(1/1.03^(L$1-2020))</f>
        <v>5027376.6244649468</v>
      </c>
      <c r="M81">
        <f>'MH costs'!M81*(1/1.03^(M$1-2020))</f>
        <v>5076875.4369658846</v>
      </c>
    </row>
    <row r="82" spans="1:13" x14ac:dyDescent="0.3">
      <c r="A82" t="s">
        <v>162</v>
      </c>
      <c r="B82" t="s">
        <v>163</v>
      </c>
      <c r="C82" t="s">
        <v>446</v>
      </c>
      <c r="D82">
        <f>'MH costs'!D82*(1/1.03^(D$1-2020))</f>
        <v>0</v>
      </c>
      <c r="E82">
        <f>'MH costs'!E82*(1/1.03^(E$1-2020))</f>
        <v>6082174.0432397788</v>
      </c>
      <c r="F82">
        <f>'MH costs'!F82*(1/1.03^(F$1-2020))</f>
        <v>8053146.0893390281</v>
      </c>
      <c r="G82">
        <f>'MH costs'!G82*(1/1.03^(G$1-2020))</f>
        <v>9930515.9235753547</v>
      </c>
      <c r="H82">
        <f>'MH costs'!H82*(1/1.03^(H$1-2020))</f>
        <v>11681937.683523266</v>
      </c>
      <c r="I82">
        <f>'MH costs'!I82*(1/1.03^(I$1-2020))</f>
        <v>13295189.531746913</v>
      </c>
      <c r="J82">
        <f>'MH costs'!J82*(1/1.03^(J$1-2020))</f>
        <v>14723116.833682636</v>
      </c>
      <c r="K82">
        <f>'MH costs'!K82*(1/1.03^(K$1-2020))</f>
        <v>15945195.915366428</v>
      </c>
      <c r="L82">
        <f>'MH costs'!L82*(1/1.03^(L$1-2020))</f>
        <v>16947545.783722408</v>
      </c>
      <c r="M82">
        <f>'MH costs'!M82*(1/1.03^(M$1-2020))</f>
        <v>17709154.754242051</v>
      </c>
    </row>
    <row r="83" spans="1:13" x14ac:dyDescent="0.3">
      <c r="A83" t="s">
        <v>164</v>
      </c>
      <c r="B83" t="s">
        <v>165</v>
      </c>
      <c r="C83" t="s">
        <v>446</v>
      </c>
      <c r="D83">
        <f>'MH costs'!D83*(1/1.03^(D$1-2020))</f>
        <v>0</v>
      </c>
      <c r="E83">
        <f>'MH costs'!E83*(1/1.03^(E$1-2020))</f>
        <v>2241610.6306618783</v>
      </c>
      <c r="F83">
        <f>'MH costs'!F83*(1/1.03^(F$1-2020))</f>
        <v>2990015.9280167986</v>
      </c>
      <c r="G83">
        <f>'MH costs'!G83*(1/1.03^(G$1-2020))</f>
        <v>3659539.3062691954</v>
      </c>
      <c r="H83">
        <f>'MH costs'!H83*(1/1.03^(H$1-2020))</f>
        <v>4252929.2606606157</v>
      </c>
      <c r="I83">
        <f>'MH costs'!I83*(1/1.03^(I$1-2020))</f>
        <v>4768010.17921043</v>
      </c>
      <c r="J83">
        <f>'MH costs'!J83*(1/1.03^(J$1-2020))</f>
        <v>5203715.5157677224</v>
      </c>
      <c r="K83">
        <f>'MH costs'!K83*(1/1.03^(K$1-2020))</f>
        <v>5559604.3957606386</v>
      </c>
      <c r="L83">
        <f>'MH costs'!L83*(1/1.03^(L$1-2020))</f>
        <v>5836772.7207435351</v>
      </c>
      <c r="M83">
        <f>'MH costs'!M83*(1/1.03^(M$1-2020))</f>
        <v>6036278.5822028304</v>
      </c>
    </row>
    <row r="84" spans="1:13" x14ac:dyDescent="0.3">
      <c r="A84" t="s">
        <v>166</v>
      </c>
      <c r="B84" t="s">
        <v>167</v>
      </c>
      <c r="C84" t="s">
        <v>446</v>
      </c>
      <c r="D84">
        <f>'MH costs'!D84*(1/1.03^(D$1-2020))</f>
        <v>0</v>
      </c>
      <c r="E84">
        <f>'MH costs'!E84*(1/1.03^(E$1-2020))</f>
        <v>10993539.837820625</v>
      </c>
      <c r="F84">
        <f>'MH costs'!F84*(1/1.03^(F$1-2020))</f>
        <v>14946213.194064904</v>
      </c>
      <c r="G84">
        <f>'MH costs'!G84*(1/1.03^(G$1-2020))</f>
        <v>18491995.178869668</v>
      </c>
      <c r="H84">
        <f>'MH costs'!H84*(1/1.03^(H$1-2020))</f>
        <v>21615296.412375879</v>
      </c>
      <c r="I84">
        <f>'MH costs'!I84*(1/1.03^(I$1-2020))</f>
        <v>24305930.475788552</v>
      </c>
      <c r="J84">
        <f>'MH costs'!J84*(1/1.03^(J$1-2020))</f>
        <v>26557677.860441912</v>
      </c>
      <c r="K84">
        <f>'MH costs'!K84*(1/1.03^(K$1-2020))</f>
        <v>28203379.845824726</v>
      </c>
      <c r="L84">
        <f>'MH costs'!L84*(1/1.03^(L$1-2020))</f>
        <v>29531759.101693772</v>
      </c>
      <c r="M84">
        <f>'MH costs'!M84*(1/1.03^(M$1-2020))</f>
        <v>30434503.442423195</v>
      </c>
    </row>
    <row r="85" spans="1:13" x14ac:dyDescent="0.3">
      <c r="A85" t="s">
        <v>168</v>
      </c>
      <c r="B85" t="s">
        <v>169</v>
      </c>
      <c r="C85" t="s">
        <v>446</v>
      </c>
      <c r="D85">
        <f>'MH costs'!D85*(1/1.03^(D$1-2020))</f>
        <v>0</v>
      </c>
      <c r="E85">
        <f>'MH costs'!E85*(1/1.03^(E$1-2020))</f>
        <v>85466357.661637902</v>
      </c>
      <c r="F85">
        <f>'MH costs'!F85*(1/1.03^(F$1-2020))</f>
        <v>112221774.37133734</v>
      </c>
      <c r="G85">
        <f>'MH costs'!G85*(1/1.03^(G$1-2020))</f>
        <v>136929237.84036416</v>
      </c>
      <c r="H85">
        <f>'MH costs'!H85*(1/1.03^(H$1-2020))</f>
        <v>159183024.1650897</v>
      </c>
      <c r="I85">
        <f>'MH costs'!I85*(1/1.03^(I$1-2020))</f>
        <v>178609588.5323045</v>
      </c>
      <c r="J85">
        <f>'MH costs'!J85*(1/1.03^(J$1-2020))</f>
        <v>195266230.66727677</v>
      </c>
      <c r="K85">
        <f>'MH costs'!K85*(1/1.03^(K$1-2020))</f>
        <v>208717370.52236852</v>
      </c>
      <c r="L85">
        <f>'MH costs'!L85*(1/1.03^(L$1-2020))</f>
        <v>219170898.41392192</v>
      </c>
      <c r="M85">
        <f>'MH costs'!M85*(1/1.03^(M$1-2020))</f>
        <v>226197795.76183954</v>
      </c>
    </row>
    <row r="86" spans="1:13" x14ac:dyDescent="0.3">
      <c r="A86" t="s">
        <v>170</v>
      </c>
      <c r="B86" t="s">
        <v>171</v>
      </c>
      <c r="C86" t="s">
        <v>446</v>
      </c>
      <c r="D86">
        <f>'MH costs'!D86*(1/1.03^(D$1-2020))</f>
        <v>0</v>
      </c>
      <c r="E86">
        <f>'MH costs'!E86*(1/1.03^(E$1-2020))</f>
        <v>11725258.021819782</v>
      </c>
      <c r="F86">
        <f>'MH costs'!F86*(1/1.03^(F$1-2020))</f>
        <v>16037620.342092205</v>
      </c>
      <c r="G86">
        <f>'MH costs'!G86*(1/1.03^(G$1-2020))</f>
        <v>20209439.272858236</v>
      </c>
      <c r="H86">
        <f>'MH costs'!H86*(1/1.03^(H$1-2020))</f>
        <v>24170204.796743497</v>
      </c>
      <c r="I86">
        <f>'MH costs'!I86*(1/1.03^(I$1-2020))</f>
        <v>27921005.622230344</v>
      </c>
      <c r="J86">
        <f>'MH costs'!J86*(1/1.03^(J$1-2020))</f>
        <v>31302005.351528913</v>
      </c>
      <c r="K86">
        <f>'MH costs'!K86*(1/1.03^(K$1-2020))</f>
        <v>34395255.611630581</v>
      </c>
      <c r="L86">
        <f>'MH costs'!L86*(1/1.03^(L$1-2020))</f>
        <v>37116855.615058966</v>
      </c>
      <c r="M86">
        <f>'MH costs'!M86*(1/1.03^(M$1-2020))</f>
        <v>39444874.009194851</v>
      </c>
    </row>
    <row r="87" spans="1:13" x14ac:dyDescent="0.3">
      <c r="A87" t="s">
        <v>172</v>
      </c>
      <c r="B87" t="s">
        <v>173</v>
      </c>
      <c r="C87" t="s">
        <v>446</v>
      </c>
      <c r="D87">
        <f>'MH costs'!D87*(1/1.03^(D$1-2020))</f>
        <v>0</v>
      </c>
      <c r="E87">
        <f>'MH costs'!E87*(1/1.03^(E$1-2020))</f>
        <v>16672307.47434612</v>
      </c>
      <c r="F87">
        <f>'MH costs'!F87*(1/1.03^(F$1-2020))</f>
        <v>21446278.849096015</v>
      </c>
      <c r="G87">
        <f>'MH costs'!G87*(1/1.03^(G$1-2020))</f>
        <v>25996414.066707265</v>
      </c>
      <c r="H87">
        <f>'MH costs'!H87*(1/1.03^(H$1-2020))</f>
        <v>30222378.728411291</v>
      </c>
      <c r="I87">
        <f>'MH costs'!I87*(1/1.03^(I$1-2020))</f>
        <v>34132661.16589696</v>
      </c>
      <c r="J87">
        <f>'MH costs'!J87*(1/1.03^(J$1-2020))</f>
        <v>37610091.425676286</v>
      </c>
      <c r="K87">
        <f>'MH costs'!K87*(1/1.03^(K$1-2020))</f>
        <v>40655081.243835308</v>
      </c>
      <c r="L87">
        <f>'MH costs'!L87*(1/1.03^(L$1-2020))</f>
        <v>43226801.773618676</v>
      </c>
      <c r="M87">
        <f>'MH costs'!M87*(1/1.03^(M$1-2020))</f>
        <v>45143001.580331184</v>
      </c>
    </row>
    <row r="88" spans="1:13" x14ac:dyDescent="0.3">
      <c r="A88" t="s">
        <v>174</v>
      </c>
      <c r="B88" t="s">
        <v>175</v>
      </c>
      <c r="C88" t="s">
        <v>446</v>
      </c>
      <c r="D88">
        <f>'MH costs'!D88*(1/1.03^(D$1-2020))</f>
        <v>0</v>
      </c>
      <c r="E88">
        <f>'MH costs'!E88*(1/1.03^(E$1-2020))</f>
        <v>60212.019931703668</v>
      </c>
      <c r="F88">
        <f>'MH costs'!F88*(1/1.03^(F$1-2020))</f>
        <v>79704.677033906075</v>
      </c>
      <c r="G88">
        <f>'MH costs'!G88*(1/1.03^(G$1-2020))</f>
        <v>96620.904394020559</v>
      </c>
      <c r="H88">
        <f>'MH costs'!H88*(1/1.03^(H$1-2020))</f>
        <v>110618.40580190472</v>
      </c>
      <c r="I88">
        <f>'MH costs'!I88*(1/1.03^(I$1-2020))</f>
        <v>122223.35823657323</v>
      </c>
      <c r="J88">
        <f>'MH costs'!J88*(1/1.03^(J$1-2020))</f>
        <v>130877.95426679807</v>
      </c>
      <c r="K88">
        <f>'MH costs'!K88*(1/1.03^(K$1-2020))</f>
        <v>136476.24372104026</v>
      </c>
      <c r="L88">
        <f>'MH costs'!L88*(1/1.03^(L$1-2020))</f>
        <v>140004.07862318933</v>
      </c>
      <c r="M88">
        <f>'MH costs'!M88*(1/1.03^(M$1-2020))</f>
        <v>140838.05570629798</v>
      </c>
    </row>
    <row r="89" spans="1:13" x14ac:dyDescent="0.3">
      <c r="A89" t="s">
        <v>176</v>
      </c>
      <c r="B89" t="s">
        <v>177</v>
      </c>
      <c r="C89" t="s">
        <v>446</v>
      </c>
      <c r="D89">
        <f>'MH costs'!D89*(1/1.03^(D$1-2020))</f>
        <v>0</v>
      </c>
      <c r="E89">
        <f>'MH costs'!E89*(1/1.03^(E$1-2020))</f>
        <v>120758.15056179769</v>
      </c>
      <c r="F89">
        <f>'MH costs'!F89*(1/1.03^(F$1-2020))</f>
        <v>159549.14945259391</v>
      </c>
      <c r="G89">
        <f>'MH costs'!G89*(1/1.03^(G$1-2020))</f>
        <v>194306.94520694859</v>
      </c>
      <c r="H89">
        <f>'MH costs'!H89*(1/1.03^(H$1-2020))</f>
        <v>224074.46970497735</v>
      </c>
      <c r="I89">
        <f>'MH costs'!I89*(1/1.03^(I$1-2020))</f>
        <v>247922.40490330075</v>
      </c>
      <c r="J89">
        <f>'MH costs'!J89*(1/1.03^(J$1-2020))</f>
        <v>265157.96722696727</v>
      </c>
      <c r="K89">
        <f>'MH costs'!K89*(1/1.03^(K$1-2020))</f>
        <v>275214.27309587144</v>
      </c>
      <c r="L89">
        <f>'MH costs'!L89*(1/1.03^(L$1-2020))</f>
        <v>276647.71663317498</v>
      </c>
      <c r="M89">
        <f>'MH costs'!M89*(1/1.03^(M$1-2020))</f>
        <v>270238.89595622418</v>
      </c>
    </row>
    <row r="90" spans="1:13" x14ac:dyDescent="0.3">
      <c r="A90" t="s">
        <v>178</v>
      </c>
      <c r="B90" t="s">
        <v>179</v>
      </c>
      <c r="C90" t="s">
        <v>446</v>
      </c>
      <c r="D90">
        <f>'MH costs'!D90*(1/1.03^(D$1-2020))</f>
        <v>0</v>
      </c>
      <c r="E90">
        <f>'MH costs'!E90*(1/1.03^(E$1-2020))</f>
        <v>245789.64204939132</v>
      </c>
      <c r="F90">
        <f>'MH costs'!F90*(1/1.03^(F$1-2020))</f>
        <v>319056.69360566599</v>
      </c>
      <c r="G90">
        <f>'MH costs'!G90*(1/1.03^(G$1-2020))</f>
        <v>386629.55479105195</v>
      </c>
      <c r="H90">
        <f>'MH costs'!H90*(1/1.03^(H$1-2020))</f>
        <v>447367.72211767733</v>
      </c>
      <c r="I90">
        <f>'MH costs'!I90*(1/1.03^(I$1-2020))</f>
        <v>499537.44467395096</v>
      </c>
      <c r="J90">
        <f>'MH costs'!J90*(1/1.03^(J$1-2020))</f>
        <v>543693.98534978321</v>
      </c>
      <c r="K90">
        <f>'MH costs'!K90*(1/1.03^(K$1-2020))</f>
        <v>577062.05454643944</v>
      </c>
      <c r="L90">
        <f>'MH costs'!L90*(1/1.03^(L$1-2020))</f>
        <v>599527.76086703152</v>
      </c>
      <c r="M90">
        <f>'MH costs'!M90*(1/1.03^(M$1-2020))</f>
        <v>608853.52043644036</v>
      </c>
    </row>
    <row r="91" spans="1:13" x14ac:dyDescent="0.3">
      <c r="A91" t="s">
        <v>180</v>
      </c>
      <c r="B91" t="s">
        <v>181</v>
      </c>
      <c r="C91" t="s">
        <v>446</v>
      </c>
      <c r="D91">
        <f>'MH costs'!D91*(1/1.03^(D$1-2020))</f>
        <v>0</v>
      </c>
      <c r="E91">
        <f>'MH costs'!E91*(1/1.03^(E$1-2020))</f>
        <v>26105284.603703726</v>
      </c>
      <c r="F91">
        <f>'MH costs'!F91*(1/1.03^(F$1-2020))</f>
        <v>34810337.934944145</v>
      </c>
      <c r="G91">
        <f>'MH costs'!G91*(1/1.03^(G$1-2020))</f>
        <v>43287797.520642921</v>
      </c>
      <c r="H91">
        <f>'MH costs'!H91*(1/1.03^(H$1-2020))</f>
        <v>51416167.848603457</v>
      </c>
      <c r="I91">
        <f>'MH costs'!I91*(1/1.03^(I$1-2020))</f>
        <v>59021610.179730728</v>
      </c>
      <c r="J91">
        <f>'MH costs'!J91*(1/1.03^(J$1-2020))</f>
        <v>66124118.793885224</v>
      </c>
      <c r="K91">
        <f>'MH costs'!K91*(1/1.03^(K$1-2020))</f>
        <v>72374817.431335554</v>
      </c>
      <c r="L91">
        <f>'MH costs'!L91*(1/1.03^(L$1-2020))</f>
        <v>77774276.322416171</v>
      </c>
      <c r="M91">
        <f>'MH costs'!M91*(1/1.03^(M$1-2020))</f>
        <v>82227250.939905301</v>
      </c>
    </row>
    <row r="92" spans="1:13" x14ac:dyDescent="0.3">
      <c r="A92" t="s">
        <v>182</v>
      </c>
      <c r="B92" t="s">
        <v>183</v>
      </c>
      <c r="C92" t="s">
        <v>446</v>
      </c>
      <c r="D92">
        <f>'MH costs'!D92*(1/1.03^(D$1-2020))</f>
        <v>0</v>
      </c>
      <c r="E92">
        <f>'MH costs'!E92*(1/1.03^(E$1-2020))</f>
        <v>1593943.0637110278</v>
      </c>
      <c r="F92">
        <f>'MH costs'!F92*(1/1.03^(F$1-2020))</f>
        <v>2140997.6180625632</v>
      </c>
      <c r="G92">
        <f>'MH costs'!G92*(1/1.03^(G$1-2020))</f>
        <v>2622379.2699010135</v>
      </c>
      <c r="H92">
        <f>'MH costs'!H92*(1/1.03^(H$1-2020))</f>
        <v>3038733.3679822325</v>
      </c>
      <c r="I92">
        <f>'MH costs'!I92*(1/1.03^(I$1-2020))</f>
        <v>3392025.5618474903</v>
      </c>
      <c r="J92">
        <f>'MH costs'!J92*(1/1.03^(J$1-2020))</f>
        <v>3685078.7193959197</v>
      </c>
      <c r="K92">
        <f>'MH costs'!K92*(1/1.03^(K$1-2020))</f>
        <v>3920525.4368933346</v>
      </c>
      <c r="L92">
        <f>'MH costs'!L92*(1/1.03^(L$1-2020))</f>
        <v>4091027.6280767485</v>
      </c>
      <c r="M92">
        <f>'MH costs'!M92*(1/1.03^(M$1-2020))</f>
        <v>4204801.7648369493</v>
      </c>
    </row>
    <row r="93" spans="1:13" x14ac:dyDescent="0.3">
      <c r="A93" t="s">
        <v>184</v>
      </c>
      <c r="B93" t="s">
        <v>185</v>
      </c>
      <c r="C93" t="s">
        <v>446</v>
      </c>
      <c r="D93">
        <f>'MH costs'!D93*(1/1.03^(D$1-2020))</f>
        <v>0</v>
      </c>
      <c r="E93">
        <f>'MH costs'!E93*(1/1.03^(E$1-2020))</f>
        <v>8649407.6815715022</v>
      </c>
      <c r="F93">
        <f>'MH costs'!F93*(1/1.03^(F$1-2020))</f>
        <v>11687575.376564791</v>
      </c>
      <c r="G93">
        <f>'MH costs'!G93*(1/1.03^(G$1-2020))</f>
        <v>14608394.552132925</v>
      </c>
      <c r="H93">
        <f>'MH costs'!H93*(1/1.03^(H$1-2020))</f>
        <v>17349251.077433005</v>
      </c>
      <c r="I93">
        <f>'MH costs'!I93*(1/1.03^(I$1-2020))</f>
        <v>19875164.231170096</v>
      </c>
      <c r="J93">
        <f>'MH costs'!J93*(1/1.03^(J$1-2020))</f>
        <v>22138066.731671102</v>
      </c>
      <c r="K93">
        <f>'MH costs'!K93*(1/1.03^(K$1-2020))</f>
        <v>24079496.413183827</v>
      </c>
      <c r="L93">
        <f>'MH costs'!L93*(1/1.03^(L$1-2020))</f>
        <v>25638827.357006516</v>
      </c>
      <c r="M93">
        <f>'MH costs'!M93*(1/1.03^(M$1-2020))</f>
        <v>26825157.723814473</v>
      </c>
    </row>
    <row r="94" spans="1:13" x14ac:dyDescent="0.3">
      <c r="A94" t="s">
        <v>186</v>
      </c>
      <c r="B94" t="s">
        <v>187</v>
      </c>
      <c r="C94" t="s">
        <v>446</v>
      </c>
      <c r="D94">
        <f>'MH costs'!D94*(1/1.03^(D$1-2020))</f>
        <v>0</v>
      </c>
      <c r="E94">
        <f>'MH costs'!E94*(1/1.03^(E$1-2020))</f>
        <v>449481.24746278347</v>
      </c>
      <c r="F94">
        <f>'MH costs'!F94*(1/1.03^(F$1-2020))</f>
        <v>596553.57927106181</v>
      </c>
      <c r="G94">
        <f>'MH costs'!G94*(1/1.03^(G$1-2020))</f>
        <v>737454.75656349037</v>
      </c>
      <c r="H94">
        <f>'MH costs'!H94*(1/1.03^(H$1-2020))</f>
        <v>870053.188486745</v>
      </c>
      <c r="I94">
        <f>'MH costs'!I94*(1/1.03^(I$1-2020))</f>
        <v>991551.78840211593</v>
      </c>
      <c r="J94">
        <f>'MH costs'!J94*(1/1.03^(J$1-2020))</f>
        <v>1100696.4244464191</v>
      </c>
      <c r="K94">
        <f>'MH costs'!K94*(1/1.03^(K$1-2020))</f>
        <v>1195866.0099732869</v>
      </c>
      <c r="L94">
        <f>'MH costs'!L94*(1/1.03^(L$1-2020))</f>
        <v>1274144.5353386879</v>
      </c>
      <c r="M94">
        <f>'MH costs'!M94*(1/1.03^(M$1-2020))</f>
        <v>1334837.5573762094</v>
      </c>
    </row>
    <row r="95" spans="1:13" x14ac:dyDescent="0.3">
      <c r="A95" t="s">
        <v>188</v>
      </c>
      <c r="B95" t="s">
        <v>189</v>
      </c>
      <c r="C95" t="s">
        <v>446</v>
      </c>
      <c r="D95">
        <f>'MH costs'!D95*(1/1.03^(D$1-2020))</f>
        <v>0</v>
      </c>
      <c r="E95">
        <f>'MH costs'!E95*(1/1.03^(E$1-2020))</f>
        <v>17237384.956427936</v>
      </c>
      <c r="F95">
        <f>'MH costs'!F95*(1/1.03^(F$1-2020))</f>
        <v>23413844.721505467</v>
      </c>
      <c r="G95">
        <f>'MH costs'!G95*(1/1.03^(G$1-2020))</f>
        <v>29709030.131901</v>
      </c>
      <c r="H95">
        <f>'MH costs'!H95*(1/1.03^(H$1-2020))</f>
        <v>35953704.468988933</v>
      </c>
      <c r="I95">
        <f>'MH costs'!I95*(1/1.03^(I$1-2020))</f>
        <v>42022963.968206614</v>
      </c>
      <c r="J95">
        <f>'MH costs'!J95*(1/1.03^(J$1-2020))</f>
        <v>47744242.425570413</v>
      </c>
      <c r="K95">
        <f>'MH costs'!K95*(1/1.03^(K$1-2020))</f>
        <v>52942467.964430943</v>
      </c>
      <c r="L95">
        <f>'MH costs'!L95*(1/1.03^(L$1-2020))</f>
        <v>57470128.095263526</v>
      </c>
      <c r="M95">
        <f>'MH costs'!M95*(1/1.03^(M$1-2020))</f>
        <v>61152735.133918814</v>
      </c>
    </row>
    <row r="96" spans="1:13" x14ac:dyDescent="0.3">
      <c r="A96" t="s">
        <v>190</v>
      </c>
      <c r="B96" t="s">
        <v>191</v>
      </c>
      <c r="C96" t="s">
        <v>446</v>
      </c>
      <c r="D96">
        <f>'MH costs'!D96*(1/1.03^(D$1-2020))</f>
        <v>0</v>
      </c>
      <c r="E96">
        <f>'MH costs'!E96*(1/1.03^(E$1-2020))</f>
        <v>44836289.161202133</v>
      </c>
      <c r="F96">
        <f>'MH costs'!F96*(1/1.03^(F$1-2020))</f>
        <v>60975187.766095713</v>
      </c>
      <c r="G96">
        <f>'MH costs'!G96*(1/1.03^(G$1-2020))</f>
        <v>76429566.598362222</v>
      </c>
      <c r="H96">
        <f>'MH costs'!H96*(1/1.03^(H$1-2020))</f>
        <v>90904881.337163761</v>
      </c>
      <c r="I96">
        <f>'MH costs'!I96*(1/1.03^(I$1-2020))</f>
        <v>104246715.64357352</v>
      </c>
      <c r="J96">
        <f>'MH costs'!J96*(1/1.03^(J$1-2020))</f>
        <v>116802395.46910152</v>
      </c>
      <c r="K96">
        <f>'MH costs'!K96*(1/1.03^(K$1-2020))</f>
        <v>128081777.83599573</v>
      </c>
      <c r="L96">
        <f>'MH costs'!L96*(1/1.03^(L$1-2020))</f>
        <v>137935832.56212038</v>
      </c>
      <c r="M96">
        <f>'MH costs'!M96*(1/1.03^(M$1-2020))</f>
        <v>146928861.77361637</v>
      </c>
    </row>
    <row r="97" spans="1:13" x14ac:dyDescent="0.3">
      <c r="A97" t="s">
        <v>192</v>
      </c>
      <c r="B97" t="s">
        <v>193</v>
      </c>
      <c r="C97" t="s">
        <v>446</v>
      </c>
      <c r="D97">
        <f>'MH costs'!D97*(1/1.03^(D$1-2020))</f>
        <v>0</v>
      </c>
      <c r="E97">
        <f>'MH costs'!E97*(1/1.03^(E$1-2020))</f>
        <v>23329143.960775565</v>
      </c>
      <c r="F97">
        <f>'MH costs'!F97*(1/1.03^(F$1-2020))</f>
        <v>30980757.983067144</v>
      </c>
      <c r="G97">
        <f>'MH costs'!G97*(1/1.03^(G$1-2020))</f>
        <v>38703836.475331664</v>
      </c>
      <c r="H97">
        <f>'MH costs'!H97*(1/1.03^(H$1-2020))</f>
        <v>46297496.283309355</v>
      </c>
      <c r="I97">
        <f>'MH costs'!I97*(1/1.03^(I$1-2020))</f>
        <v>53530384.106968194</v>
      </c>
      <c r="J97">
        <f>'MH costs'!J97*(1/1.03^(J$1-2020))</f>
        <v>60199393.018222444</v>
      </c>
      <c r="K97">
        <f>'MH costs'!K97*(1/1.03^(K$1-2020))</f>
        <v>65987692.341609046</v>
      </c>
      <c r="L97">
        <f>'MH costs'!L97*(1/1.03^(L$1-2020))</f>
        <v>70643456.681964785</v>
      </c>
      <c r="M97">
        <f>'MH costs'!M97*(1/1.03^(M$1-2020))</f>
        <v>73816037.94895871</v>
      </c>
    </row>
    <row r="98" spans="1:13" x14ac:dyDescent="0.3">
      <c r="A98" t="s">
        <v>194</v>
      </c>
      <c r="B98" t="s">
        <v>195</v>
      </c>
      <c r="C98" t="s">
        <v>446</v>
      </c>
      <c r="D98">
        <f>'MH costs'!D98*(1/1.03^(D$1-2020))</f>
        <v>0</v>
      </c>
      <c r="E98">
        <f>'MH costs'!E98*(1/1.03^(E$1-2020))</f>
        <v>11799019.616730347</v>
      </c>
      <c r="F98">
        <f>'MH costs'!F98*(1/1.03^(F$1-2020))</f>
        <v>15315877.167778365</v>
      </c>
      <c r="G98">
        <f>'MH costs'!G98*(1/1.03^(G$1-2020))</f>
        <v>18579400.121730179</v>
      </c>
      <c r="H98">
        <f>'MH costs'!H98*(1/1.03^(H$1-2020))</f>
        <v>21541274.00808613</v>
      </c>
      <c r="I98">
        <f>'MH costs'!I98*(1/1.03^(I$1-2020))</f>
        <v>24201583.252612505</v>
      </c>
      <c r="J98">
        <f>'MH costs'!J98*(1/1.03^(J$1-2020))</f>
        <v>26569947.793477304</v>
      </c>
      <c r="K98">
        <f>'MH costs'!K98*(1/1.03^(K$1-2020))</f>
        <v>28646493.144641865</v>
      </c>
      <c r="L98">
        <f>'MH costs'!L98*(1/1.03^(L$1-2020))</f>
        <v>30438295.115775205</v>
      </c>
      <c r="M98">
        <f>'MH costs'!M98*(1/1.03^(M$1-2020))</f>
        <v>31939389.422266308</v>
      </c>
    </row>
    <row r="99" spans="1:13" x14ac:dyDescent="0.3">
      <c r="A99" t="s">
        <v>196</v>
      </c>
      <c r="B99" t="s">
        <v>197</v>
      </c>
      <c r="C99" t="s">
        <v>446</v>
      </c>
      <c r="D99">
        <f>'MH costs'!D99*(1/1.03^(D$1-2020))</f>
        <v>0</v>
      </c>
      <c r="E99">
        <f>'MH costs'!E99*(1/1.03^(E$1-2020))</f>
        <v>54564523.568611979</v>
      </c>
      <c r="F99">
        <f>'MH costs'!F99*(1/1.03^(F$1-2020))</f>
        <v>71103133.213988006</v>
      </c>
      <c r="G99">
        <f>'MH costs'!G99*(1/1.03^(G$1-2020))</f>
        <v>87307434.111706167</v>
      </c>
      <c r="H99">
        <f>'MH costs'!H99*(1/1.03^(H$1-2020))</f>
        <v>102859603.74637923</v>
      </c>
      <c r="I99">
        <f>'MH costs'!I99*(1/1.03^(I$1-2020))</f>
        <v>117403237.45447196</v>
      </c>
      <c r="J99">
        <f>'MH costs'!J99*(1/1.03^(J$1-2020))</f>
        <v>130690910.18587953</v>
      </c>
      <c r="K99">
        <f>'MH costs'!K99*(1/1.03^(K$1-2020))</f>
        <v>142354523.62597603</v>
      </c>
      <c r="L99">
        <f>'MH costs'!L99*(1/1.03^(L$1-2020))</f>
        <v>152030865.00836012</v>
      </c>
      <c r="M99">
        <f>'MH costs'!M99*(1/1.03^(M$1-2020))</f>
        <v>159390920.59016699</v>
      </c>
    </row>
    <row r="100" spans="1:13" x14ac:dyDescent="0.3">
      <c r="A100" t="s">
        <v>198</v>
      </c>
      <c r="B100" t="s">
        <v>199</v>
      </c>
      <c r="C100" t="s">
        <v>446</v>
      </c>
      <c r="D100">
        <f>'MH costs'!D100*(1/1.03^(D$1-2020))</f>
        <v>0</v>
      </c>
      <c r="E100">
        <f>'MH costs'!E100*(1/1.03^(E$1-2020))</f>
        <v>186588.00236531105</v>
      </c>
      <c r="F100">
        <f>'MH costs'!F100*(1/1.03^(F$1-2020))</f>
        <v>261609.21620708637</v>
      </c>
      <c r="G100">
        <f>'MH costs'!G100*(1/1.03^(G$1-2020))</f>
        <v>329524.60711903439</v>
      </c>
      <c r="H100">
        <f>'MH costs'!H100*(1/1.03^(H$1-2020))</f>
        <v>389894.72980763885</v>
      </c>
      <c r="I100">
        <f>'MH costs'!I100*(1/1.03^(I$1-2020))</f>
        <v>440797.2263615306</v>
      </c>
      <c r="J100">
        <f>'MH costs'!J100*(1/1.03^(J$1-2020))</f>
        <v>482837.72858318366</v>
      </c>
      <c r="K100">
        <f>'MH costs'!K100*(1/1.03^(K$1-2020))</f>
        <v>513967.79242002487</v>
      </c>
      <c r="L100">
        <f>'MH costs'!L100*(1/1.03^(L$1-2020))</f>
        <v>535549.74972578487</v>
      </c>
      <c r="M100">
        <f>'MH costs'!M100*(1/1.03^(M$1-2020))</f>
        <v>547882.32826407498</v>
      </c>
    </row>
    <row r="101" spans="1:13" x14ac:dyDescent="0.3">
      <c r="A101" t="s">
        <v>200</v>
      </c>
      <c r="B101" t="s">
        <v>201</v>
      </c>
      <c r="C101" t="s">
        <v>446</v>
      </c>
      <c r="D101">
        <f>'MH costs'!D101*(1/1.03^(D$1-2020))</f>
        <v>0</v>
      </c>
      <c r="E101">
        <f>'MH costs'!E101*(1/1.03^(E$1-2020))</f>
        <v>2102275.0541991941</v>
      </c>
      <c r="F101">
        <f>'MH costs'!F101*(1/1.03^(F$1-2020))</f>
        <v>2742436.8316200096</v>
      </c>
      <c r="G101">
        <f>'MH costs'!G101*(1/1.03^(G$1-2020))</f>
        <v>3338223.942767547</v>
      </c>
      <c r="H101">
        <f>'MH costs'!H101*(1/1.03^(H$1-2020))</f>
        <v>3885669.7782362704</v>
      </c>
      <c r="I101">
        <f>'MH costs'!I101*(1/1.03^(I$1-2020))</f>
        <v>4383989.3237361675</v>
      </c>
      <c r="J101">
        <f>'MH costs'!J101*(1/1.03^(J$1-2020))</f>
        <v>4817097.9274203526</v>
      </c>
      <c r="K101">
        <f>'MH costs'!K101*(1/1.03^(K$1-2020))</f>
        <v>5191866.9322053781</v>
      </c>
      <c r="L101">
        <f>'MH costs'!L101*(1/1.03^(L$1-2020))</f>
        <v>5509470.6880428577</v>
      </c>
      <c r="M101">
        <f>'MH costs'!M101*(1/1.03^(M$1-2020))</f>
        <v>5766385.1661508987</v>
      </c>
    </row>
    <row r="102" spans="1:13" x14ac:dyDescent="0.3">
      <c r="A102" t="s">
        <v>202</v>
      </c>
      <c r="B102" t="s">
        <v>203</v>
      </c>
      <c r="C102" t="s">
        <v>446</v>
      </c>
      <c r="D102">
        <f>'MH costs'!D102*(1/1.03^(D$1-2020))</f>
        <v>0</v>
      </c>
      <c r="E102">
        <f>'MH costs'!E102*(1/1.03^(E$1-2020))</f>
        <v>18327074.390789401</v>
      </c>
      <c r="F102">
        <f>'MH costs'!F102*(1/1.03^(F$1-2020))</f>
        <v>25583435.345275976</v>
      </c>
      <c r="G102">
        <f>'MH costs'!G102*(1/1.03^(G$1-2020))</f>
        <v>32895684.741994686</v>
      </c>
      <c r="H102">
        <f>'MH costs'!H102*(1/1.03^(H$1-2020))</f>
        <v>40029801.120144539</v>
      </c>
      <c r="I102">
        <f>'MH costs'!I102*(1/1.03^(I$1-2020))</f>
        <v>46611213.508949324</v>
      </c>
      <c r="J102">
        <f>'MH costs'!J102*(1/1.03^(J$1-2020))</f>
        <v>52556175.19073914</v>
      </c>
      <c r="K102">
        <f>'MH costs'!K102*(1/1.03^(K$1-2020))</f>
        <v>57803391.002496451</v>
      </c>
      <c r="L102">
        <f>'MH costs'!L102*(1/1.03^(L$1-2020))</f>
        <v>62331478.632120028</v>
      </c>
      <c r="M102">
        <f>'MH costs'!M102*(1/1.03^(M$1-2020))</f>
        <v>65934219.124096088</v>
      </c>
    </row>
    <row r="103" spans="1:13" x14ac:dyDescent="0.3">
      <c r="A103" t="s">
        <v>204</v>
      </c>
      <c r="B103" t="s">
        <v>205</v>
      </c>
      <c r="C103" t="s">
        <v>446</v>
      </c>
      <c r="D103">
        <f>'MH costs'!D103*(1/1.03^(D$1-2020))</f>
        <v>0</v>
      </c>
      <c r="E103">
        <f>'MH costs'!E103*(1/1.03^(E$1-2020))</f>
        <v>4792447.5613804338</v>
      </c>
      <c r="F103">
        <f>'MH costs'!F103*(1/1.03^(F$1-2020))</f>
        <v>5980411.2189990785</v>
      </c>
      <c r="G103">
        <f>'MH costs'!G103*(1/1.03^(G$1-2020))</f>
        <v>7014691.9179750811</v>
      </c>
      <c r="H103">
        <f>'MH costs'!H103*(1/1.03^(H$1-2020))</f>
        <v>7881109.1957369</v>
      </c>
      <c r="I103">
        <f>'MH costs'!I103*(1/1.03^(I$1-2020))</f>
        <v>8583720.7640134208</v>
      </c>
      <c r="J103">
        <f>'MH costs'!J103*(1/1.03^(J$1-2020))</f>
        <v>9115168.0808044057</v>
      </c>
      <c r="K103">
        <f>'MH costs'!K103*(1/1.03^(K$1-2020))</f>
        <v>9466221.2680119723</v>
      </c>
      <c r="L103">
        <f>'MH costs'!L103*(1/1.03^(L$1-2020))</f>
        <v>9628493.2337578107</v>
      </c>
      <c r="M103">
        <f>'MH costs'!M103*(1/1.03^(M$1-2020))</f>
        <v>9595746.8025091607</v>
      </c>
    </row>
    <row r="104" spans="1:13" x14ac:dyDescent="0.3">
      <c r="A104" t="s">
        <v>206</v>
      </c>
      <c r="B104" t="s">
        <v>207</v>
      </c>
      <c r="C104" t="s">
        <v>446</v>
      </c>
      <c r="D104">
        <f>'MH costs'!D104*(1/1.03^(D$1-2020))</f>
        <v>0</v>
      </c>
      <c r="E104">
        <f>'MH costs'!E104*(1/1.03^(E$1-2020))</f>
        <v>22296302.966321059</v>
      </c>
      <c r="F104">
        <f>'MH costs'!F104*(1/1.03^(F$1-2020))</f>
        <v>29234520.740517374</v>
      </c>
      <c r="G104">
        <f>'MH costs'!G104*(1/1.03^(G$1-2020))</f>
        <v>35635338.363938473</v>
      </c>
      <c r="H104">
        <f>'MH costs'!H104*(1/1.03^(H$1-2020))</f>
        <v>41334173.417578503</v>
      </c>
      <c r="I104">
        <f>'MH costs'!I104*(1/1.03^(I$1-2020))</f>
        <v>46393246.186498784</v>
      </c>
      <c r="J104">
        <f>'MH costs'!J104*(1/1.03^(J$1-2020))</f>
        <v>50997986.243230022</v>
      </c>
      <c r="K104">
        <f>'MH costs'!K104*(1/1.03^(K$1-2020))</f>
        <v>54897405.495466903</v>
      </c>
      <c r="L104">
        <f>'MH costs'!L104*(1/1.03^(L$1-2020))</f>
        <v>58209227.755225994</v>
      </c>
      <c r="M104">
        <f>'MH costs'!M104*(1/1.03^(M$1-2020))</f>
        <v>60969455.19450222</v>
      </c>
    </row>
    <row r="105" spans="1:13" x14ac:dyDescent="0.3">
      <c r="A105" t="s">
        <v>208</v>
      </c>
      <c r="B105" t="s">
        <v>209</v>
      </c>
      <c r="C105" t="s">
        <v>446</v>
      </c>
      <c r="D105">
        <f>'MH costs'!D105*(1/1.03^(D$1-2020))</f>
        <v>0</v>
      </c>
      <c r="E105">
        <f>'MH costs'!E105*(1/1.03^(E$1-2020))</f>
        <v>1062650.5307025509</v>
      </c>
      <c r="F105">
        <f>'MH costs'!F105*(1/1.03^(F$1-2020))</f>
        <v>1369141.24393963</v>
      </c>
      <c r="G105">
        <f>'MH costs'!G105*(1/1.03^(G$1-2020))</f>
        <v>1656000.1515795705</v>
      </c>
      <c r="H105">
        <f>'MH costs'!H105*(1/1.03^(H$1-2020))</f>
        <v>1915755.8964143526</v>
      </c>
      <c r="I105">
        <f>'MH costs'!I105*(1/1.03^(I$1-2020))</f>
        <v>2139367.512585503</v>
      </c>
      <c r="J105">
        <f>'MH costs'!J105*(1/1.03^(J$1-2020))</f>
        <v>2327435.9808384208</v>
      </c>
      <c r="K105">
        <f>'MH costs'!K105*(1/1.03^(K$1-2020))</f>
        <v>2470071.4312139745</v>
      </c>
      <c r="L105">
        <f>'MH costs'!L105*(1/1.03^(L$1-2020))</f>
        <v>2559810.6701293699</v>
      </c>
      <c r="M105">
        <f>'MH costs'!M105*(1/1.03^(M$1-2020))</f>
        <v>2592359.6838514735</v>
      </c>
    </row>
    <row r="106" spans="1:13" x14ac:dyDescent="0.3">
      <c r="A106" t="s">
        <v>210</v>
      </c>
      <c r="B106" t="s">
        <v>211</v>
      </c>
      <c r="C106" t="s">
        <v>446</v>
      </c>
      <c r="D106">
        <f>'MH costs'!D106*(1/1.03^(D$1-2020))</f>
        <v>0</v>
      </c>
      <c r="E106">
        <f>'MH costs'!E106*(1/1.03^(E$1-2020))</f>
        <v>11041549.369235408</v>
      </c>
      <c r="F106">
        <f>'MH costs'!F106*(1/1.03^(F$1-2020))</f>
        <v>14426849.701970067</v>
      </c>
      <c r="G106">
        <f>'MH costs'!G106*(1/1.03^(G$1-2020))</f>
        <v>17676351.352382392</v>
      </c>
      <c r="H106">
        <f>'MH costs'!H106*(1/1.03^(H$1-2020))</f>
        <v>20719839.678055238</v>
      </c>
      <c r="I106">
        <f>'MH costs'!I106*(1/1.03^(I$1-2020))</f>
        <v>23461981.252202429</v>
      </c>
      <c r="J106">
        <f>'MH costs'!J106*(1/1.03^(J$1-2020))</f>
        <v>25852697.483916938</v>
      </c>
      <c r="K106">
        <f>'MH costs'!K106*(1/1.03^(K$1-2020))</f>
        <v>27762011.325375997</v>
      </c>
      <c r="L106">
        <f>'MH costs'!L106*(1/1.03^(L$1-2020))</f>
        <v>29175069.770103917</v>
      </c>
      <c r="M106">
        <f>'MH costs'!M106*(1/1.03^(M$1-2020))</f>
        <v>30004034.565887004</v>
      </c>
    </row>
    <row r="107" spans="1:13" x14ac:dyDescent="0.3">
      <c r="A107" t="s">
        <v>212</v>
      </c>
      <c r="B107" t="s">
        <v>213</v>
      </c>
      <c r="C107" t="s">
        <v>446</v>
      </c>
      <c r="D107">
        <f>'MH costs'!D107*(1/1.03^(D$1-2020))</f>
        <v>0</v>
      </c>
      <c r="E107">
        <f>'MH costs'!E107*(1/1.03^(E$1-2020))</f>
        <v>55193.804537878495</v>
      </c>
      <c r="F107">
        <f>'MH costs'!F107*(1/1.03^(F$1-2020))</f>
        <v>74420.240926943152</v>
      </c>
      <c r="G107">
        <f>'MH costs'!G107*(1/1.03^(G$1-2020))</f>
        <v>92282.7739112899</v>
      </c>
      <c r="H107">
        <f>'MH costs'!H107*(1/1.03^(H$1-2020))</f>
        <v>108766.91279334552</v>
      </c>
      <c r="I107">
        <f>'MH costs'!I107*(1/1.03^(I$1-2020))</f>
        <v>123642.56220187171</v>
      </c>
      <c r="J107">
        <f>'MH costs'!J107*(1/1.03^(J$1-2020))</f>
        <v>136503.78406318865</v>
      </c>
      <c r="K107">
        <f>'MH costs'!K107*(1/1.03^(K$1-2020))</f>
        <v>147509.54395282763</v>
      </c>
      <c r="L107">
        <f>'MH costs'!L107*(1/1.03^(L$1-2020))</f>
        <v>156063.63593346003</v>
      </c>
      <c r="M107">
        <f>'MH costs'!M107*(1/1.03^(M$1-2020))</f>
        <v>161919.30015803178</v>
      </c>
    </row>
    <row r="108" spans="1:13" x14ac:dyDescent="0.3">
      <c r="A108" t="s">
        <v>214</v>
      </c>
      <c r="B108" t="s">
        <v>215</v>
      </c>
      <c r="C108" t="s">
        <v>446</v>
      </c>
      <c r="D108">
        <f>'MH costs'!D108*(1/1.03^(D$1-2020))</f>
        <v>0</v>
      </c>
      <c r="E108">
        <f>'MH costs'!E108*(1/1.03^(E$1-2020))</f>
        <v>891466.52938649035</v>
      </c>
      <c r="F108">
        <f>'MH costs'!F108*(1/1.03^(F$1-2020))</f>
        <v>1174893.9638597297</v>
      </c>
      <c r="G108">
        <f>'MH costs'!G108*(1/1.03^(G$1-2020))</f>
        <v>1412804.7710660724</v>
      </c>
      <c r="H108">
        <f>'MH costs'!H108*(1/1.03^(H$1-2020))</f>
        <v>1610058.1629502357</v>
      </c>
      <c r="I108">
        <f>'MH costs'!I108*(1/1.03^(I$1-2020))</f>
        <v>1766320.5082802966</v>
      </c>
      <c r="J108">
        <f>'MH costs'!J108*(1/1.03^(J$1-2020))</f>
        <v>1882328.1152590567</v>
      </c>
      <c r="K108">
        <f>'MH costs'!K108*(1/1.03^(K$1-2020))</f>
        <v>1963871.1378236804</v>
      </c>
      <c r="L108">
        <f>'MH costs'!L108*(1/1.03^(L$1-2020))</f>
        <v>2007467.6711066584</v>
      </c>
      <c r="M108">
        <f>'MH costs'!M108*(1/1.03^(M$1-2020))</f>
        <v>2013567.5801057855</v>
      </c>
    </row>
    <row r="109" spans="1:13" x14ac:dyDescent="0.3">
      <c r="A109" t="s">
        <v>216</v>
      </c>
      <c r="B109" t="s">
        <v>217</v>
      </c>
      <c r="C109" t="s">
        <v>446</v>
      </c>
      <c r="D109">
        <f>'MH costs'!D109*(1/1.03^(D$1-2020))</f>
        <v>0</v>
      </c>
      <c r="E109">
        <f>'MH costs'!E109*(1/1.03^(E$1-2020))</f>
        <v>11423729.914858462</v>
      </c>
      <c r="F109">
        <f>'MH costs'!F109*(1/1.03^(F$1-2020))</f>
        <v>15033425.376374952</v>
      </c>
      <c r="G109">
        <f>'MH costs'!G109*(1/1.03^(G$1-2020))</f>
        <v>18318619.57685424</v>
      </c>
      <c r="H109">
        <f>'MH costs'!H109*(1/1.03^(H$1-2020))</f>
        <v>21326414.368194222</v>
      </c>
      <c r="I109">
        <f>'MH costs'!I109*(1/1.03^(I$1-2020))</f>
        <v>24052441.013315938</v>
      </c>
      <c r="J109">
        <f>'MH costs'!J109*(1/1.03^(J$1-2020))</f>
        <v>26498658.717606161</v>
      </c>
      <c r="K109">
        <f>'MH costs'!K109*(1/1.03^(K$1-2020))</f>
        <v>28607404.29560389</v>
      </c>
      <c r="L109">
        <f>'MH costs'!L109*(1/1.03^(L$1-2020))</f>
        <v>30492659.685311545</v>
      </c>
      <c r="M109">
        <f>'MH costs'!M109*(1/1.03^(M$1-2020))</f>
        <v>32065442.232916094</v>
      </c>
    </row>
    <row r="110" spans="1:13" x14ac:dyDescent="0.3">
      <c r="A110" t="s">
        <v>218</v>
      </c>
      <c r="B110" t="s">
        <v>219</v>
      </c>
      <c r="C110" t="s">
        <v>446</v>
      </c>
      <c r="D110">
        <f>'MH costs'!D110*(1/1.03^(D$1-2020))</f>
        <v>0</v>
      </c>
      <c r="E110">
        <f>'MH costs'!E110*(1/1.03^(E$1-2020))</f>
        <v>63557915.480318904</v>
      </c>
      <c r="F110">
        <f>'MH costs'!F110*(1/1.03^(F$1-2020))</f>
        <v>85115800.72255154</v>
      </c>
      <c r="G110">
        <f>'MH costs'!G110*(1/1.03^(G$1-2020))</f>
        <v>105087311.1206677</v>
      </c>
      <c r="H110">
        <f>'MH costs'!H110*(1/1.03^(H$1-2020))</f>
        <v>123740100.87096584</v>
      </c>
      <c r="I110">
        <f>'MH costs'!I110*(1/1.03^(I$1-2020))</f>
        <v>140658439.54737443</v>
      </c>
      <c r="J110">
        <f>'MH costs'!J110*(1/1.03^(J$1-2020))</f>
        <v>155970823.47946203</v>
      </c>
      <c r="K110">
        <f>'MH costs'!K110*(1/1.03^(K$1-2020))</f>
        <v>170116928.05528319</v>
      </c>
      <c r="L110">
        <f>'MH costs'!L110*(1/1.03^(L$1-2020))</f>
        <v>182356521.80917338</v>
      </c>
      <c r="M110">
        <f>'MH costs'!M110*(1/1.03^(M$1-2020))</f>
        <v>192961982.38199607</v>
      </c>
    </row>
    <row r="111" spans="1:13" x14ac:dyDescent="0.3">
      <c r="A111" t="s">
        <v>220</v>
      </c>
      <c r="B111" t="s">
        <v>221</v>
      </c>
      <c r="C111" t="s">
        <v>446</v>
      </c>
      <c r="D111">
        <f>'MH costs'!D111*(1/1.03^(D$1-2020))</f>
        <v>0</v>
      </c>
      <c r="E111">
        <f>'MH costs'!E111*(1/1.03^(E$1-2020))</f>
        <v>2431890.2782365642</v>
      </c>
      <c r="F111">
        <f>'MH costs'!F111*(1/1.03^(F$1-2020))</f>
        <v>3225270.0270486688</v>
      </c>
      <c r="G111">
        <f>'MH costs'!G111*(1/1.03^(G$1-2020))</f>
        <v>3935806.9813212627</v>
      </c>
      <c r="H111">
        <f>'MH costs'!H111*(1/1.03^(H$1-2020))</f>
        <v>4566109.7159473049</v>
      </c>
      <c r="I111">
        <f>'MH costs'!I111*(1/1.03^(I$1-2020))</f>
        <v>5104403.412367451</v>
      </c>
      <c r="J111">
        <f>'MH costs'!J111*(1/1.03^(J$1-2020))</f>
        <v>5564074.6003499683</v>
      </c>
      <c r="K111">
        <f>'MH costs'!K111*(1/1.03^(K$1-2020))</f>
        <v>5946646.6660891194</v>
      </c>
      <c r="L111">
        <f>'MH costs'!L111*(1/1.03^(L$1-2020))</f>
        <v>6231597.0248346087</v>
      </c>
      <c r="M111">
        <f>'MH costs'!M111*(1/1.03^(M$1-2020))</f>
        <v>6442783.9507208643</v>
      </c>
    </row>
    <row r="112" spans="1:13" x14ac:dyDescent="0.3">
      <c r="A112" t="s">
        <v>222</v>
      </c>
      <c r="B112" t="s">
        <v>223</v>
      </c>
      <c r="C112" t="s">
        <v>446</v>
      </c>
      <c r="D112">
        <f>'MH costs'!D112*(1/1.03^(D$1-2020))</f>
        <v>0</v>
      </c>
      <c r="E112">
        <f>'MH costs'!E112*(1/1.03^(E$1-2020))</f>
        <v>82331436.258956373</v>
      </c>
      <c r="F112">
        <f>'MH costs'!F112*(1/1.03^(F$1-2020))</f>
        <v>108156467.2201798</v>
      </c>
      <c r="G112">
        <f>'MH costs'!G112*(1/1.03^(G$1-2020))</f>
        <v>132497504.07045421</v>
      </c>
      <c r="H112">
        <f>'MH costs'!H112*(1/1.03^(H$1-2020))</f>
        <v>154573660.55599952</v>
      </c>
      <c r="I112">
        <f>'MH costs'!I112*(1/1.03^(I$1-2020))</f>
        <v>174327721.78739607</v>
      </c>
      <c r="J112">
        <f>'MH costs'!J112*(1/1.03^(J$1-2020))</f>
        <v>190863650.36991245</v>
      </c>
      <c r="K112">
        <f>'MH costs'!K112*(1/1.03^(K$1-2020))</f>
        <v>203864000.8374477</v>
      </c>
      <c r="L112">
        <f>'MH costs'!L112*(1/1.03^(L$1-2020))</f>
        <v>212459003.64128712</v>
      </c>
      <c r="M112">
        <f>'MH costs'!M112*(1/1.03^(M$1-2020))</f>
        <v>216450436.82385021</v>
      </c>
    </row>
    <row r="113" spans="1:13" x14ac:dyDescent="0.3">
      <c r="A113" t="s">
        <v>224</v>
      </c>
      <c r="B113" t="s">
        <v>225</v>
      </c>
      <c r="C113" t="s">
        <v>446</v>
      </c>
      <c r="D113">
        <f>'MH costs'!D113*(1/1.03^(D$1-2020))</f>
        <v>0</v>
      </c>
      <c r="E113">
        <f>'MH costs'!E113*(1/1.03^(E$1-2020))</f>
        <v>16692232.773957409</v>
      </c>
      <c r="F113">
        <f>'MH costs'!F113*(1/1.03^(F$1-2020))</f>
        <v>20961078.581492558</v>
      </c>
      <c r="G113">
        <f>'MH costs'!G113*(1/1.03^(G$1-2020))</f>
        <v>24554257.632364977</v>
      </c>
      <c r="H113">
        <f>'MH costs'!H113*(1/1.03^(H$1-2020))</f>
        <v>27564769.031275555</v>
      </c>
      <c r="I113">
        <f>'MH costs'!I113*(1/1.03^(I$1-2020))</f>
        <v>30048652.663302775</v>
      </c>
      <c r="J113">
        <f>'MH costs'!J113*(1/1.03^(J$1-2020))</f>
        <v>32046218.759174798</v>
      </c>
      <c r="K113">
        <f>'MH costs'!K113*(1/1.03^(K$1-2020))</f>
        <v>33526606.414742924</v>
      </c>
      <c r="L113">
        <f>'MH costs'!L113*(1/1.03^(L$1-2020))</f>
        <v>34619540.375087768</v>
      </c>
      <c r="M113">
        <f>'MH costs'!M113*(1/1.03^(M$1-2020))</f>
        <v>35291496.910165764</v>
      </c>
    </row>
    <row r="114" spans="1:13" x14ac:dyDescent="0.3">
      <c r="A114" t="s">
        <v>226</v>
      </c>
      <c r="B114" t="s">
        <v>227</v>
      </c>
      <c r="C114" t="s">
        <v>446</v>
      </c>
      <c r="D114">
        <f>'MH costs'!D114*(1/1.03^(D$1-2020))</f>
        <v>0</v>
      </c>
      <c r="E114">
        <f>'MH costs'!E114*(1/1.03^(E$1-2020))</f>
        <v>100574247.4311859</v>
      </c>
      <c r="F114">
        <f>'MH costs'!F114*(1/1.03^(F$1-2020))</f>
        <v>132255496.4778301</v>
      </c>
      <c r="G114">
        <f>'MH costs'!G114*(1/1.03^(G$1-2020))</f>
        <v>162863496.7227107</v>
      </c>
      <c r="H114">
        <f>'MH costs'!H114*(1/1.03^(H$1-2020))</f>
        <v>192149789.89945054</v>
      </c>
      <c r="I114">
        <f>'MH costs'!I114*(1/1.03^(I$1-2020))</f>
        <v>219149842.65948734</v>
      </c>
      <c r="J114">
        <f>'MH costs'!J114*(1/1.03^(J$1-2020))</f>
        <v>244369469.53501427</v>
      </c>
      <c r="K114">
        <f>'MH costs'!K114*(1/1.03^(K$1-2020))</f>
        <v>266320947.43686098</v>
      </c>
      <c r="L114">
        <f>'MH costs'!L114*(1/1.03^(L$1-2020))</f>
        <v>284774051.84049511</v>
      </c>
      <c r="M114">
        <f>'MH costs'!M114*(1/1.03^(M$1-2020))</f>
        <v>299785876.21225119</v>
      </c>
    </row>
    <row r="115" spans="1:13" x14ac:dyDescent="0.3">
      <c r="A115" t="s">
        <v>228</v>
      </c>
      <c r="B115" t="s">
        <v>229</v>
      </c>
      <c r="C115" t="s">
        <v>446</v>
      </c>
      <c r="D115">
        <f>'MH costs'!D115*(1/1.03^(D$1-2020))</f>
        <v>0</v>
      </c>
      <c r="E115">
        <f>'MH costs'!E115*(1/1.03^(E$1-2020))</f>
        <v>1525891.4630416743</v>
      </c>
      <c r="F115">
        <f>'MH costs'!F115*(1/1.03^(F$1-2020))</f>
        <v>2035128.4261080036</v>
      </c>
      <c r="G115">
        <f>'MH costs'!G115*(1/1.03^(G$1-2020))</f>
        <v>2493883.2577959807</v>
      </c>
      <c r="H115">
        <f>'MH costs'!H115*(1/1.03^(H$1-2020))</f>
        <v>2901200.6739226528</v>
      </c>
      <c r="I115">
        <f>'MH costs'!I115*(1/1.03^(I$1-2020))</f>
        <v>3256590.5482556368</v>
      </c>
      <c r="J115">
        <f>'MH costs'!J115*(1/1.03^(J$1-2020))</f>
        <v>3559830.3191317222</v>
      </c>
      <c r="K115">
        <f>'MH costs'!K115*(1/1.03^(K$1-2020))</f>
        <v>3789238.9615804125</v>
      </c>
      <c r="L115">
        <f>'MH costs'!L115*(1/1.03^(L$1-2020))</f>
        <v>3983198.5279706172</v>
      </c>
      <c r="M115">
        <f>'MH costs'!M115*(1/1.03^(M$1-2020))</f>
        <v>4130874.6130653834</v>
      </c>
    </row>
    <row r="116" spans="1:13" x14ac:dyDescent="0.3">
      <c r="A116" t="s">
        <v>230</v>
      </c>
      <c r="B116" t="s">
        <v>231</v>
      </c>
      <c r="C116" t="s">
        <v>446</v>
      </c>
      <c r="D116">
        <f>'MH costs'!D116*(1/1.03^(D$1-2020))</f>
        <v>0</v>
      </c>
      <c r="E116">
        <f>'MH costs'!E116*(1/1.03^(E$1-2020))</f>
        <v>14946074.307715192</v>
      </c>
      <c r="F116">
        <f>'MH costs'!F116*(1/1.03^(F$1-2020))</f>
        <v>18327270.761339046</v>
      </c>
      <c r="G116">
        <f>'MH costs'!G116*(1/1.03^(G$1-2020))</f>
        <v>21197296.522659697</v>
      </c>
      <c r="H116">
        <f>'MH costs'!H116*(1/1.03^(H$1-2020))</f>
        <v>23606273.815812465</v>
      </c>
      <c r="I116">
        <f>'MH costs'!I116*(1/1.03^(I$1-2020))</f>
        <v>25589318.904551722</v>
      </c>
      <c r="J116">
        <f>'MH costs'!J116*(1/1.03^(J$1-2020))</f>
        <v>27175864.911172476</v>
      </c>
      <c r="K116">
        <f>'MH costs'!K116*(1/1.03^(K$1-2020))</f>
        <v>28380432.106290445</v>
      </c>
      <c r="L116">
        <f>'MH costs'!L116*(1/1.03^(L$1-2020))</f>
        <v>29096489.447194714</v>
      </c>
      <c r="M116">
        <f>'MH costs'!M116*(1/1.03^(M$1-2020))</f>
        <v>29583620.573348455</v>
      </c>
    </row>
    <row r="117" spans="1:13" x14ac:dyDescent="0.3">
      <c r="A117" t="s">
        <v>232</v>
      </c>
      <c r="B117" t="s">
        <v>233</v>
      </c>
      <c r="C117" t="s">
        <v>446</v>
      </c>
      <c r="D117">
        <f>'MH costs'!D117*(1/1.03^(D$1-2020))</f>
        <v>0</v>
      </c>
      <c r="E117">
        <f>'MH costs'!E117*(1/1.03^(E$1-2020))</f>
        <v>259412.05115568597</v>
      </c>
      <c r="F117">
        <f>'MH costs'!F117*(1/1.03^(F$1-2020))</f>
        <v>342793.44157147955</v>
      </c>
      <c r="G117">
        <f>'MH costs'!G117*(1/1.03^(G$1-2020))</f>
        <v>421019.23265943112</v>
      </c>
      <c r="H117">
        <f>'MH costs'!H117*(1/1.03^(H$1-2020))</f>
        <v>493541.10360058577</v>
      </c>
      <c r="I117">
        <f>'MH costs'!I117*(1/1.03^(I$1-2020))</f>
        <v>559858.2905620418</v>
      </c>
      <c r="J117">
        <f>'MH costs'!J117*(1/1.03^(J$1-2020))</f>
        <v>618634.57142913761</v>
      </c>
      <c r="K117">
        <f>'MH costs'!K117*(1/1.03^(K$1-2020))</f>
        <v>668732.21327199833</v>
      </c>
      <c r="L117">
        <f>'MH costs'!L117*(1/1.03^(L$1-2020))</f>
        <v>709526.78553547408</v>
      </c>
      <c r="M117">
        <f>'MH costs'!M117*(1/1.03^(M$1-2020))</f>
        <v>741437.95830031123</v>
      </c>
    </row>
    <row r="118" spans="1:13" x14ac:dyDescent="0.3">
      <c r="A118" t="s">
        <v>234</v>
      </c>
      <c r="B118" t="s">
        <v>235</v>
      </c>
      <c r="C118" t="s">
        <v>446</v>
      </c>
      <c r="D118">
        <f>'MH costs'!D118*(1/1.03^(D$1-2020))</f>
        <v>0</v>
      </c>
      <c r="E118">
        <f>'MH costs'!E118*(1/1.03^(E$1-2020))</f>
        <v>50059049.204319127</v>
      </c>
      <c r="F118">
        <f>'MH costs'!F118*(1/1.03^(F$1-2020))</f>
        <v>63889850.78023836</v>
      </c>
      <c r="G118">
        <f>'MH costs'!G118*(1/1.03^(G$1-2020))</f>
        <v>76156234.031906456</v>
      </c>
      <c r="H118">
        <f>'MH costs'!H118*(1/1.03^(H$1-2020))</f>
        <v>87084566.149247795</v>
      </c>
      <c r="I118">
        <f>'MH costs'!I118*(1/1.03^(I$1-2020))</f>
        <v>96416383.217392266</v>
      </c>
      <c r="J118">
        <f>'MH costs'!J118*(1/1.03^(J$1-2020))</f>
        <v>104509748.51993455</v>
      </c>
      <c r="K118">
        <f>'MH costs'!K118*(1/1.03^(K$1-2020))</f>
        <v>111056194.35182288</v>
      </c>
      <c r="L118">
        <f>'MH costs'!L118*(1/1.03^(L$1-2020))</f>
        <v>116585048.90059048</v>
      </c>
      <c r="M118">
        <f>'MH costs'!M118*(1/1.03^(M$1-2020))</f>
        <v>120717124.53238676</v>
      </c>
    </row>
    <row r="119" spans="1:13" x14ac:dyDescent="0.3">
      <c r="A119" t="s">
        <v>236</v>
      </c>
      <c r="B119" t="s">
        <v>237</v>
      </c>
      <c r="C119" t="s">
        <v>446</v>
      </c>
      <c r="D119">
        <f>'MH costs'!D119*(1/1.03^(D$1-2020))</f>
        <v>0</v>
      </c>
      <c r="E119">
        <f>'MH costs'!E119*(1/1.03^(E$1-2020))</f>
        <v>27849194.059292976</v>
      </c>
      <c r="F119">
        <f>'MH costs'!F119*(1/1.03^(F$1-2020))</f>
        <v>36017279.194632754</v>
      </c>
      <c r="G119">
        <f>'MH costs'!G119*(1/1.03^(G$1-2020))</f>
        <v>43683659.541526601</v>
      </c>
      <c r="H119">
        <f>'MH costs'!H119*(1/1.03^(H$1-2020))</f>
        <v>50706951.107878536</v>
      </c>
      <c r="I119">
        <f>'MH costs'!I119*(1/1.03^(I$1-2020))</f>
        <v>56884678.143133067</v>
      </c>
      <c r="J119">
        <f>'MH costs'!J119*(1/1.03^(J$1-2020))</f>
        <v>62246533.5004531</v>
      </c>
      <c r="K119">
        <f>'MH costs'!K119*(1/1.03^(K$1-2020))</f>
        <v>66505114.323552944</v>
      </c>
      <c r="L119">
        <f>'MH costs'!L119*(1/1.03^(L$1-2020))</f>
        <v>69501222.786041752</v>
      </c>
      <c r="M119">
        <f>'MH costs'!M119*(1/1.03^(M$1-2020))</f>
        <v>71223022.193628341</v>
      </c>
    </row>
    <row r="120" spans="1:13" x14ac:dyDescent="0.3">
      <c r="A120" t="s">
        <v>238</v>
      </c>
      <c r="B120" t="s">
        <v>239</v>
      </c>
      <c r="C120" t="s">
        <v>446</v>
      </c>
      <c r="D120">
        <f>'MH costs'!D120*(1/1.03^(D$1-2020))</f>
        <v>0</v>
      </c>
      <c r="E120">
        <f>'MH costs'!E120*(1/1.03^(E$1-2020))</f>
        <v>27589645.93130203</v>
      </c>
      <c r="F120">
        <f>'MH costs'!F120*(1/1.03^(F$1-2020))</f>
        <v>36325541.640983976</v>
      </c>
      <c r="G120">
        <f>'MH costs'!G120*(1/1.03^(G$1-2020))</f>
        <v>44650172.352485515</v>
      </c>
      <c r="H120">
        <f>'MH costs'!H120*(1/1.03^(H$1-2020))</f>
        <v>52502825.088198751</v>
      </c>
      <c r="I120">
        <f>'MH costs'!I120*(1/1.03^(I$1-2020))</f>
        <v>59692100.905736044</v>
      </c>
      <c r="J120">
        <f>'MH costs'!J120*(1/1.03^(J$1-2020))</f>
        <v>66223430.311085932</v>
      </c>
      <c r="K120">
        <f>'MH costs'!K120*(1/1.03^(K$1-2020))</f>
        <v>71839197.437110394</v>
      </c>
      <c r="L120">
        <f>'MH costs'!L120*(1/1.03^(L$1-2020))</f>
        <v>76615541.495461807</v>
      </c>
      <c r="M120">
        <f>'MH costs'!M120*(1/1.03^(M$1-2020))</f>
        <v>80475391.52539508</v>
      </c>
    </row>
    <row r="121" spans="1:13" x14ac:dyDescent="0.3">
      <c r="A121" t="s">
        <v>240</v>
      </c>
      <c r="B121" t="s">
        <v>241</v>
      </c>
      <c r="C121" t="s">
        <v>446</v>
      </c>
      <c r="D121">
        <f>'MH costs'!D121*(1/1.03^(D$1-2020))</f>
        <v>0</v>
      </c>
      <c r="E121">
        <f>'MH costs'!E121*(1/1.03^(E$1-2020))</f>
        <v>27882844.298661988</v>
      </c>
      <c r="F121">
        <f>'MH costs'!F121*(1/1.03^(F$1-2020))</f>
        <v>36003865.120457858</v>
      </c>
      <c r="G121">
        <f>'MH costs'!G121*(1/1.03^(G$1-2020))</f>
        <v>43723883.643693604</v>
      </c>
      <c r="H121">
        <f>'MH costs'!H121*(1/1.03^(H$1-2020))</f>
        <v>51019496.742378004</v>
      </c>
      <c r="I121">
        <f>'MH costs'!I121*(1/1.03^(I$1-2020))</f>
        <v>57889026.129560821</v>
      </c>
      <c r="J121">
        <f>'MH costs'!J121*(1/1.03^(J$1-2020))</f>
        <v>64339163.979145192</v>
      </c>
      <c r="K121">
        <f>'MH costs'!K121*(1/1.03^(K$1-2020))</f>
        <v>70314403.776474014</v>
      </c>
      <c r="L121">
        <f>'MH costs'!L121*(1/1.03^(L$1-2020))</f>
        <v>75553915.206619635</v>
      </c>
      <c r="M121">
        <f>'MH costs'!M121*(1/1.03^(M$1-2020))</f>
        <v>80359094.53936401</v>
      </c>
    </row>
    <row r="244" spans="1:3" x14ac:dyDescent="0.3">
      <c r="A244">
        <v>1</v>
      </c>
      <c r="B244">
        <f t="shared" ref="B244:C244" si="0">A244+1</f>
        <v>2</v>
      </c>
      <c r="C244">
        <f t="shared" si="0"/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F439-19EE-4E58-A21E-B9CB044A26E2}">
  <sheetPr>
    <tabColor theme="0" tint="-0.34998626667073579"/>
  </sheetPr>
  <dimension ref="A1:AA125"/>
  <sheetViews>
    <sheetView workbookViewId="0">
      <selection activeCell="E3" sqref="E3"/>
    </sheetView>
  </sheetViews>
  <sheetFormatPr defaultRowHeight="14.4" x14ac:dyDescent="0.3"/>
  <sheetData>
    <row r="1" spans="1:27" x14ac:dyDescent="0.3">
      <c r="B1" t="s">
        <v>423</v>
      </c>
      <c r="E1" t="s">
        <v>427</v>
      </c>
      <c r="S1" t="s">
        <v>426</v>
      </c>
    </row>
    <row r="2" spans="1:27" x14ac:dyDescent="0.3">
      <c r="A2" t="s">
        <v>424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O2" t="s">
        <v>424</v>
      </c>
      <c r="P2">
        <v>2019</v>
      </c>
      <c r="Q2">
        <v>2020</v>
      </c>
      <c r="R2">
        <v>2021</v>
      </c>
      <c r="S2">
        <v>2022</v>
      </c>
      <c r="T2">
        <v>2023</v>
      </c>
      <c r="U2">
        <v>2024</v>
      </c>
      <c r="V2">
        <v>2025</v>
      </c>
      <c r="W2">
        <v>2026</v>
      </c>
      <c r="X2">
        <v>2027</v>
      </c>
      <c r="Y2">
        <v>2028</v>
      </c>
      <c r="Z2">
        <v>2029</v>
      </c>
      <c r="AA2">
        <v>2030</v>
      </c>
    </row>
    <row r="3" spans="1:27" x14ac:dyDescent="0.3">
      <c r="A3" t="s">
        <v>1</v>
      </c>
      <c r="B3">
        <v>0</v>
      </c>
      <c r="C3">
        <v>0</v>
      </c>
      <c r="D3">
        <v>0</v>
      </c>
      <c r="E3">
        <v>67.87792344978061</v>
      </c>
      <c r="F3">
        <v>146.51274016080015</v>
      </c>
      <c r="G3">
        <v>236.90640551389379</v>
      </c>
      <c r="H3">
        <v>339.90626415490556</v>
      </c>
      <c r="I3">
        <v>456.97065082568099</v>
      </c>
      <c r="J3">
        <v>588.8473328575717</v>
      </c>
      <c r="K3">
        <v>736.88918418180356</v>
      </c>
      <c r="L3">
        <v>903.04593522357914</v>
      </c>
      <c r="M3">
        <v>1089.4772229882337</v>
      </c>
      <c r="O3" t="s">
        <v>1</v>
      </c>
      <c r="P3">
        <v>0</v>
      </c>
      <c r="Q3">
        <v>0</v>
      </c>
      <c r="R3">
        <v>0</v>
      </c>
      <c r="S3">
        <v>65.84578085322903</v>
      </c>
      <c r="T3">
        <v>142.1264129856836</v>
      </c>
      <c r="U3">
        <v>229.81385504132516</v>
      </c>
      <c r="V3">
        <v>329.730083695659</v>
      </c>
      <c r="W3">
        <v>443.28977377876004</v>
      </c>
      <c r="X3">
        <v>571.21830581682889</v>
      </c>
      <c r="Y3">
        <v>714.8280511357716</v>
      </c>
      <c r="Z3">
        <v>876.01036874859267</v>
      </c>
      <c r="AA3">
        <v>1056.8602400240284</v>
      </c>
    </row>
    <row r="4" spans="1:27" x14ac:dyDescent="0.3">
      <c r="A4" t="s">
        <v>4</v>
      </c>
      <c r="B4">
        <v>0</v>
      </c>
      <c r="C4">
        <v>0</v>
      </c>
      <c r="D4">
        <v>0</v>
      </c>
      <c r="E4">
        <v>0.39624020375024593</v>
      </c>
      <c r="F4">
        <v>0.91093704035382328</v>
      </c>
      <c r="G4">
        <v>1.581347504603144</v>
      </c>
      <c r="H4">
        <v>2.4587233763986096</v>
      </c>
      <c r="I4">
        <v>3.6108466406127966</v>
      </c>
      <c r="J4">
        <v>5.1280922263147559</v>
      </c>
      <c r="K4">
        <v>7.1262638826095426</v>
      </c>
      <c r="L4">
        <v>9.7478188159516765</v>
      </c>
      <c r="M4">
        <v>13.175122259138824</v>
      </c>
      <c r="O4" t="s">
        <v>4</v>
      </c>
      <c r="P4">
        <v>0</v>
      </c>
      <c r="Q4">
        <v>0</v>
      </c>
      <c r="R4">
        <v>0</v>
      </c>
      <c r="S4">
        <v>15.372860571591978</v>
      </c>
      <c r="T4">
        <v>35.34146201803555</v>
      </c>
      <c r="U4">
        <v>61.351257326784975</v>
      </c>
      <c r="V4">
        <v>95.390652669141829</v>
      </c>
      <c r="W4">
        <v>140.08937363289294</v>
      </c>
      <c r="X4">
        <v>198.95368023556478</v>
      </c>
      <c r="Y4">
        <v>276.47638989399303</v>
      </c>
      <c r="Z4">
        <v>378.18438945993239</v>
      </c>
      <c r="AA4">
        <v>511.15287037122971</v>
      </c>
    </row>
    <row r="5" spans="1:27" x14ac:dyDescent="0.3">
      <c r="A5" t="s">
        <v>6</v>
      </c>
      <c r="B5">
        <v>0</v>
      </c>
      <c r="C5">
        <v>0</v>
      </c>
      <c r="D5">
        <v>0</v>
      </c>
      <c r="E5">
        <v>46.16232762308573</v>
      </c>
      <c r="F5">
        <v>94.757111060654552</v>
      </c>
      <c r="G5">
        <v>146.04255738203597</v>
      </c>
      <c r="H5">
        <v>200.31299102385856</v>
      </c>
      <c r="I5">
        <v>257.58959892172948</v>
      </c>
      <c r="J5">
        <v>318.38956192258865</v>
      </c>
      <c r="K5">
        <v>382.72583299936105</v>
      </c>
      <c r="L5">
        <v>450.14032444342365</v>
      </c>
      <c r="M5">
        <v>520.12026418555206</v>
      </c>
      <c r="O5" t="s">
        <v>6</v>
      </c>
      <c r="P5">
        <v>0</v>
      </c>
      <c r="Q5">
        <v>0</v>
      </c>
      <c r="R5">
        <v>0</v>
      </c>
      <c r="S5">
        <v>238.50051737893864</v>
      </c>
      <c r="T5">
        <v>489.56846799028881</v>
      </c>
      <c r="U5">
        <v>754.53789460867665</v>
      </c>
      <c r="V5">
        <v>1034.9294426180786</v>
      </c>
      <c r="W5">
        <v>1330.8525756301442</v>
      </c>
      <c r="X5">
        <v>1644.9793404398442</v>
      </c>
      <c r="Y5">
        <v>1977.3766593819746</v>
      </c>
      <c r="Z5">
        <v>2325.6777940112052</v>
      </c>
      <c r="AA5">
        <v>2687.2334757549906</v>
      </c>
    </row>
    <row r="6" spans="1:27" x14ac:dyDescent="0.3">
      <c r="A6" t="s">
        <v>8</v>
      </c>
      <c r="B6">
        <v>0</v>
      </c>
      <c r="C6">
        <v>0</v>
      </c>
      <c r="D6">
        <v>0</v>
      </c>
      <c r="E6">
        <v>145.61970568229594</v>
      </c>
      <c r="F6">
        <v>321.20501247299899</v>
      </c>
      <c r="G6">
        <v>531.81582448629524</v>
      </c>
      <c r="H6">
        <v>783.12354116816596</v>
      </c>
      <c r="I6">
        <v>1081.0319528287225</v>
      </c>
      <c r="J6">
        <v>1433.7053264389358</v>
      </c>
      <c r="K6">
        <v>1850.023009067402</v>
      </c>
      <c r="L6">
        <v>2340.420005216698</v>
      </c>
      <c r="M6">
        <v>2916.9945186190316</v>
      </c>
      <c r="O6" t="s">
        <v>8</v>
      </c>
      <c r="P6">
        <v>0</v>
      </c>
      <c r="Q6">
        <v>0</v>
      </c>
      <c r="R6">
        <v>0</v>
      </c>
      <c r="S6">
        <v>426.56573272674859</v>
      </c>
      <c r="T6">
        <v>940.91009770325991</v>
      </c>
      <c r="U6">
        <v>1557.8551390744692</v>
      </c>
      <c r="V6">
        <v>2294.0141623605682</v>
      </c>
      <c r="W6">
        <v>3166.6812187182909</v>
      </c>
      <c r="X6">
        <v>4199.7720035291859</v>
      </c>
      <c r="Y6">
        <v>5419.2969057766986</v>
      </c>
      <c r="Z6">
        <v>6855.8233223717925</v>
      </c>
      <c r="AA6">
        <v>8544.7906817594485</v>
      </c>
    </row>
    <row r="7" spans="1:27" x14ac:dyDescent="0.3">
      <c r="A7" t="s">
        <v>10</v>
      </c>
      <c r="B7">
        <v>0</v>
      </c>
      <c r="C7">
        <v>0</v>
      </c>
      <c r="D7">
        <v>0</v>
      </c>
      <c r="E7">
        <v>9.9443784996145155</v>
      </c>
      <c r="F7">
        <v>20.23353620738493</v>
      </c>
      <c r="G7">
        <v>30.848385064304864</v>
      </c>
      <c r="H7">
        <v>41.7635877972142</v>
      </c>
      <c r="I7">
        <v>52.976294657548806</v>
      </c>
      <c r="J7">
        <v>64.448980532180656</v>
      </c>
      <c r="K7">
        <v>76.180967693928096</v>
      </c>
      <c r="L7">
        <v>88.203766195108017</v>
      </c>
      <c r="M7">
        <v>100.55315384808245</v>
      </c>
      <c r="O7" t="s">
        <v>10</v>
      </c>
      <c r="P7">
        <v>0</v>
      </c>
      <c r="Q7">
        <v>0</v>
      </c>
      <c r="R7">
        <v>0</v>
      </c>
      <c r="S7">
        <v>85.738184488230218</v>
      </c>
      <c r="T7">
        <v>174.44897740621036</v>
      </c>
      <c r="U7">
        <v>265.96780582214069</v>
      </c>
      <c r="V7">
        <v>360.07621749179907</v>
      </c>
      <c r="W7">
        <v>456.74964252696554</v>
      </c>
      <c r="X7">
        <v>555.66454788106421</v>
      </c>
      <c r="Y7">
        <v>656.81509034346618</v>
      </c>
      <c r="Z7">
        <v>760.47294246554065</v>
      </c>
      <c r="AA7">
        <v>866.94657246146744</v>
      </c>
    </row>
    <row r="8" spans="1:27" x14ac:dyDescent="0.3">
      <c r="A8" t="s">
        <v>12</v>
      </c>
      <c r="B8">
        <v>0</v>
      </c>
      <c r="C8">
        <v>0</v>
      </c>
      <c r="D8">
        <v>0</v>
      </c>
      <c r="E8">
        <v>0.59699868039247939</v>
      </c>
      <c r="F8">
        <v>1.2555813810602769</v>
      </c>
      <c r="G8">
        <v>1.9822139929973117</v>
      </c>
      <c r="H8">
        <v>2.7826574729976343</v>
      </c>
      <c r="I8">
        <v>3.6638779672289967</v>
      </c>
      <c r="J8">
        <v>4.6325700157574339</v>
      </c>
      <c r="K8">
        <v>5.6927581882650324</v>
      </c>
      <c r="L8">
        <v>6.8456419300496938</v>
      </c>
      <c r="M8">
        <v>8.0915218788214123</v>
      </c>
      <c r="O8" t="s">
        <v>12</v>
      </c>
      <c r="P8">
        <v>0</v>
      </c>
      <c r="Q8">
        <v>0</v>
      </c>
      <c r="R8">
        <v>0</v>
      </c>
      <c r="S8">
        <v>10.459249275750039</v>
      </c>
      <c r="T8">
        <v>21.997433297283678</v>
      </c>
      <c r="U8">
        <v>34.727832659544219</v>
      </c>
      <c r="V8">
        <v>48.75137770820038</v>
      </c>
      <c r="W8">
        <v>64.190113368396638</v>
      </c>
      <c r="X8">
        <v>81.161326102627527</v>
      </c>
      <c r="Y8">
        <v>99.735525241843149</v>
      </c>
      <c r="Z8">
        <v>119.93372473092387</v>
      </c>
      <c r="AA8">
        <v>141.761191658146</v>
      </c>
    </row>
    <row r="9" spans="1:27" x14ac:dyDescent="0.3">
      <c r="A9" t="s">
        <v>14</v>
      </c>
      <c r="B9">
        <v>0</v>
      </c>
      <c r="C9">
        <v>0</v>
      </c>
      <c r="D9">
        <v>0</v>
      </c>
      <c r="E9">
        <v>2.4520130352158169</v>
      </c>
      <c r="F9">
        <v>5.2453237811267819</v>
      </c>
      <c r="G9">
        <v>8.4408767897360661</v>
      </c>
      <c r="H9">
        <v>12.116843297245655</v>
      </c>
      <c r="I9">
        <v>16.357526824802413</v>
      </c>
      <c r="J9">
        <v>21.26568579584702</v>
      </c>
      <c r="K9">
        <v>26.935402807469462</v>
      </c>
      <c r="L9">
        <v>33.431214847291542</v>
      </c>
      <c r="M9">
        <v>40.811825843556207</v>
      </c>
      <c r="O9" t="s">
        <v>14</v>
      </c>
      <c r="P9">
        <v>0</v>
      </c>
      <c r="Q9">
        <v>0</v>
      </c>
      <c r="R9">
        <v>0</v>
      </c>
      <c r="S9">
        <v>28.275536975091086</v>
      </c>
      <c r="T9">
        <v>60.486769193101281</v>
      </c>
      <c r="U9">
        <v>97.33648245037304</v>
      </c>
      <c r="V9">
        <v>139.72611309649864</v>
      </c>
      <c r="W9">
        <v>188.62781229669764</v>
      </c>
      <c r="X9">
        <v>245.22654504086594</v>
      </c>
      <c r="Y9">
        <v>310.60723050134231</v>
      </c>
      <c r="Z9">
        <v>385.5140808636059</v>
      </c>
      <c r="AA9">
        <v>470.62404403526483</v>
      </c>
    </row>
    <row r="10" spans="1:27" x14ac:dyDescent="0.3">
      <c r="A10" t="s">
        <v>16</v>
      </c>
      <c r="B10">
        <v>0</v>
      </c>
      <c r="C10">
        <v>0</v>
      </c>
      <c r="D10">
        <v>0</v>
      </c>
      <c r="E10">
        <v>179.32496942767739</v>
      </c>
      <c r="F10">
        <v>367.74923788024171</v>
      </c>
      <c r="G10">
        <v>565.05195416172683</v>
      </c>
      <c r="H10">
        <v>770.79847529288054</v>
      </c>
      <c r="I10">
        <v>985.05664271166188</v>
      </c>
      <c r="J10">
        <v>1207.0606300818226</v>
      </c>
      <c r="K10">
        <v>1436.4652208219995</v>
      </c>
      <c r="L10">
        <v>1673.1835758817433</v>
      </c>
      <c r="M10">
        <v>1917.2104347578834</v>
      </c>
      <c r="O10" t="s">
        <v>16</v>
      </c>
      <c r="P10">
        <v>0</v>
      </c>
      <c r="Q10">
        <v>0</v>
      </c>
      <c r="R10">
        <v>0</v>
      </c>
      <c r="S10">
        <v>451.03086694832564</v>
      </c>
      <c r="T10">
        <v>924.94792058283565</v>
      </c>
      <c r="U10">
        <v>1421.1956849611652</v>
      </c>
      <c r="V10">
        <v>1938.6809637461247</v>
      </c>
      <c r="W10">
        <v>2477.5743889622136</v>
      </c>
      <c r="X10">
        <v>3035.9497853675184</v>
      </c>
      <c r="Y10">
        <v>3612.9388782623373</v>
      </c>
      <c r="Z10">
        <v>4208.3232536001906</v>
      </c>
      <c r="AA10">
        <v>4822.0896803775322</v>
      </c>
    </row>
    <row r="11" spans="1:27" x14ac:dyDescent="0.3">
      <c r="A11" t="s">
        <v>18</v>
      </c>
      <c r="B11">
        <v>0</v>
      </c>
      <c r="C11">
        <v>0</v>
      </c>
      <c r="D11">
        <v>0</v>
      </c>
      <c r="E11">
        <v>3.9266711919961894E-2</v>
      </c>
      <c r="F11">
        <v>7.9225674785808664E-2</v>
      </c>
      <c r="G11">
        <v>0.11991771548703278</v>
      </c>
      <c r="H11">
        <v>0.16147419628364679</v>
      </c>
      <c r="I11">
        <v>0.20436890039792588</v>
      </c>
      <c r="J11">
        <v>0.24845489397524023</v>
      </c>
      <c r="K11">
        <v>0.2937334749812115</v>
      </c>
      <c r="L11">
        <v>0.34000724122840231</v>
      </c>
      <c r="M11">
        <v>0.38704617594274726</v>
      </c>
      <c r="O11" t="s">
        <v>18</v>
      </c>
      <c r="P11">
        <v>0</v>
      </c>
      <c r="Q11">
        <v>0</v>
      </c>
      <c r="R11">
        <v>0</v>
      </c>
      <c r="S11">
        <v>0.41856240323868832</v>
      </c>
      <c r="T11">
        <v>0.84450383582275457</v>
      </c>
      <c r="U11">
        <v>1.2782594908240661</v>
      </c>
      <c r="V11">
        <v>1.7212296205315827</v>
      </c>
      <c r="W11">
        <v>2.1784645037803099</v>
      </c>
      <c r="X11">
        <v>2.6483979033096272</v>
      </c>
      <c r="Y11">
        <v>3.1310436547473071</v>
      </c>
      <c r="Z11">
        <v>3.6242975550690026</v>
      </c>
      <c r="AA11">
        <v>4.1257077469882013</v>
      </c>
    </row>
    <row r="12" spans="1:27" x14ac:dyDescent="0.3">
      <c r="A12" t="s">
        <v>20</v>
      </c>
      <c r="B12">
        <v>0</v>
      </c>
      <c r="C12">
        <v>0</v>
      </c>
      <c r="D12">
        <v>0</v>
      </c>
      <c r="E12">
        <v>0.23221646827988174</v>
      </c>
      <c r="F12">
        <v>0.46622867593844752</v>
      </c>
      <c r="G12">
        <v>0.70273797686916417</v>
      </c>
      <c r="H12">
        <v>0.94259802232952516</v>
      </c>
      <c r="I12">
        <v>1.1858433738537624</v>
      </c>
      <c r="J12">
        <v>1.4338942138491362</v>
      </c>
      <c r="K12">
        <v>1.6864812211184983</v>
      </c>
      <c r="L12">
        <v>1.9419402275930189</v>
      </c>
      <c r="M12">
        <v>2.1984404152015173</v>
      </c>
      <c r="O12" t="s">
        <v>20</v>
      </c>
      <c r="P12">
        <v>0</v>
      </c>
      <c r="Q12">
        <v>0</v>
      </c>
      <c r="R12">
        <v>0</v>
      </c>
      <c r="S12">
        <v>24.683232890903128</v>
      </c>
      <c r="T12">
        <v>49.557342224048739</v>
      </c>
      <c r="U12">
        <v>74.696877757340303</v>
      </c>
      <c r="V12">
        <v>100.19257755493152</v>
      </c>
      <c r="W12">
        <v>126.0481153028652</v>
      </c>
      <c r="X12">
        <v>152.41444796541555</v>
      </c>
      <c r="Y12">
        <v>179.26294829714698</v>
      </c>
      <c r="Z12">
        <v>206.41672510547164</v>
      </c>
      <c r="AA12">
        <v>233.68117329124811</v>
      </c>
    </row>
    <row r="13" spans="1:27" x14ac:dyDescent="0.3">
      <c r="A13" t="s">
        <v>22</v>
      </c>
      <c r="B13">
        <v>0</v>
      </c>
      <c r="C13">
        <v>0</v>
      </c>
      <c r="D13">
        <v>0</v>
      </c>
      <c r="E13">
        <v>7.4401204550049282E-2</v>
      </c>
      <c r="F13">
        <v>0.15402336689640439</v>
      </c>
      <c r="G13">
        <v>0.23906178768391717</v>
      </c>
      <c r="H13">
        <v>0.32982217194471453</v>
      </c>
      <c r="I13">
        <v>0.42656126954343687</v>
      </c>
      <c r="J13">
        <v>0.52959633784506099</v>
      </c>
      <c r="K13">
        <v>0.63917246042648257</v>
      </c>
      <c r="L13">
        <v>0.75535084903229199</v>
      </c>
      <c r="M13">
        <v>0.87815532407568497</v>
      </c>
      <c r="O13" t="s">
        <v>22</v>
      </c>
      <c r="P13">
        <v>0</v>
      </c>
      <c r="Q13">
        <v>0</v>
      </c>
      <c r="R13">
        <v>0</v>
      </c>
      <c r="S13">
        <v>1.9624739338823787</v>
      </c>
      <c r="T13">
        <v>4.0626606057118551</v>
      </c>
      <c r="U13">
        <v>6.3057114431717807</v>
      </c>
      <c r="V13">
        <v>8.6996900006176503</v>
      </c>
      <c r="W13">
        <v>11.251368546320286</v>
      </c>
      <c r="X13">
        <v>13.969115349488057</v>
      </c>
      <c r="Y13">
        <v>16.859394957760848</v>
      </c>
      <c r="Z13">
        <v>19.92382194786402</v>
      </c>
      <c r="AA13">
        <v>23.163024628711042</v>
      </c>
    </row>
    <row r="14" spans="1:27" x14ac:dyDescent="0.3">
      <c r="A14" t="s">
        <v>24</v>
      </c>
      <c r="B14">
        <v>0</v>
      </c>
      <c r="C14">
        <v>0</v>
      </c>
      <c r="D14">
        <v>0</v>
      </c>
      <c r="E14">
        <v>53.164477315814736</v>
      </c>
      <c r="F14">
        <v>116.66040130370146</v>
      </c>
      <c r="G14">
        <v>192.22453356717728</v>
      </c>
      <c r="H14">
        <v>281.86243799572333</v>
      </c>
      <c r="I14">
        <v>387.59102235764789</v>
      </c>
      <c r="J14">
        <v>512.30802763229883</v>
      </c>
      <c r="K14">
        <v>659.08564970159205</v>
      </c>
      <c r="L14">
        <v>831.4133166283234</v>
      </c>
      <c r="M14">
        <v>1033.3048068875682</v>
      </c>
      <c r="O14" t="s">
        <v>24</v>
      </c>
      <c r="P14">
        <v>0</v>
      </c>
      <c r="Q14">
        <v>0</v>
      </c>
      <c r="R14">
        <v>0</v>
      </c>
      <c r="S14">
        <v>206.58070185657607</v>
      </c>
      <c r="T14">
        <v>453.30620739535743</v>
      </c>
      <c r="U14">
        <v>746.92503459538398</v>
      </c>
      <c r="V14">
        <v>1095.2301839115685</v>
      </c>
      <c r="W14">
        <v>1506.058734600459</v>
      </c>
      <c r="X14">
        <v>1990.6704111159677</v>
      </c>
      <c r="Y14">
        <v>2561.0028156611024</v>
      </c>
      <c r="Z14">
        <v>3230.6147855401086</v>
      </c>
      <c r="AA14">
        <v>4015.1026214473823</v>
      </c>
    </row>
    <row r="15" spans="1:27" x14ac:dyDescent="0.3">
      <c r="A15" t="s">
        <v>26</v>
      </c>
      <c r="B15">
        <v>0</v>
      </c>
      <c r="C15">
        <v>0</v>
      </c>
      <c r="D15">
        <v>0</v>
      </c>
      <c r="E15">
        <v>0.4378416096738853</v>
      </c>
      <c r="F15">
        <v>0.89459332600216612</v>
      </c>
      <c r="G15">
        <v>1.369507197281596</v>
      </c>
      <c r="H15">
        <v>1.8608588023648132</v>
      </c>
      <c r="I15">
        <v>2.3686573485830316</v>
      </c>
      <c r="J15">
        <v>2.8903937596007765</v>
      </c>
      <c r="K15">
        <v>3.425136073184877</v>
      </c>
      <c r="L15">
        <v>3.9731430299537003</v>
      </c>
      <c r="M15">
        <v>4.5344173537943497</v>
      </c>
      <c r="O15" t="s">
        <v>26</v>
      </c>
      <c r="P15">
        <v>0</v>
      </c>
      <c r="Q15">
        <v>0</v>
      </c>
      <c r="R15">
        <v>0</v>
      </c>
      <c r="S15">
        <v>1.1886790720603599</v>
      </c>
      <c r="T15">
        <v>2.4286964535318631</v>
      </c>
      <c r="U15">
        <v>3.7180215595707509</v>
      </c>
      <c r="V15">
        <v>5.0519728266070487</v>
      </c>
      <c r="W15">
        <v>6.4305752512643437</v>
      </c>
      <c r="X15">
        <v>7.8470170402724762</v>
      </c>
      <c r="Y15">
        <v>9.298768045792464</v>
      </c>
      <c r="Z15">
        <v>10.786530712615679</v>
      </c>
      <c r="AA15">
        <v>12.310312435716725</v>
      </c>
    </row>
    <row r="16" spans="1:27" x14ac:dyDescent="0.3">
      <c r="A16" t="s">
        <v>28</v>
      </c>
      <c r="B16">
        <v>0</v>
      </c>
      <c r="C16">
        <v>0</v>
      </c>
      <c r="D16">
        <v>0</v>
      </c>
      <c r="E16">
        <v>18.114843834179226</v>
      </c>
      <c r="F16">
        <v>37.962911073315752</v>
      </c>
      <c r="G16">
        <v>59.635280633723767</v>
      </c>
      <c r="H16">
        <v>83.213746995664053</v>
      </c>
      <c r="I16">
        <v>108.84603023605956</v>
      </c>
      <c r="J16">
        <v>136.60369344981348</v>
      </c>
      <c r="K16">
        <v>166.60813868984906</v>
      </c>
      <c r="L16">
        <v>199.01891890194253</v>
      </c>
      <c r="M16">
        <v>234.00597616471805</v>
      </c>
      <c r="O16" t="s">
        <v>28</v>
      </c>
      <c r="P16">
        <v>0</v>
      </c>
      <c r="Q16">
        <v>0</v>
      </c>
      <c r="R16">
        <v>0</v>
      </c>
      <c r="S16">
        <v>79.626021786510819</v>
      </c>
      <c r="T16">
        <v>166.87064000517103</v>
      </c>
      <c r="U16">
        <v>262.13420322321713</v>
      </c>
      <c r="V16">
        <v>365.77624912846363</v>
      </c>
      <c r="W16">
        <v>478.44609946892183</v>
      </c>
      <c r="X16">
        <v>600.45831862097043</v>
      </c>
      <c r="Y16">
        <v>732.34654422451672</v>
      </c>
      <c r="Z16">
        <v>874.81211085648579</v>
      </c>
      <c r="AA16">
        <v>1028.6020198037138</v>
      </c>
    </row>
    <row r="17" spans="1:27" x14ac:dyDescent="0.3">
      <c r="A17" t="s">
        <v>30</v>
      </c>
      <c r="B17">
        <v>0</v>
      </c>
      <c r="C17">
        <v>0</v>
      </c>
      <c r="D17">
        <v>0</v>
      </c>
      <c r="E17">
        <v>0.27867585738305189</v>
      </c>
      <c r="F17">
        <v>0.58275579155255119</v>
      </c>
      <c r="G17">
        <v>0.91458139799912308</v>
      </c>
      <c r="H17">
        <v>1.2767931562441159</v>
      </c>
      <c r="I17">
        <v>1.6728200046010695</v>
      </c>
      <c r="J17">
        <v>2.105831724473251</v>
      </c>
      <c r="K17">
        <v>2.5792750719641804</v>
      </c>
      <c r="L17">
        <v>3.0968713295650558</v>
      </c>
      <c r="M17">
        <v>3.6626868528800669</v>
      </c>
      <c r="O17" t="s">
        <v>30</v>
      </c>
      <c r="P17">
        <v>0</v>
      </c>
      <c r="Q17">
        <v>0</v>
      </c>
      <c r="R17">
        <v>0</v>
      </c>
      <c r="S17">
        <v>18.294348496210233</v>
      </c>
      <c r="T17">
        <v>38.256408857811607</v>
      </c>
      <c r="U17">
        <v>60.039900765959516</v>
      </c>
      <c r="V17">
        <v>83.818164864562959</v>
      </c>
      <c r="W17">
        <v>109.81630207577922</v>
      </c>
      <c r="X17">
        <v>138.24240034160917</v>
      </c>
      <c r="Y17">
        <v>169.32273027598899</v>
      </c>
      <c r="Z17">
        <v>203.3015844394086</v>
      </c>
      <c r="AA17">
        <v>240.44590854877043</v>
      </c>
    </row>
    <row r="18" spans="1:27" x14ac:dyDescent="0.3">
      <c r="A18" t="s">
        <v>32</v>
      </c>
      <c r="B18">
        <v>0</v>
      </c>
      <c r="C18">
        <v>0</v>
      </c>
      <c r="D18">
        <v>0</v>
      </c>
      <c r="E18">
        <v>1.6902132022055554</v>
      </c>
      <c r="F18">
        <v>3.4704784975630645</v>
      </c>
      <c r="G18">
        <v>5.3428721347256243</v>
      </c>
      <c r="H18">
        <v>7.3106045652631195</v>
      </c>
      <c r="I18">
        <v>9.3744251672837748</v>
      </c>
      <c r="J18">
        <v>11.538734740306907</v>
      </c>
      <c r="K18">
        <v>13.80125089689686</v>
      </c>
      <c r="L18">
        <v>16.151946090848227</v>
      </c>
      <c r="M18">
        <v>18.579917201615032</v>
      </c>
      <c r="O18" t="s">
        <v>32</v>
      </c>
      <c r="P18">
        <v>0</v>
      </c>
      <c r="Q18">
        <v>0</v>
      </c>
      <c r="R18">
        <v>0</v>
      </c>
      <c r="S18">
        <v>12.4035545600359</v>
      </c>
      <c r="T18">
        <v>25.467952408479391</v>
      </c>
      <c r="U18">
        <v>39.208430003912099</v>
      </c>
      <c r="V18">
        <v>53.648547102675252</v>
      </c>
      <c r="W18">
        <v>68.793802982753277</v>
      </c>
      <c r="X18">
        <v>84.676492716078315</v>
      </c>
      <c r="Y18">
        <v>101.27986710376285</v>
      </c>
      <c r="Z18">
        <v>118.53033944307674</v>
      </c>
      <c r="AA18">
        <v>136.34789766785525</v>
      </c>
    </row>
    <row r="19" spans="1:27" x14ac:dyDescent="0.3">
      <c r="A19" t="s">
        <v>34</v>
      </c>
      <c r="B19">
        <v>0</v>
      </c>
      <c r="C19">
        <v>0</v>
      </c>
      <c r="D19">
        <v>0</v>
      </c>
      <c r="E19">
        <v>23.253334123460718</v>
      </c>
      <c r="F19">
        <v>46.815913017123648</v>
      </c>
      <c r="G19">
        <v>70.640378166000119</v>
      </c>
      <c r="H19">
        <v>94.680844228706519</v>
      </c>
      <c r="I19">
        <v>118.94644848425969</v>
      </c>
      <c r="J19">
        <v>143.36511397319123</v>
      </c>
      <c r="K19">
        <v>167.87549093976531</v>
      </c>
      <c r="L19">
        <v>192.38942179997957</v>
      </c>
      <c r="M19">
        <v>216.82007537282857</v>
      </c>
      <c r="O19" t="s">
        <v>34</v>
      </c>
      <c r="P19">
        <v>0</v>
      </c>
      <c r="Q19">
        <v>0</v>
      </c>
      <c r="R19">
        <v>0</v>
      </c>
      <c r="S19">
        <v>151.9554820714493</v>
      </c>
      <c r="T19">
        <v>305.93181147105315</v>
      </c>
      <c r="U19">
        <v>461.61951060145111</v>
      </c>
      <c r="V19">
        <v>618.71872873444045</v>
      </c>
      <c r="W19">
        <v>777.28917600149907</v>
      </c>
      <c r="X19">
        <v>936.8598451456055</v>
      </c>
      <c r="Y19">
        <v>1097.0298288534868</v>
      </c>
      <c r="Z19">
        <v>1257.2230364835177</v>
      </c>
      <c r="AA19">
        <v>1416.872045149219</v>
      </c>
    </row>
    <row r="20" spans="1:27" x14ac:dyDescent="0.3">
      <c r="A20" t="s">
        <v>36</v>
      </c>
      <c r="B20">
        <v>0</v>
      </c>
      <c r="C20">
        <v>0</v>
      </c>
      <c r="D20">
        <v>0</v>
      </c>
      <c r="E20">
        <v>84.478473132404133</v>
      </c>
      <c r="F20">
        <v>180.74008706927998</v>
      </c>
      <c r="G20">
        <v>290.06543036203811</v>
      </c>
      <c r="H20">
        <v>413.7641164301574</v>
      </c>
      <c r="I20">
        <v>553.01292628462852</v>
      </c>
      <c r="J20">
        <v>709.61132796270522</v>
      </c>
      <c r="K20">
        <v>885.29834080811906</v>
      </c>
      <c r="L20">
        <v>1081.997194423154</v>
      </c>
      <c r="M20">
        <v>1301.7902374445714</v>
      </c>
      <c r="O20" t="s">
        <v>36</v>
      </c>
      <c r="P20">
        <v>0</v>
      </c>
      <c r="Q20">
        <v>0</v>
      </c>
      <c r="R20">
        <v>0</v>
      </c>
      <c r="S20">
        <v>180.55252877631847</v>
      </c>
      <c r="T20">
        <v>386.28870245398775</v>
      </c>
      <c r="U20">
        <v>619.94547274041906</v>
      </c>
      <c r="V20">
        <v>884.32182505566834</v>
      </c>
      <c r="W20">
        <v>1181.932847320626</v>
      </c>
      <c r="X20">
        <v>1516.6244720259147</v>
      </c>
      <c r="Y20">
        <v>1892.1134370392929</v>
      </c>
      <c r="Z20">
        <v>2312.5101855924449</v>
      </c>
      <c r="AA20">
        <v>2782.2652397914176</v>
      </c>
    </row>
    <row r="21" spans="1:27" x14ac:dyDescent="0.3">
      <c r="A21" t="s">
        <v>38</v>
      </c>
      <c r="B21">
        <v>0</v>
      </c>
      <c r="C21">
        <v>0</v>
      </c>
      <c r="D21">
        <v>0</v>
      </c>
      <c r="E21">
        <v>85.381271781984196</v>
      </c>
      <c r="F21">
        <v>185.37238143158652</v>
      </c>
      <c r="G21">
        <v>302.12312370684378</v>
      </c>
      <c r="H21">
        <v>437.89181567682101</v>
      </c>
      <c r="I21">
        <v>595.03483437377974</v>
      </c>
      <c r="J21">
        <v>776.60632538769664</v>
      </c>
      <c r="K21">
        <v>985.81045107312093</v>
      </c>
      <c r="L21">
        <v>1226.2125443078203</v>
      </c>
      <c r="M21">
        <v>1501.6970276172751</v>
      </c>
      <c r="O21" t="s">
        <v>38</v>
      </c>
      <c r="P21">
        <v>0</v>
      </c>
      <c r="Q21">
        <v>0</v>
      </c>
      <c r="R21">
        <v>0</v>
      </c>
      <c r="S21">
        <v>298.34135163038127</v>
      </c>
      <c r="T21">
        <v>647.73276008886387</v>
      </c>
      <c r="U21">
        <v>1055.6860913907308</v>
      </c>
      <c r="V21">
        <v>1530.092412894584</v>
      </c>
      <c r="W21">
        <v>2079.1854355077853</v>
      </c>
      <c r="X21">
        <v>2713.6370302902565</v>
      </c>
      <c r="Y21">
        <v>3444.6432605911182</v>
      </c>
      <c r="Z21">
        <v>4284.6622007346959</v>
      </c>
      <c r="AA21">
        <v>5247.2668959845269</v>
      </c>
    </row>
    <row r="22" spans="1:27" x14ac:dyDescent="0.3">
      <c r="A22" t="s">
        <v>44</v>
      </c>
      <c r="B22">
        <v>0</v>
      </c>
      <c r="C22">
        <v>0</v>
      </c>
      <c r="D22">
        <v>0</v>
      </c>
      <c r="E22">
        <v>0.18775045204396701</v>
      </c>
      <c r="F22">
        <v>0.38660081753265363</v>
      </c>
      <c r="G22">
        <v>0.59667390475058113</v>
      </c>
      <c r="H22">
        <v>0.81783916305408244</v>
      </c>
      <c r="I22">
        <v>1.0504753884918925</v>
      </c>
      <c r="J22">
        <v>1.2940790631121555</v>
      </c>
      <c r="K22">
        <v>1.5484936865114838</v>
      </c>
      <c r="L22">
        <v>1.8137165508463973</v>
      </c>
      <c r="M22">
        <v>2.0896402343538618</v>
      </c>
      <c r="O22" t="s">
        <v>44</v>
      </c>
      <c r="P22">
        <v>0</v>
      </c>
      <c r="Q22">
        <v>0</v>
      </c>
      <c r="R22">
        <v>0</v>
      </c>
      <c r="S22">
        <v>3.9270050584187572</v>
      </c>
      <c r="T22">
        <v>8.0861768880536715</v>
      </c>
      <c r="U22">
        <v>12.480084157844232</v>
      </c>
      <c r="V22">
        <v>17.105996258982373</v>
      </c>
      <c r="W22">
        <v>21.97183612312179</v>
      </c>
      <c r="X22">
        <v>27.067072124253485</v>
      </c>
      <c r="Y22">
        <v>32.388430886100309</v>
      </c>
      <c r="Z22">
        <v>37.935855771168605</v>
      </c>
      <c r="AA22">
        <v>43.707099936362965</v>
      </c>
    </row>
    <row r="23" spans="1:27" x14ac:dyDescent="0.3">
      <c r="A23" t="s">
        <v>40</v>
      </c>
      <c r="B23">
        <v>0</v>
      </c>
      <c r="C23">
        <v>0</v>
      </c>
      <c r="D23">
        <v>0</v>
      </c>
      <c r="E23">
        <v>15.662092106224293</v>
      </c>
      <c r="F23">
        <v>32.590692892344975</v>
      </c>
      <c r="G23">
        <v>50.974423565983273</v>
      </c>
      <c r="H23">
        <v>71.062983115743066</v>
      </c>
      <c r="I23">
        <v>93.177636618734653</v>
      </c>
      <c r="J23">
        <v>117.59486046396802</v>
      </c>
      <c r="K23">
        <v>144.27056026496371</v>
      </c>
      <c r="L23">
        <v>172.68001756452122</v>
      </c>
      <c r="M23">
        <v>202.19569448313825</v>
      </c>
      <c r="O23" t="s">
        <v>40</v>
      </c>
      <c r="P23">
        <v>0</v>
      </c>
      <c r="Q23">
        <v>0</v>
      </c>
      <c r="R23">
        <v>0</v>
      </c>
      <c r="S23">
        <v>59.730111697565007</v>
      </c>
      <c r="T23">
        <v>124.29027447662543</v>
      </c>
      <c r="U23">
        <v>194.39982811141658</v>
      </c>
      <c r="V23">
        <v>271.01104311464655</v>
      </c>
      <c r="W23">
        <v>355.34911972202985</v>
      </c>
      <c r="X23">
        <v>448.46844871899293</v>
      </c>
      <c r="Y23">
        <v>550.20086849521022</v>
      </c>
      <c r="Z23">
        <v>658.54527397188394</v>
      </c>
      <c r="AA23">
        <v>771.10844032420096</v>
      </c>
    </row>
    <row r="24" spans="1:27" x14ac:dyDescent="0.3">
      <c r="A24" t="s">
        <v>42</v>
      </c>
      <c r="B24">
        <v>0</v>
      </c>
      <c r="C24">
        <v>0</v>
      </c>
      <c r="D24">
        <v>0</v>
      </c>
      <c r="E24">
        <v>171.60709221178377</v>
      </c>
      <c r="F24">
        <v>367.94696205578521</v>
      </c>
      <c r="G24">
        <v>591.96529435089542</v>
      </c>
      <c r="H24">
        <v>846.8458801398865</v>
      </c>
      <c r="I24">
        <v>1134.961607820027</v>
      </c>
      <c r="J24">
        <v>1460.9384854126529</v>
      </c>
      <c r="K24">
        <v>1828.728786173454</v>
      </c>
      <c r="L24">
        <v>2242.3088906227636</v>
      </c>
      <c r="M24">
        <v>2705.994452513833</v>
      </c>
      <c r="O24" t="s">
        <v>42</v>
      </c>
      <c r="P24">
        <v>0</v>
      </c>
      <c r="Q24">
        <v>0</v>
      </c>
      <c r="R24">
        <v>0</v>
      </c>
      <c r="S24">
        <v>329.29376553441716</v>
      </c>
      <c r="T24">
        <v>706.04681362917836</v>
      </c>
      <c r="U24">
        <v>1135.9115659504796</v>
      </c>
      <c r="V24">
        <v>1624.9973419188436</v>
      </c>
      <c r="W24">
        <v>2177.8574344399321</v>
      </c>
      <c r="X24">
        <v>2803.3686071783786</v>
      </c>
      <c r="Y24">
        <v>3509.1148062637531</v>
      </c>
      <c r="Z24">
        <v>4302.7262368225565</v>
      </c>
      <c r="AA24">
        <v>5192.4841292913352</v>
      </c>
    </row>
    <row r="25" spans="1:27" x14ac:dyDescent="0.3">
      <c r="A25" t="s">
        <v>46</v>
      </c>
      <c r="B25">
        <v>0</v>
      </c>
      <c r="C25">
        <v>0</v>
      </c>
      <c r="D25">
        <v>0</v>
      </c>
      <c r="E25">
        <v>44.712172498053405</v>
      </c>
      <c r="F25">
        <v>97.291930986426564</v>
      </c>
      <c r="G25">
        <v>158.91605578427198</v>
      </c>
      <c r="H25">
        <v>230.90509712684587</v>
      </c>
      <c r="I25">
        <v>313.90889854786599</v>
      </c>
      <c r="J25">
        <v>410.12113259545987</v>
      </c>
      <c r="K25">
        <v>521.24879082566952</v>
      </c>
      <c r="L25">
        <v>648.99519344093551</v>
      </c>
      <c r="M25">
        <v>795.32444031649766</v>
      </c>
      <c r="O25" t="s">
        <v>46</v>
      </c>
      <c r="P25">
        <v>0</v>
      </c>
      <c r="Q25">
        <v>0</v>
      </c>
      <c r="R25">
        <v>0</v>
      </c>
      <c r="S25">
        <v>56.132789172029049</v>
      </c>
      <c r="T25">
        <v>122.14274424796633</v>
      </c>
      <c r="U25">
        <v>199.50722492353316</v>
      </c>
      <c r="V25">
        <v>289.88408327357467</v>
      </c>
      <c r="W25">
        <v>394.08914926194575</v>
      </c>
      <c r="X25">
        <v>514.87641473867097</v>
      </c>
      <c r="Y25">
        <v>654.38887996028916</v>
      </c>
      <c r="Z25">
        <v>814.76493607342172</v>
      </c>
      <c r="AA25">
        <v>998.47036360381787</v>
      </c>
    </row>
    <row r="26" spans="1:27" x14ac:dyDescent="0.3">
      <c r="A26" t="s">
        <v>48</v>
      </c>
      <c r="B26">
        <v>0</v>
      </c>
      <c r="C26">
        <v>0</v>
      </c>
      <c r="D26">
        <v>0</v>
      </c>
      <c r="E26">
        <v>70.558179447196494</v>
      </c>
      <c r="F26">
        <v>158.82578889094128</v>
      </c>
      <c r="G26">
        <v>268.66765839754299</v>
      </c>
      <c r="H26">
        <v>404.74095484818622</v>
      </c>
      <c r="I26">
        <v>571.91256535052753</v>
      </c>
      <c r="J26">
        <v>777.39083573157382</v>
      </c>
      <c r="K26">
        <v>1029.3013745708058</v>
      </c>
      <c r="L26">
        <v>1337.4226422896872</v>
      </c>
      <c r="M26">
        <v>1713.5227690982674</v>
      </c>
      <c r="O26" t="s">
        <v>48</v>
      </c>
      <c r="P26">
        <v>0</v>
      </c>
      <c r="Q26">
        <v>0</v>
      </c>
      <c r="R26">
        <v>0</v>
      </c>
      <c r="S26">
        <v>81.520627783819634</v>
      </c>
      <c r="T26">
        <v>183.50215552740411</v>
      </c>
      <c r="U26">
        <v>310.40988230382607</v>
      </c>
      <c r="V26">
        <v>467.62454739551413</v>
      </c>
      <c r="W26">
        <v>660.76919401981888</v>
      </c>
      <c r="X26">
        <v>898.17211071400618</v>
      </c>
      <c r="Y26">
        <v>1189.2213615935998</v>
      </c>
      <c r="Z26">
        <v>1545.2146620838321</v>
      </c>
      <c r="AA26">
        <v>1979.7485274304368</v>
      </c>
    </row>
    <row r="27" spans="1:27" x14ac:dyDescent="0.3">
      <c r="A27" t="s">
        <v>50</v>
      </c>
      <c r="B27">
        <v>0</v>
      </c>
      <c r="C27">
        <v>0</v>
      </c>
      <c r="D27">
        <v>0</v>
      </c>
      <c r="E27">
        <v>13.526395215006005</v>
      </c>
      <c r="F27">
        <v>27.35543095673404</v>
      </c>
      <c r="G27">
        <v>41.458907810083019</v>
      </c>
      <c r="H27">
        <v>55.787922507189364</v>
      </c>
      <c r="I27">
        <v>70.358063763064479</v>
      </c>
      <c r="J27">
        <v>85.091038185654497</v>
      </c>
      <c r="K27">
        <v>99.948007379800288</v>
      </c>
      <c r="L27">
        <v>114.90270500001736</v>
      </c>
      <c r="M27">
        <v>129.92845945485863</v>
      </c>
      <c r="O27" t="s">
        <v>50</v>
      </c>
      <c r="P27">
        <v>0</v>
      </c>
      <c r="Q27">
        <v>0</v>
      </c>
      <c r="R27">
        <v>0</v>
      </c>
      <c r="S27">
        <v>144.62003614289097</v>
      </c>
      <c r="T27">
        <v>292.47581124040516</v>
      </c>
      <c r="U27">
        <v>443.26582586373843</v>
      </c>
      <c r="V27">
        <v>596.46722139065423</v>
      </c>
      <c r="W27">
        <v>752.24666754302234</v>
      </c>
      <c r="X27">
        <v>909.76707557630834</v>
      </c>
      <c r="Y27">
        <v>1068.6131973758202</v>
      </c>
      <c r="Z27">
        <v>1228.5042012955091</v>
      </c>
      <c r="AA27">
        <v>1389.1549229247739</v>
      </c>
    </row>
    <row r="28" spans="1:27" x14ac:dyDescent="0.3">
      <c r="A28" t="s">
        <v>52</v>
      </c>
      <c r="B28">
        <v>0</v>
      </c>
      <c r="C28">
        <v>0</v>
      </c>
      <c r="D28">
        <v>0</v>
      </c>
      <c r="E28">
        <v>2.8320031454878354</v>
      </c>
      <c r="F28">
        <v>6.1323208408602419</v>
      </c>
      <c r="G28">
        <v>9.9686633153537478</v>
      </c>
      <c r="H28">
        <v>14.417853368292409</v>
      </c>
      <c r="I28">
        <v>19.559057854548232</v>
      </c>
      <c r="J28">
        <v>25.496810542101269</v>
      </c>
      <c r="K28">
        <v>32.336422799380642</v>
      </c>
      <c r="L28">
        <v>40.188452354402841</v>
      </c>
      <c r="M28">
        <v>49.172673213353818</v>
      </c>
      <c r="O28" t="s">
        <v>52</v>
      </c>
      <c r="P28">
        <v>0</v>
      </c>
      <c r="Q28">
        <v>0</v>
      </c>
      <c r="R28">
        <v>0</v>
      </c>
      <c r="S28">
        <v>50.265578332821065</v>
      </c>
      <c r="T28">
        <v>108.84333023406799</v>
      </c>
      <c r="U28">
        <v>176.93505303826851</v>
      </c>
      <c r="V28">
        <v>255.90428422712461</v>
      </c>
      <c r="W28">
        <v>347.15616621768197</v>
      </c>
      <c r="X28">
        <v>452.54608194311203</v>
      </c>
      <c r="Y28">
        <v>573.94321606429537</v>
      </c>
      <c r="Z28">
        <v>713.30987153515514</v>
      </c>
      <c r="AA28">
        <v>872.77193218451703</v>
      </c>
    </row>
    <row r="29" spans="1:27" x14ac:dyDescent="0.3">
      <c r="A29" t="s">
        <v>54</v>
      </c>
      <c r="B29">
        <v>0</v>
      </c>
      <c r="C29">
        <v>0</v>
      </c>
      <c r="D29">
        <v>0</v>
      </c>
      <c r="E29">
        <v>29.993187891032449</v>
      </c>
      <c r="F29">
        <v>64.445066515709755</v>
      </c>
      <c r="G29">
        <v>103.9303131862797</v>
      </c>
      <c r="H29">
        <v>149.09014430497893</v>
      </c>
      <c r="I29">
        <v>200.46881535337303</v>
      </c>
      <c r="J29">
        <v>258.97321577432587</v>
      </c>
      <c r="K29">
        <v>325.40699171063045</v>
      </c>
      <c r="L29">
        <v>400.55203397322521</v>
      </c>
      <c r="M29">
        <v>485.27682185169465</v>
      </c>
      <c r="O29" t="s">
        <v>54</v>
      </c>
      <c r="P29">
        <v>0</v>
      </c>
      <c r="Q29">
        <v>0</v>
      </c>
      <c r="R29">
        <v>0</v>
      </c>
      <c r="S29">
        <v>46.227927456216776</v>
      </c>
      <c r="T29">
        <v>99.327949753884354</v>
      </c>
      <c r="U29">
        <v>160.18580605477041</v>
      </c>
      <c r="V29">
        <v>229.78979094876684</v>
      </c>
      <c r="W29">
        <v>308.97875501124031</v>
      </c>
      <c r="X29">
        <v>399.15046961373741</v>
      </c>
      <c r="Y29">
        <v>501.54357920194002</v>
      </c>
      <c r="Z29">
        <v>617.3631971441921</v>
      </c>
      <c r="AA29">
        <v>747.94789397664363</v>
      </c>
    </row>
    <row r="30" spans="1:27" x14ac:dyDescent="0.3">
      <c r="A30" t="s">
        <v>56</v>
      </c>
      <c r="B30">
        <v>0</v>
      </c>
      <c r="C30">
        <v>0</v>
      </c>
      <c r="D30">
        <v>0</v>
      </c>
      <c r="E30">
        <v>0.5272260548236325</v>
      </c>
      <c r="F30">
        <v>1.0680046767380524</v>
      </c>
      <c r="G30">
        <v>1.6214474582616063</v>
      </c>
      <c r="H30">
        <v>2.185513521705694</v>
      </c>
      <c r="I30">
        <v>2.7607823906933788</v>
      </c>
      <c r="J30">
        <v>3.3443580665014139</v>
      </c>
      <c r="K30">
        <v>3.9345995579239847</v>
      </c>
      <c r="L30">
        <v>4.5302838809395602</v>
      </c>
      <c r="M30">
        <v>5.1301152040299556</v>
      </c>
      <c r="O30" t="s">
        <v>56</v>
      </c>
      <c r="P30">
        <v>0</v>
      </c>
      <c r="Q30">
        <v>0</v>
      </c>
      <c r="R30">
        <v>0</v>
      </c>
      <c r="S30">
        <v>10.3336351617952</v>
      </c>
      <c r="T30">
        <v>20.932900753916442</v>
      </c>
      <c r="U30">
        <v>31.780383982162107</v>
      </c>
      <c r="V30">
        <v>42.836083626465779</v>
      </c>
      <c r="W30">
        <v>54.111358354771482</v>
      </c>
      <c r="X30">
        <v>65.549446567455902</v>
      </c>
      <c r="Y30">
        <v>77.118184822918352</v>
      </c>
      <c r="Z30">
        <v>88.793602623927995</v>
      </c>
      <c r="AA30">
        <v>100.55030166169934</v>
      </c>
    </row>
    <row r="31" spans="1:27" x14ac:dyDescent="0.3">
      <c r="A31" t="s">
        <v>58</v>
      </c>
      <c r="B31">
        <v>0</v>
      </c>
      <c r="C31">
        <v>0</v>
      </c>
      <c r="D31">
        <v>0</v>
      </c>
      <c r="E31">
        <v>188.28693349231753</v>
      </c>
      <c r="F31">
        <v>404.61954323215787</v>
      </c>
      <c r="G31">
        <v>652.51454452511507</v>
      </c>
      <c r="H31">
        <v>935.92450683822153</v>
      </c>
      <c r="I31">
        <v>1258.5034231354703</v>
      </c>
      <c r="J31">
        <v>1625.6211181404124</v>
      </c>
      <c r="K31">
        <v>2042.8751018092685</v>
      </c>
      <c r="L31">
        <v>2516.4767663503321</v>
      </c>
      <c r="M31">
        <v>3053.2401434609046</v>
      </c>
      <c r="O31" t="s">
        <v>58</v>
      </c>
      <c r="P31">
        <v>0</v>
      </c>
      <c r="Q31">
        <v>0</v>
      </c>
      <c r="R31">
        <v>0</v>
      </c>
      <c r="S31">
        <v>382.5615399153221</v>
      </c>
      <c r="T31">
        <v>822.10630694160591</v>
      </c>
      <c r="U31">
        <v>1325.7795660093361</v>
      </c>
      <c r="V31">
        <v>1901.6121508778415</v>
      </c>
      <c r="W31">
        <v>2557.0282473321768</v>
      </c>
      <c r="X31">
        <v>3302.9382694792239</v>
      </c>
      <c r="Y31">
        <v>4150.7152424611213</v>
      </c>
      <c r="Z31">
        <v>5112.9794778637452</v>
      </c>
      <c r="AA31">
        <v>6203.5757306618607</v>
      </c>
    </row>
    <row r="32" spans="1:27" x14ac:dyDescent="0.3">
      <c r="A32" t="s">
        <v>60</v>
      </c>
      <c r="B32">
        <v>0</v>
      </c>
      <c r="C32">
        <v>0</v>
      </c>
      <c r="D32">
        <v>0</v>
      </c>
      <c r="E32">
        <v>1.3174979507586499</v>
      </c>
      <c r="F32">
        <v>2.5955109316006855</v>
      </c>
      <c r="G32">
        <v>3.8448172596279022</v>
      </c>
      <c r="H32">
        <v>5.0829689966005986</v>
      </c>
      <c r="I32">
        <v>6.3319442815312641</v>
      </c>
      <c r="J32">
        <v>7.605935941907191</v>
      </c>
      <c r="K32">
        <v>8.908867383702642</v>
      </c>
      <c r="L32">
        <v>10.226749878583036</v>
      </c>
      <c r="M32">
        <v>11.542039637708911</v>
      </c>
      <c r="O32" t="s">
        <v>60</v>
      </c>
      <c r="P32">
        <v>0</v>
      </c>
      <c r="Q32">
        <v>0</v>
      </c>
      <c r="R32">
        <v>0</v>
      </c>
      <c r="S32">
        <v>19.571843617824243</v>
      </c>
      <c r="T32">
        <v>38.55712567324349</v>
      </c>
      <c r="U32">
        <v>57.115961433729581</v>
      </c>
      <c r="V32">
        <v>75.509092259635963</v>
      </c>
      <c r="W32">
        <v>94.063010271511985</v>
      </c>
      <c r="X32">
        <v>112.9885543552291</v>
      </c>
      <c r="Y32">
        <v>132.34400793212671</v>
      </c>
      <c r="Z32">
        <v>151.92156407300331</v>
      </c>
      <c r="AA32">
        <v>171.46060431432943</v>
      </c>
    </row>
    <row r="33" spans="1:27" x14ac:dyDescent="0.3">
      <c r="A33" t="s">
        <v>62</v>
      </c>
      <c r="B33">
        <v>0</v>
      </c>
      <c r="C33">
        <v>0</v>
      </c>
      <c r="D33">
        <v>0</v>
      </c>
      <c r="E33">
        <v>578.8090339965629</v>
      </c>
      <c r="F33">
        <v>1296.7251105474134</v>
      </c>
      <c r="G33">
        <v>2183.4925276499534</v>
      </c>
      <c r="H33">
        <v>3274.8833724484052</v>
      </c>
      <c r="I33">
        <v>4609.2167570081401</v>
      </c>
      <c r="J33">
        <v>6240.5536874089357</v>
      </c>
      <c r="K33">
        <v>8229.611702037766</v>
      </c>
      <c r="L33">
        <v>10647.897522752217</v>
      </c>
      <c r="M33">
        <v>13580.574495061219</v>
      </c>
      <c r="O33" t="s">
        <v>62</v>
      </c>
      <c r="P33">
        <v>0</v>
      </c>
      <c r="Q33">
        <v>0</v>
      </c>
      <c r="R33">
        <v>0</v>
      </c>
      <c r="S33">
        <v>784.34095191341567</v>
      </c>
      <c r="T33">
        <v>1757.1850953225248</v>
      </c>
      <c r="U33">
        <v>2958.8387655382821</v>
      </c>
      <c r="V33">
        <v>4437.7765219311623</v>
      </c>
      <c r="W33">
        <v>6245.9243833925784</v>
      </c>
      <c r="X33">
        <v>8456.5401231767464</v>
      </c>
      <c r="Y33">
        <v>11151.901745010467</v>
      </c>
      <c r="Z33">
        <v>14428.907616050748</v>
      </c>
      <c r="AA33">
        <v>18402.962119369127</v>
      </c>
    </row>
    <row r="34" spans="1:27" x14ac:dyDescent="0.3">
      <c r="A34" t="s">
        <v>64</v>
      </c>
      <c r="B34">
        <v>0</v>
      </c>
      <c r="C34">
        <v>0</v>
      </c>
      <c r="D34">
        <v>0</v>
      </c>
      <c r="E34">
        <v>1.3982752166725536</v>
      </c>
      <c r="F34">
        <v>2.9613566005807499</v>
      </c>
      <c r="G34">
        <v>4.7028245047652817</v>
      </c>
      <c r="H34">
        <v>6.6377340010243699</v>
      </c>
      <c r="I34">
        <v>8.7785465351072176</v>
      </c>
      <c r="J34">
        <v>11.144380268069384</v>
      </c>
      <c r="K34">
        <v>13.756189973779204</v>
      </c>
      <c r="L34">
        <v>16.640252061415314</v>
      </c>
      <c r="M34">
        <v>19.825427381801902</v>
      </c>
      <c r="O34" t="s">
        <v>64</v>
      </c>
      <c r="P34">
        <v>0</v>
      </c>
      <c r="Q34">
        <v>0</v>
      </c>
      <c r="R34">
        <v>0</v>
      </c>
      <c r="S34">
        <v>4.546504480601989</v>
      </c>
      <c r="T34">
        <v>9.6288777006576893</v>
      </c>
      <c r="U34">
        <v>15.291276300584869</v>
      </c>
      <c r="V34">
        <v>21.582651982144512</v>
      </c>
      <c r="W34">
        <v>28.543523248602696</v>
      </c>
      <c r="X34">
        <v>36.236052973093066</v>
      </c>
      <c r="Y34">
        <v>44.728375791877752</v>
      </c>
      <c r="Z34">
        <v>54.10592968643595</v>
      </c>
      <c r="AA34">
        <v>64.462555973571043</v>
      </c>
    </row>
    <row r="35" spans="1:27" x14ac:dyDescent="0.3">
      <c r="A35" t="s">
        <v>66</v>
      </c>
      <c r="B35">
        <v>0</v>
      </c>
      <c r="C35">
        <v>0</v>
      </c>
      <c r="D35">
        <v>0</v>
      </c>
      <c r="E35">
        <v>5.2908448070393206</v>
      </c>
      <c r="F35">
        <v>10.771609662699177</v>
      </c>
      <c r="G35">
        <v>16.440830364954422</v>
      </c>
      <c r="H35">
        <v>22.297684149358986</v>
      </c>
      <c r="I35">
        <v>28.363082461801469</v>
      </c>
      <c r="J35">
        <v>34.620401676445624</v>
      </c>
      <c r="K35">
        <v>41.062265375820118</v>
      </c>
      <c r="L35">
        <v>47.675173682371565</v>
      </c>
      <c r="M35">
        <v>54.44446505701643</v>
      </c>
      <c r="O35" t="s">
        <v>66</v>
      </c>
      <c r="P35">
        <v>0</v>
      </c>
      <c r="Q35">
        <v>0</v>
      </c>
      <c r="R35">
        <v>0</v>
      </c>
      <c r="S35">
        <v>36.181459302150643</v>
      </c>
      <c r="T35">
        <v>73.66168747022698</v>
      </c>
      <c r="U35">
        <v>112.43067155395011</v>
      </c>
      <c r="V35">
        <v>152.48278507599866</v>
      </c>
      <c r="W35">
        <v>193.96103102662505</v>
      </c>
      <c r="X35">
        <v>236.75172868685422</v>
      </c>
      <c r="Y35">
        <v>280.80443440198314</v>
      </c>
      <c r="Z35">
        <v>326.0268292157582</v>
      </c>
      <c r="AA35">
        <v>372.31865014580148</v>
      </c>
    </row>
    <row r="36" spans="1:27" x14ac:dyDescent="0.3">
      <c r="A36" t="s">
        <v>68</v>
      </c>
      <c r="B36">
        <v>0</v>
      </c>
      <c r="C36">
        <v>0</v>
      </c>
      <c r="D36">
        <v>0</v>
      </c>
      <c r="E36">
        <v>5.5732259046730235</v>
      </c>
      <c r="F36">
        <v>11.395228306238693</v>
      </c>
      <c r="G36">
        <v>17.469070206844833</v>
      </c>
      <c r="H36">
        <v>23.796549797704301</v>
      </c>
      <c r="I36">
        <v>30.393944136570326</v>
      </c>
      <c r="J36">
        <v>37.255927111154165</v>
      </c>
      <c r="K36">
        <v>44.382449948674804</v>
      </c>
      <c r="L36">
        <v>51.77045308948405</v>
      </c>
      <c r="M36">
        <v>59.41477412779156</v>
      </c>
      <c r="O36" t="s">
        <v>68</v>
      </c>
      <c r="P36">
        <v>0</v>
      </c>
      <c r="Q36">
        <v>0</v>
      </c>
      <c r="R36">
        <v>0</v>
      </c>
      <c r="S36">
        <v>55.47001093103745</v>
      </c>
      <c r="T36">
        <v>113.41608065424634</v>
      </c>
      <c r="U36">
        <v>173.86869506155335</v>
      </c>
      <c r="V36">
        <v>236.84575145121107</v>
      </c>
      <c r="W36">
        <v>302.50925448388307</v>
      </c>
      <c r="X36">
        <v>370.80619365686834</v>
      </c>
      <c r="Y36">
        <v>441.73608353735972</v>
      </c>
      <c r="Z36">
        <v>515.26847249643833</v>
      </c>
      <c r="AA36">
        <v>591.35197939317777</v>
      </c>
    </row>
    <row r="37" spans="1:27" x14ac:dyDescent="0.3">
      <c r="A37" t="s">
        <v>70</v>
      </c>
      <c r="B37">
        <v>0</v>
      </c>
      <c r="C37">
        <v>0</v>
      </c>
      <c r="D37">
        <v>0</v>
      </c>
      <c r="E37">
        <v>28.675035052052181</v>
      </c>
      <c r="F37">
        <v>58.798112580210727</v>
      </c>
      <c r="G37">
        <v>90.560082373904606</v>
      </c>
      <c r="H37">
        <v>124.29400423626566</v>
      </c>
      <c r="I37">
        <v>160.04849762240269</v>
      </c>
      <c r="J37">
        <v>198.25442963955084</v>
      </c>
      <c r="K37">
        <v>238.99815707665152</v>
      </c>
      <c r="L37">
        <v>281.98146426399285</v>
      </c>
      <c r="M37">
        <v>326.85703168511714</v>
      </c>
      <c r="O37" t="s">
        <v>70</v>
      </c>
      <c r="P37">
        <v>0</v>
      </c>
      <c r="Q37">
        <v>0</v>
      </c>
      <c r="R37">
        <v>0</v>
      </c>
      <c r="S37">
        <v>270.57881840935988</v>
      </c>
      <c r="T37">
        <v>554.82142559805834</v>
      </c>
      <c r="U37">
        <v>854.52868808373569</v>
      </c>
      <c r="V37">
        <v>1172.8433719633686</v>
      </c>
      <c r="W37">
        <v>1510.2242524290705</v>
      </c>
      <c r="X37">
        <v>1870.7370093502977</v>
      </c>
      <c r="Y37">
        <v>2255.1965089642217</v>
      </c>
      <c r="Z37">
        <v>2660.7887758599882</v>
      </c>
      <c r="AA37">
        <v>3084.2364886950709</v>
      </c>
    </row>
    <row r="38" spans="1:27" x14ac:dyDescent="0.3">
      <c r="A38" t="s">
        <v>72</v>
      </c>
      <c r="B38">
        <v>0</v>
      </c>
      <c r="C38">
        <v>0</v>
      </c>
      <c r="D38">
        <v>0</v>
      </c>
      <c r="E38">
        <v>2.1506994022150678</v>
      </c>
      <c r="F38">
        <v>4.362200015652391</v>
      </c>
      <c r="G38">
        <v>6.6315760017431273</v>
      </c>
      <c r="H38">
        <v>8.9554298038442397</v>
      </c>
      <c r="I38">
        <v>11.3458582684178</v>
      </c>
      <c r="J38">
        <v>13.78984181001654</v>
      </c>
      <c r="K38">
        <v>16.286635274935747</v>
      </c>
      <c r="L38">
        <v>18.839522283429019</v>
      </c>
      <c r="M38">
        <v>21.451657078416574</v>
      </c>
      <c r="O38" t="s">
        <v>72</v>
      </c>
      <c r="P38">
        <v>0</v>
      </c>
      <c r="Q38">
        <v>0</v>
      </c>
      <c r="R38">
        <v>0</v>
      </c>
      <c r="S38">
        <v>26.319006076308369</v>
      </c>
      <c r="T38">
        <v>53.38206194681743</v>
      </c>
      <c r="U38">
        <v>81.153362904001824</v>
      </c>
      <c r="V38">
        <v>109.59133162941271</v>
      </c>
      <c r="W38">
        <v>138.84400228124605</v>
      </c>
      <c r="X38">
        <v>168.7520487592833</v>
      </c>
      <c r="Y38">
        <v>199.30635230668577</v>
      </c>
      <c r="Z38">
        <v>230.54709595475811</v>
      </c>
      <c r="AA38">
        <v>262.5128794903876</v>
      </c>
    </row>
    <row r="39" spans="1:27" x14ac:dyDescent="0.3">
      <c r="A39" t="s">
        <v>74</v>
      </c>
      <c r="B39">
        <v>0</v>
      </c>
      <c r="C39">
        <v>0</v>
      </c>
      <c r="D39">
        <v>0</v>
      </c>
      <c r="E39">
        <v>4.3392987699594343</v>
      </c>
      <c r="F39">
        <v>9.533750699809012</v>
      </c>
      <c r="G39">
        <v>15.739899023069903</v>
      </c>
      <c r="H39">
        <v>23.136587394903621</v>
      </c>
      <c r="I39">
        <v>31.79566940298718</v>
      </c>
      <c r="J39">
        <v>42.017095832226474</v>
      </c>
      <c r="K39">
        <v>54.050703278581359</v>
      </c>
      <c r="L39">
        <v>68.17656990800873</v>
      </c>
      <c r="M39">
        <v>84.718078547807579</v>
      </c>
      <c r="O39" t="s">
        <v>74</v>
      </c>
      <c r="P39">
        <v>0</v>
      </c>
      <c r="Q39">
        <v>0</v>
      </c>
      <c r="R39">
        <v>0</v>
      </c>
      <c r="S39">
        <v>15.318248202979703</v>
      </c>
      <c r="T39">
        <v>33.655290236300374</v>
      </c>
      <c r="U39">
        <v>55.563742601544078</v>
      </c>
      <c r="V39">
        <v>81.674944979273448</v>
      </c>
      <c r="W39">
        <v>112.24254920326652</v>
      </c>
      <c r="X39">
        <v>148.32541773389957</v>
      </c>
      <c r="Y39">
        <v>190.80550389819302</v>
      </c>
      <c r="Z39">
        <v>240.67151741396202</v>
      </c>
      <c r="AA39">
        <v>299.06503867835306</v>
      </c>
    </row>
    <row r="40" spans="1:27" x14ac:dyDescent="0.3">
      <c r="A40" t="s">
        <v>76</v>
      </c>
      <c r="B40">
        <v>0</v>
      </c>
      <c r="C40">
        <v>0</v>
      </c>
      <c r="D40">
        <v>0</v>
      </c>
      <c r="E40">
        <v>17.13657042695111</v>
      </c>
      <c r="F40">
        <v>37.90417479309663</v>
      </c>
      <c r="G40">
        <v>62.902888685262653</v>
      </c>
      <c r="H40">
        <v>92.782031187755308</v>
      </c>
      <c r="I40">
        <v>128.29167528701981</v>
      </c>
      <c r="J40">
        <v>170.29500048496516</v>
      </c>
      <c r="K40">
        <v>219.77398325559156</v>
      </c>
      <c r="L40">
        <v>277.87727267144498</v>
      </c>
      <c r="M40">
        <v>345.92691479258991</v>
      </c>
      <c r="O40" t="s">
        <v>76</v>
      </c>
      <c r="P40">
        <v>0</v>
      </c>
      <c r="Q40">
        <v>0</v>
      </c>
      <c r="R40">
        <v>0</v>
      </c>
      <c r="S40">
        <v>29.775808313808966</v>
      </c>
      <c r="T40">
        <v>65.860753628820362</v>
      </c>
      <c r="U40">
        <v>109.29750289658639</v>
      </c>
      <c r="V40">
        <v>161.21428656853919</v>
      </c>
      <c r="W40">
        <v>222.91440098165364</v>
      </c>
      <c r="X40">
        <v>295.89767175732902</v>
      </c>
      <c r="Y40">
        <v>381.87034130755427</v>
      </c>
      <c r="Z40">
        <v>482.82825557768695</v>
      </c>
      <c r="AA40">
        <v>601.06854807144077</v>
      </c>
    </row>
    <row r="41" spans="1:27" x14ac:dyDescent="0.3">
      <c r="A41" t="s">
        <v>200</v>
      </c>
      <c r="B41">
        <v>0</v>
      </c>
      <c r="C41">
        <v>0</v>
      </c>
      <c r="D41">
        <v>0</v>
      </c>
      <c r="E41">
        <v>3.6943296896077982</v>
      </c>
      <c r="F41">
        <v>7.6251461485644256</v>
      </c>
      <c r="G41">
        <v>11.801177792927177</v>
      </c>
      <c r="H41">
        <v>16.227424157172806</v>
      </c>
      <c r="I41">
        <v>20.905361316289174</v>
      </c>
      <c r="J41">
        <v>25.840835374478928</v>
      </c>
      <c r="K41">
        <v>31.037126514383118</v>
      </c>
      <c r="L41">
        <v>36.495786731324188</v>
      </c>
      <c r="M41">
        <v>42.216039679840918</v>
      </c>
      <c r="O41" t="s">
        <v>200</v>
      </c>
      <c r="P41">
        <v>0</v>
      </c>
      <c r="Q41">
        <v>0</v>
      </c>
      <c r="R41">
        <v>0</v>
      </c>
      <c r="S41">
        <v>25.260354612584706</v>
      </c>
      <c r="T41">
        <v>52.137711538671738</v>
      </c>
      <c r="U41">
        <v>80.691752209897913</v>
      </c>
      <c r="V41">
        <v>110.95666145122163</v>
      </c>
      <c r="W41">
        <v>142.94253207534894</v>
      </c>
      <c r="X41">
        <v>176.6893374137544</v>
      </c>
      <c r="Y41">
        <v>212.21950604852714</v>
      </c>
      <c r="Z41">
        <v>249.54364990537329</v>
      </c>
      <c r="AA41">
        <v>288.65646064332259</v>
      </c>
    </row>
    <row r="42" spans="1:27" x14ac:dyDescent="0.3">
      <c r="A42" t="s">
        <v>78</v>
      </c>
      <c r="B42">
        <v>0</v>
      </c>
      <c r="C42">
        <v>0</v>
      </c>
      <c r="D42">
        <v>0</v>
      </c>
      <c r="E42">
        <v>248.9414292999918</v>
      </c>
      <c r="F42">
        <v>525.63658073483384</v>
      </c>
      <c r="G42">
        <v>832.13707668091502</v>
      </c>
      <c r="H42">
        <v>1170.8469558288871</v>
      </c>
      <c r="I42">
        <v>1543.8829276507386</v>
      </c>
      <c r="J42">
        <v>1954.091176693245</v>
      </c>
      <c r="K42">
        <v>2403.8652628062646</v>
      </c>
      <c r="L42">
        <v>2895.1144505251486</v>
      </c>
      <c r="M42">
        <v>3429.7647446090295</v>
      </c>
      <c r="O42" t="s">
        <v>78</v>
      </c>
      <c r="P42">
        <v>0</v>
      </c>
      <c r="Q42">
        <v>0</v>
      </c>
      <c r="R42">
        <v>0</v>
      </c>
      <c r="S42">
        <v>796.82639626471973</v>
      </c>
      <c r="T42">
        <v>1682.4885417811001</v>
      </c>
      <c r="U42">
        <v>2663.5533903473606</v>
      </c>
      <c r="V42">
        <v>3747.7159306672238</v>
      </c>
      <c r="W42">
        <v>4941.7514511498812</v>
      </c>
      <c r="X42">
        <v>6254.7701870096571</v>
      </c>
      <c r="Y42">
        <v>7694.4335856591715</v>
      </c>
      <c r="Z42">
        <v>9266.8529335303356</v>
      </c>
      <c r="AA42">
        <v>10978.19310014978</v>
      </c>
    </row>
    <row r="43" spans="1:27" x14ac:dyDescent="0.3">
      <c r="A43" t="s">
        <v>80</v>
      </c>
      <c r="B43">
        <v>0</v>
      </c>
      <c r="C43">
        <v>0</v>
      </c>
      <c r="D43">
        <v>0</v>
      </c>
      <c r="E43">
        <v>7.6572707395733772</v>
      </c>
      <c r="F43">
        <v>16.253124092262169</v>
      </c>
      <c r="G43">
        <v>25.899698297140787</v>
      </c>
      <c r="H43">
        <v>36.723354438957756</v>
      </c>
      <c r="I43">
        <v>48.843533094687913</v>
      </c>
      <c r="J43">
        <v>62.415334049948299</v>
      </c>
      <c r="K43">
        <v>77.583621923956159</v>
      </c>
      <c r="L43">
        <v>94.475669413349749</v>
      </c>
      <c r="M43">
        <v>113.21906726884973</v>
      </c>
      <c r="O43" t="s">
        <v>80</v>
      </c>
      <c r="P43">
        <v>0</v>
      </c>
      <c r="Q43">
        <v>0</v>
      </c>
      <c r="R43">
        <v>0</v>
      </c>
      <c r="S43">
        <v>23.309695937612446</v>
      </c>
      <c r="T43">
        <v>49.476555487186829</v>
      </c>
      <c r="U43">
        <v>78.841941563096213</v>
      </c>
      <c r="V43">
        <v>111.7905132121486</v>
      </c>
      <c r="W43">
        <v>148.68586258441729</v>
      </c>
      <c r="X43">
        <v>190.00013294944068</v>
      </c>
      <c r="Y43">
        <v>236.17431044195507</v>
      </c>
      <c r="Z43">
        <v>287.5958291701034</v>
      </c>
      <c r="AA43">
        <v>344.65309143868865</v>
      </c>
    </row>
    <row r="44" spans="1:27" x14ac:dyDescent="0.3">
      <c r="A44" t="s">
        <v>82</v>
      </c>
      <c r="B44">
        <v>0</v>
      </c>
      <c r="C44">
        <v>0</v>
      </c>
      <c r="D44">
        <v>0</v>
      </c>
      <c r="E44">
        <v>11.6654560351936</v>
      </c>
      <c r="F44">
        <v>25.781890437978518</v>
      </c>
      <c r="G44">
        <v>42.790676368166999</v>
      </c>
      <c r="H44">
        <v>63.193477321174996</v>
      </c>
      <c r="I44">
        <v>87.450727956567704</v>
      </c>
      <c r="J44">
        <v>116.32450087605046</v>
      </c>
      <c r="K44">
        <v>150.62056838532527</v>
      </c>
      <c r="L44">
        <v>191.28298861396564</v>
      </c>
      <c r="M44">
        <v>239.40731893379035</v>
      </c>
      <c r="O44" t="s">
        <v>82</v>
      </c>
      <c r="P44">
        <v>0</v>
      </c>
      <c r="Q44">
        <v>0</v>
      </c>
      <c r="R44">
        <v>0</v>
      </c>
      <c r="S44">
        <v>22.103694700000773</v>
      </c>
      <c r="T44">
        <v>48.851500816657875</v>
      </c>
      <c r="U44">
        <v>81.079731782024965</v>
      </c>
      <c r="V44">
        <v>119.73893909716264</v>
      </c>
      <c r="W44">
        <v>165.70155390523627</v>
      </c>
      <c r="X44">
        <v>220.41155062752082</v>
      </c>
      <c r="Y44">
        <v>285.39570584173623</v>
      </c>
      <c r="Z44">
        <v>362.44281996958836</v>
      </c>
      <c r="AA44">
        <v>453.62875404899637</v>
      </c>
    </row>
    <row r="45" spans="1:27" x14ac:dyDescent="0.3">
      <c r="A45" t="s">
        <v>84</v>
      </c>
      <c r="B45">
        <v>0</v>
      </c>
      <c r="C45">
        <v>0</v>
      </c>
      <c r="D45">
        <v>0</v>
      </c>
      <c r="E45">
        <v>0.99760923540860702</v>
      </c>
      <c r="F45">
        <v>2.0521034199012931</v>
      </c>
      <c r="G45">
        <v>3.1701636318023656</v>
      </c>
      <c r="H45">
        <v>4.3603095015365323</v>
      </c>
      <c r="I45">
        <v>5.6247945435552378</v>
      </c>
      <c r="J45">
        <v>6.9751139237946553</v>
      </c>
      <c r="K45">
        <v>8.417043014847895</v>
      </c>
      <c r="L45">
        <v>9.9521964644277663</v>
      </c>
      <c r="M45">
        <v>11.581505388923846</v>
      </c>
      <c r="O45" t="s">
        <v>84</v>
      </c>
      <c r="P45">
        <v>0</v>
      </c>
      <c r="Q45">
        <v>0</v>
      </c>
      <c r="R45">
        <v>0</v>
      </c>
      <c r="S45">
        <v>7.5881513907060025</v>
      </c>
      <c r="T45">
        <v>15.60898883741649</v>
      </c>
      <c r="U45">
        <v>24.113330869048994</v>
      </c>
      <c r="V45">
        <v>33.165980660194265</v>
      </c>
      <c r="W45">
        <v>42.784079199740319</v>
      </c>
      <c r="X45">
        <v>53.055062586200478</v>
      </c>
      <c r="Y45">
        <v>64.022860246066315</v>
      </c>
      <c r="Z45">
        <v>75.699753732928784</v>
      </c>
      <c r="AA45">
        <v>88.092825431228306</v>
      </c>
    </row>
    <row r="46" spans="1:27" x14ac:dyDescent="0.3">
      <c r="A46" t="s">
        <v>86</v>
      </c>
      <c r="B46">
        <v>0</v>
      </c>
      <c r="C46">
        <v>0</v>
      </c>
      <c r="D46">
        <v>0</v>
      </c>
      <c r="E46">
        <v>126.44957116094724</v>
      </c>
      <c r="F46">
        <v>268.97747277026815</v>
      </c>
      <c r="G46">
        <v>429.41491269754147</v>
      </c>
      <c r="H46">
        <v>609.82358462760408</v>
      </c>
      <c r="I46">
        <v>812.01747116506249</v>
      </c>
      <c r="J46">
        <v>1038.7571512669681</v>
      </c>
      <c r="K46">
        <v>1292.4942869047882</v>
      </c>
      <c r="L46">
        <v>1575.4288724772828</v>
      </c>
      <c r="M46">
        <v>1889.8777829690027</v>
      </c>
      <c r="O46" t="s">
        <v>86</v>
      </c>
      <c r="P46">
        <v>0</v>
      </c>
      <c r="Q46">
        <v>0</v>
      </c>
      <c r="R46">
        <v>0</v>
      </c>
      <c r="S46">
        <v>747.54593865380411</v>
      </c>
      <c r="T46">
        <v>1590.1439246705613</v>
      </c>
      <c r="U46">
        <v>2538.6197124847567</v>
      </c>
      <c r="V46">
        <v>3605.1616450595084</v>
      </c>
      <c r="W46">
        <v>4800.4936443220413</v>
      </c>
      <c r="X46">
        <v>6140.9357307258124</v>
      </c>
      <c r="Y46">
        <v>7640.9816659569678</v>
      </c>
      <c r="Z46">
        <v>9313.6374006308852</v>
      </c>
      <c r="AA46">
        <v>11172.599861270659</v>
      </c>
    </row>
    <row r="47" spans="1:27" x14ac:dyDescent="0.3">
      <c r="A47" t="s">
        <v>88</v>
      </c>
      <c r="B47">
        <v>0</v>
      </c>
      <c r="C47">
        <v>0</v>
      </c>
      <c r="D47">
        <v>0</v>
      </c>
      <c r="E47">
        <v>11.068446911193064</v>
      </c>
      <c r="F47">
        <v>23.028174850865753</v>
      </c>
      <c r="G47">
        <v>35.902666740662823</v>
      </c>
      <c r="H47">
        <v>49.723789069932309</v>
      </c>
      <c r="I47">
        <v>64.540009453962227</v>
      </c>
      <c r="J47">
        <v>80.365978037116292</v>
      </c>
      <c r="K47">
        <v>97.233998386881467</v>
      </c>
      <c r="L47">
        <v>115.17670603919009</v>
      </c>
      <c r="M47">
        <v>134.22661715050197</v>
      </c>
      <c r="O47" t="s">
        <v>88</v>
      </c>
      <c r="P47">
        <v>0</v>
      </c>
      <c r="Q47">
        <v>0</v>
      </c>
      <c r="R47">
        <v>0</v>
      </c>
      <c r="S47">
        <v>53.06671628161871</v>
      </c>
      <c r="T47">
        <v>110.40660276001427</v>
      </c>
      <c r="U47">
        <v>172.1322462823191</v>
      </c>
      <c r="V47">
        <v>238.39642798961813</v>
      </c>
      <c r="W47">
        <v>309.4315216927962</v>
      </c>
      <c r="X47">
        <v>385.3077662483679</v>
      </c>
      <c r="Y47">
        <v>466.18003833094417</v>
      </c>
      <c r="Z47">
        <v>552.2048062092822</v>
      </c>
      <c r="AA47">
        <v>643.53796579752975</v>
      </c>
    </row>
    <row r="48" spans="1:27" x14ac:dyDescent="0.3">
      <c r="A48" t="s">
        <v>90</v>
      </c>
      <c r="B48">
        <v>0</v>
      </c>
      <c r="C48">
        <v>0</v>
      </c>
      <c r="D48">
        <v>0</v>
      </c>
      <c r="E48">
        <v>72.5397764907907</v>
      </c>
      <c r="F48">
        <v>160.00772114438689</v>
      </c>
      <c r="G48">
        <v>265.03324356127757</v>
      </c>
      <c r="H48">
        <v>390.64985844819364</v>
      </c>
      <c r="I48">
        <v>540.20636188591868</v>
      </c>
      <c r="J48">
        <v>717.96154111160286</v>
      </c>
      <c r="K48">
        <v>928.71545994170981</v>
      </c>
      <c r="L48">
        <v>1178.0652676261777</v>
      </c>
      <c r="M48">
        <v>1472.5078383048681</v>
      </c>
      <c r="O48" t="s">
        <v>90</v>
      </c>
      <c r="P48">
        <v>0</v>
      </c>
      <c r="Q48">
        <v>0</v>
      </c>
      <c r="R48">
        <v>0</v>
      </c>
      <c r="S48">
        <v>161.53301069584381</v>
      </c>
      <c r="T48">
        <v>356.30836185875501</v>
      </c>
      <c r="U48">
        <v>590.18127485371019</v>
      </c>
      <c r="V48">
        <v>869.90684029820773</v>
      </c>
      <c r="W48">
        <v>1202.9422236165735</v>
      </c>
      <c r="X48">
        <v>1598.770976559442</v>
      </c>
      <c r="Y48">
        <v>2068.081976282424</v>
      </c>
      <c r="Z48">
        <v>2623.3390655679873</v>
      </c>
      <c r="AA48">
        <v>3279.0096123995022</v>
      </c>
    </row>
    <row r="49" spans="1:27" x14ac:dyDescent="0.3">
      <c r="A49" t="s">
        <v>92</v>
      </c>
      <c r="B49">
        <v>0</v>
      </c>
      <c r="C49">
        <v>0</v>
      </c>
      <c r="D49">
        <v>0</v>
      </c>
      <c r="E49">
        <v>11.58706689203791</v>
      </c>
      <c r="F49">
        <v>24.530774424101452</v>
      </c>
      <c r="G49">
        <v>38.967693718453262</v>
      </c>
      <c r="H49">
        <v>55.047147602209918</v>
      </c>
      <c r="I49">
        <v>72.864828367887071</v>
      </c>
      <c r="J49">
        <v>92.638167180815998</v>
      </c>
      <c r="K49">
        <v>114.52882353181431</v>
      </c>
      <c r="L49">
        <v>138.67020821216505</v>
      </c>
      <c r="M49">
        <v>165.2012618401169</v>
      </c>
      <c r="O49" t="s">
        <v>92</v>
      </c>
      <c r="P49">
        <v>0</v>
      </c>
      <c r="Q49">
        <v>0</v>
      </c>
      <c r="R49">
        <v>0</v>
      </c>
      <c r="S49">
        <v>26.030452791517348</v>
      </c>
      <c r="T49">
        <v>55.108611310832657</v>
      </c>
      <c r="U49">
        <v>87.541283845484486</v>
      </c>
      <c r="V49">
        <v>123.66392550574102</v>
      </c>
      <c r="W49">
        <v>163.69150991055625</v>
      </c>
      <c r="X49">
        <v>208.11249818104852</v>
      </c>
      <c r="Y49">
        <v>257.29005985643226</v>
      </c>
      <c r="Z49">
        <v>311.52390351151172</v>
      </c>
      <c r="AA49">
        <v>371.12616052844288</v>
      </c>
    </row>
    <row r="50" spans="1:27" x14ac:dyDescent="0.3">
      <c r="A50" t="s">
        <v>94</v>
      </c>
      <c r="B50">
        <v>0</v>
      </c>
      <c r="C50">
        <v>0</v>
      </c>
      <c r="D50">
        <v>0</v>
      </c>
      <c r="E50">
        <v>1.2721020174670166</v>
      </c>
      <c r="F50">
        <v>2.6111759070375662</v>
      </c>
      <c r="G50">
        <v>4.0189971035115235</v>
      </c>
      <c r="H50">
        <v>5.4997632676924937</v>
      </c>
      <c r="I50">
        <v>7.0666774450505905</v>
      </c>
      <c r="J50">
        <v>8.7173227773597297</v>
      </c>
      <c r="K50">
        <v>10.45820046581207</v>
      </c>
      <c r="L50">
        <v>12.295800220152984</v>
      </c>
      <c r="M50">
        <v>14.238772923971027</v>
      </c>
      <c r="O50" t="s">
        <v>94</v>
      </c>
      <c r="P50">
        <v>0</v>
      </c>
      <c r="Q50">
        <v>0</v>
      </c>
      <c r="R50">
        <v>0</v>
      </c>
      <c r="S50">
        <v>6.3874953454448473</v>
      </c>
      <c r="T50">
        <v>13.111270734049185</v>
      </c>
      <c r="U50">
        <v>20.180241002331258</v>
      </c>
      <c r="V50">
        <v>27.615483499809201</v>
      </c>
      <c r="W50">
        <v>35.48329353167712</v>
      </c>
      <c r="X50">
        <v>43.771535537690795</v>
      </c>
      <c r="Y50">
        <v>52.512853434599506</v>
      </c>
      <c r="Z50">
        <v>61.739833438149077</v>
      </c>
      <c r="AA50">
        <v>71.495913478550335</v>
      </c>
    </row>
    <row r="51" spans="1:27" x14ac:dyDescent="0.3">
      <c r="A51" t="s">
        <v>96</v>
      </c>
      <c r="B51">
        <v>0</v>
      </c>
      <c r="C51">
        <v>0</v>
      </c>
      <c r="D51">
        <v>0</v>
      </c>
      <c r="E51">
        <v>41.944336342375323</v>
      </c>
      <c r="F51">
        <v>88.904734183351536</v>
      </c>
      <c r="G51">
        <v>141.31397396309683</v>
      </c>
      <c r="H51">
        <v>199.58356331564545</v>
      </c>
      <c r="I51">
        <v>264.22356172844553</v>
      </c>
      <c r="J51">
        <v>335.70973496815361</v>
      </c>
      <c r="K51">
        <v>414.5298173011488</v>
      </c>
      <c r="L51">
        <v>501.18853404820561</v>
      </c>
      <c r="M51">
        <v>596.21990269336482</v>
      </c>
      <c r="O51" t="s">
        <v>96</v>
      </c>
      <c r="P51">
        <v>0</v>
      </c>
      <c r="Q51">
        <v>0</v>
      </c>
      <c r="R51">
        <v>0</v>
      </c>
      <c r="S51">
        <v>46.218747068433856</v>
      </c>
      <c r="T51">
        <v>97.964726128123061</v>
      </c>
      <c r="U51">
        <v>155.71482086455524</v>
      </c>
      <c r="V51">
        <v>219.92247431468593</v>
      </c>
      <c r="W51">
        <v>291.14972446733407</v>
      </c>
      <c r="X51">
        <v>369.92082082911782</v>
      </c>
      <c r="Y51">
        <v>456.77320107720982</v>
      </c>
      <c r="Z51">
        <v>552.26302544620023</v>
      </c>
      <c r="AA51">
        <v>656.97873140291483</v>
      </c>
    </row>
    <row r="52" spans="1:27" x14ac:dyDescent="0.3">
      <c r="A52" t="s">
        <v>98</v>
      </c>
      <c r="B52">
        <v>0</v>
      </c>
      <c r="C52">
        <v>0</v>
      </c>
      <c r="D52">
        <v>0</v>
      </c>
      <c r="E52">
        <v>7.9861571179625344</v>
      </c>
      <c r="F52">
        <v>16.451648309793256</v>
      </c>
      <c r="G52">
        <v>25.384875983689426</v>
      </c>
      <c r="H52">
        <v>34.765213115951838</v>
      </c>
      <c r="I52">
        <v>44.600465030109547</v>
      </c>
      <c r="J52">
        <v>54.854140123793115</v>
      </c>
      <c r="K52">
        <v>65.518661441996869</v>
      </c>
      <c r="L52">
        <v>76.60944341509304</v>
      </c>
      <c r="M52">
        <v>88.141771059792347</v>
      </c>
      <c r="O52" t="s">
        <v>98</v>
      </c>
      <c r="P52">
        <v>0</v>
      </c>
      <c r="Q52">
        <v>0</v>
      </c>
      <c r="R52">
        <v>0</v>
      </c>
      <c r="S52">
        <v>33.223884679813409</v>
      </c>
      <c r="T52">
        <v>68.44188740139225</v>
      </c>
      <c r="U52">
        <v>105.60576004653285</v>
      </c>
      <c r="V52">
        <v>144.6296903971006</v>
      </c>
      <c r="W52">
        <v>185.54615003673462</v>
      </c>
      <c r="X52">
        <v>228.2033271777384</v>
      </c>
      <c r="Y52">
        <v>272.56970029159606</v>
      </c>
      <c r="Z52">
        <v>318.70939624802963</v>
      </c>
      <c r="AA52">
        <v>366.68600353209331</v>
      </c>
    </row>
    <row r="53" spans="1:27" x14ac:dyDescent="0.3">
      <c r="A53" t="s">
        <v>100</v>
      </c>
      <c r="B53">
        <v>0</v>
      </c>
      <c r="C53">
        <v>0</v>
      </c>
      <c r="D53">
        <v>0</v>
      </c>
      <c r="E53">
        <v>1839.6662839448472</v>
      </c>
      <c r="F53">
        <v>3797.1488896100054</v>
      </c>
      <c r="G53">
        <v>5873.2011845569505</v>
      </c>
      <c r="H53">
        <v>8065.9476662808665</v>
      </c>
      <c r="I53">
        <v>10381.782514861392</v>
      </c>
      <c r="J53">
        <v>12814.985131862355</v>
      </c>
      <c r="K53">
        <v>15365.767546798306</v>
      </c>
      <c r="L53">
        <v>18038.386166016353</v>
      </c>
      <c r="M53">
        <v>20836.987600919769</v>
      </c>
      <c r="O53" t="s">
        <v>100</v>
      </c>
      <c r="P53">
        <v>0</v>
      </c>
      <c r="Q53">
        <v>0</v>
      </c>
      <c r="R53">
        <v>0</v>
      </c>
      <c r="S53">
        <v>6440.284050556802</v>
      </c>
      <c r="T53">
        <v>13293.01822007951</v>
      </c>
      <c r="U53">
        <v>20560.839889669616</v>
      </c>
      <c r="V53">
        <v>28237.183320217853</v>
      </c>
      <c r="W53">
        <v>36344.43318895757</v>
      </c>
      <c r="X53">
        <v>44862.562886068539</v>
      </c>
      <c r="Y53">
        <v>53792.314682207536</v>
      </c>
      <c r="Z53">
        <v>63148.589359189762</v>
      </c>
      <c r="AA53">
        <v>72945.903329865425</v>
      </c>
    </row>
    <row r="54" spans="1:27" x14ac:dyDescent="0.3">
      <c r="A54" t="s">
        <v>102</v>
      </c>
      <c r="B54">
        <v>0</v>
      </c>
      <c r="C54">
        <v>0</v>
      </c>
      <c r="D54">
        <v>0</v>
      </c>
      <c r="E54">
        <v>125.00648855571035</v>
      </c>
      <c r="F54">
        <v>254.38507281333204</v>
      </c>
      <c r="G54">
        <v>388.26468172144087</v>
      </c>
      <c r="H54">
        <v>526.93313729031433</v>
      </c>
      <c r="I54">
        <v>670.53270497743506</v>
      </c>
      <c r="J54">
        <v>819.41153765202034</v>
      </c>
      <c r="K54">
        <v>973.5230298350416</v>
      </c>
      <c r="L54">
        <v>1132.3214827225493</v>
      </c>
      <c r="M54">
        <v>1295.2297026814458</v>
      </c>
      <c r="O54" t="s">
        <v>102</v>
      </c>
      <c r="P54">
        <v>0</v>
      </c>
      <c r="Q54">
        <v>0</v>
      </c>
      <c r="R54">
        <v>0</v>
      </c>
      <c r="S54">
        <v>266.20898581262009</v>
      </c>
      <c r="T54">
        <v>541.72861762553111</v>
      </c>
      <c r="U54">
        <v>826.83345754377842</v>
      </c>
      <c r="V54">
        <v>1122.1364401944793</v>
      </c>
      <c r="W54">
        <v>1427.9405285965222</v>
      </c>
      <c r="X54">
        <v>1744.9871356420845</v>
      </c>
      <c r="Y54">
        <v>2073.1770121046029</v>
      </c>
      <c r="Z54">
        <v>2411.3480589055598</v>
      </c>
      <c r="AA54">
        <v>2758.2711067957498</v>
      </c>
    </row>
    <row r="55" spans="1:27" x14ac:dyDescent="0.3">
      <c r="A55" t="s">
        <v>104</v>
      </c>
      <c r="B55">
        <v>0</v>
      </c>
      <c r="C55">
        <v>0</v>
      </c>
      <c r="D55">
        <v>0</v>
      </c>
      <c r="E55">
        <v>16.563351483179247</v>
      </c>
      <c r="F55">
        <v>35.111133317225608</v>
      </c>
      <c r="G55">
        <v>55.847055495110794</v>
      </c>
      <c r="H55">
        <v>78.998169939150671</v>
      </c>
      <c r="I55">
        <v>104.77653976275764</v>
      </c>
      <c r="J55">
        <v>133.47768105297854</v>
      </c>
      <c r="K55">
        <v>165.3790202727385</v>
      </c>
      <c r="L55">
        <v>200.74834817629807</v>
      </c>
      <c r="M55">
        <v>239.86980442198785</v>
      </c>
      <c r="O55" t="s">
        <v>104</v>
      </c>
      <c r="P55">
        <v>0</v>
      </c>
      <c r="Q55">
        <v>0</v>
      </c>
      <c r="R55">
        <v>0</v>
      </c>
      <c r="S55">
        <v>67.044710073073588</v>
      </c>
      <c r="T55">
        <v>142.12194651432878</v>
      </c>
      <c r="U55">
        <v>226.05628141786383</v>
      </c>
      <c r="V55">
        <v>319.76676974176871</v>
      </c>
      <c r="W55">
        <v>424.11179512720241</v>
      </c>
      <c r="X55">
        <v>540.28754002541018</v>
      </c>
      <c r="Y55">
        <v>669.416964170254</v>
      </c>
      <c r="Z55">
        <v>812.58402412075975</v>
      </c>
      <c r="AA55">
        <v>970.93885311127906</v>
      </c>
    </row>
    <row r="56" spans="1:27" x14ac:dyDescent="0.3">
      <c r="A56" t="s">
        <v>106</v>
      </c>
      <c r="B56">
        <v>0</v>
      </c>
      <c r="C56">
        <v>0</v>
      </c>
      <c r="D56">
        <v>0</v>
      </c>
      <c r="E56">
        <v>1.2560176035438744</v>
      </c>
      <c r="F56">
        <v>2.5395395923736999</v>
      </c>
      <c r="G56">
        <v>3.8453821140472826</v>
      </c>
      <c r="H56">
        <v>5.1643492027636242</v>
      </c>
      <c r="I56">
        <v>6.5150672533949248</v>
      </c>
      <c r="J56">
        <v>7.8685545307156133</v>
      </c>
      <c r="K56">
        <v>9.223876398676488</v>
      </c>
      <c r="L56">
        <v>10.593024488792537</v>
      </c>
      <c r="M56">
        <v>11.987263991077164</v>
      </c>
      <c r="O56" t="s">
        <v>106</v>
      </c>
      <c r="P56">
        <v>0</v>
      </c>
      <c r="Q56">
        <v>0</v>
      </c>
      <c r="R56">
        <v>0</v>
      </c>
      <c r="S56">
        <v>13.736522332946379</v>
      </c>
      <c r="T56">
        <v>27.773848254686641</v>
      </c>
      <c r="U56">
        <v>42.055284208823252</v>
      </c>
      <c r="V56">
        <v>56.480257887100549</v>
      </c>
      <c r="W56">
        <v>71.252478129603332</v>
      </c>
      <c r="X56">
        <v>86.054984208989595</v>
      </c>
      <c r="Y56">
        <v>100.87755441425242</v>
      </c>
      <c r="Z56">
        <v>115.85133604273017</v>
      </c>
      <c r="AA56">
        <v>131.09953161464807</v>
      </c>
    </row>
    <row r="57" spans="1:27" x14ac:dyDescent="0.3">
      <c r="A57" t="s">
        <v>108</v>
      </c>
      <c r="B57">
        <v>0</v>
      </c>
      <c r="C57">
        <v>0</v>
      </c>
      <c r="D57">
        <v>0</v>
      </c>
      <c r="E57">
        <v>4.6530274467890393</v>
      </c>
      <c r="F57">
        <v>9.6753599952743059</v>
      </c>
      <c r="G57">
        <v>15.092597646755522</v>
      </c>
      <c r="H57">
        <v>20.953888635768976</v>
      </c>
      <c r="I57">
        <v>27.311532353483813</v>
      </c>
      <c r="J57">
        <v>34.239607058809966</v>
      </c>
      <c r="K57">
        <v>41.789085432539352</v>
      </c>
      <c r="L57">
        <v>49.982069209145948</v>
      </c>
      <c r="M57">
        <v>58.838657039764669</v>
      </c>
      <c r="O57" t="s">
        <v>108</v>
      </c>
      <c r="P57">
        <v>0</v>
      </c>
      <c r="Q57">
        <v>0</v>
      </c>
      <c r="R57">
        <v>0</v>
      </c>
      <c r="S57">
        <v>36.756952062951314</v>
      </c>
      <c r="T57">
        <v>76.431258488172261</v>
      </c>
      <c r="U57">
        <v>119.22514847618834</v>
      </c>
      <c r="V57">
        <v>165.52687232672099</v>
      </c>
      <c r="W57">
        <v>215.7495731462983</v>
      </c>
      <c r="X57">
        <v>270.47843790035199</v>
      </c>
      <c r="Y57">
        <v>330.11612924364135</v>
      </c>
      <c r="Z57">
        <v>394.83724154593028</v>
      </c>
      <c r="AA57">
        <v>464.80054566441743</v>
      </c>
    </row>
    <row r="58" spans="1:27" x14ac:dyDescent="0.3">
      <c r="A58" t="s">
        <v>110</v>
      </c>
      <c r="B58">
        <v>0</v>
      </c>
      <c r="C58">
        <v>0</v>
      </c>
      <c r="D58">
        <v>0</v>
      </c>
      <c r="E58">
        <v>0.7143508658167903</v>
      </c>
      <c r="F58">
        <v>1.4598612409470633</v>
      </c>
      <c r="G58">
        <v>2.2425895398255093</v>
      </c>
      <c r="H58">
        <v>3.0699290364218648</v>
      </c>
      <c r="I58">
        <v>3.9422747049092735</v>
      </c>
      <c r="J58">
        <v>4.8711470303994098</v>
      </c>
      <c r="K58">
        <v>5.857865267076626</v>
      </c>
      <c r="L58">
        <v>6.8951910503994007</v>
      </c>
      <c r="M58">
        <v>7.9745239731524649</v>
      </c>
      <c r="O58" t="s">
        <v>110</v>
      </c>
      <c r="P58">
        <v>0</v>
      </c>
      <c r="Q58">
        <v>0</v>
      </c>
      <c r="R58">
        <v>0</v>
      </c>
      <c r="S58">
        <v>11.369638989561395</v>
      </c>
      <c r="T58">
        <v>23.235214064509989</v>
      </c>
      <c r="U58">
        <v>35.693151208585448</v>
      </c>
      <c r="V58">
        <v>48.861122087084368</v>
      </c>
      <c r="W58">
        <v>62.745413125870925</v>
      </c>
      <c r="X58">
        <v>77.529384859623633</v>
      </c>
      <c r="Y58">
        <v>93.234034594469392</v>
      </c>
      <c r="Z58">
        <v>109.74415621020876</v>
      </c>
      <c r="AA58">
        <v>126.92286525708465</v>
      </c>
    </row>
    <row r="59" spans="1:27" x14ac:dyDescent="0.3">
      <c r="A59" t="s">
        <v>112</v>
      </c>
      <c r="B59">
        <v>0</v>
      </c>
      <c r="C59">
        <v>0</v>
      </c>
      <c r="D59">
        <v>0</v>
      </c>
      <c r="E59">
        <v>207.67526922645084</v>
      </c>
      <c r="F59">
        <v>432.91945088235389</v>
      </c>
      <c r="G59">
        <v>676.13671126118243</v>
      </c>
      <c r="H59">
        <v>937.38806517410194</v>
      </c>
      <c r="I59">
        <v>1216.9485418732111</v>
      </c>
      <c r="J59">
        <v>1514.9528158946086</v>
      </c>
      <c r="K59">
        <v>1831.74807345915</v>
      </c>
      <c r="L59">
        <v>2168.1491785927719</v>
      </c>
      <c r="M59">
        <v>2525.0077552500425</v>
      </c>
      <c r="O59" t="s">
        <v>112</v>
      </c>
      <c r="P59">
        <v>0</v>
      </c>
      <c r="Q59">
        <v>0</v>
      </c>
      <c r="R59">
        <v>0</v>
      </c>
      <c r="S59">
        <v>1356.9497316938141</v>
      </c>
      <c r="T59">
        <v>2828.6946968119009</v>
      </c>
      <c r="U59">
        <v>4417.875716986644</v>
      </c>
      <c r="V59">
        <v>6124.8914628539496</v>
      </c>
      <c r="W59">
        <v>7951.5389749147362</v>
      </c>
      <c r="X59">
        <v>9898.6982162782733</v>
      </c>
      <c r="Y59">
        <v>11968.637700913489</v>
      </c>
      <c r="Z59">
        <v>14166.681748492505</v>
      </c>
      <c r="AA59">
        <v>16498.394867976676</v>
      </c>
    </row>
    <row r="60" spans="1:27" x14ac:dyDescent="0.3">
      <c r="A60" t="s">
        <v>114</v>
      </c>
      <c r="B60">
        <v>0</v>
      </c>
      <c r="C60">
        <v>0</v>
      </c>
      <c r="D60">
        <v>0</v>
      </c>
      <c r="E60">
        <v>0.24141229831339839</v>
      </c>
      <c r="F60">
        <v>0.51553142579458333</v>
      </c>
      <c r="G60">
        <v>0.82604236452359991</v>
      </c>
      <c r="H60">
        <v>1.1754768872868788</v>
      </c>
      <c r="I60">
        <v>1.5684027578109885</v>
      </c>
      <c r="J60">
        <v>2.0081750302597889</v>
      </c>
      <c r="K60">
        <v>2.4990334487830719</v>
      </c>
      <c r="L60">
        <v>3.0459757844314668</v>
      </c>
      <c r="M60">
        <v>3.6558181598677977</v>
      </c>
      <c r="O60" t="s">
        <v>114</v>
      </c>
      <c r="P60">
        <v>0</v>
      </c>
      <c r="Q60">
        <v>0</v>
      </c>
      <c r="R60">
        <v>0</v>
      </c>
      <c r="S60">
        <v>0.51374231262384651</v>
      </c>
      <c r="T60">
        <v>1.0970870530139809</v>
      </c>
      <c r="U60">
        <v>1.7578761216411163</v>
      </c>
      <c r="V60">
        <v>2.5014973086693235</v>
      </c>
      <c r="W60">
        <v>3.3376711358648983</v>
      </c>
      <c r="X60">
        <v>4.2735373939392565</v>
      </c>
      <c r="Y60">
        <v>5.3181185559795843</v>
      </c>
      <c r="Z60">
        <v>6.4820502295147913</v>
      </c>
      <c r="AA60">
        <v>7.7798376019126829</v>
      </c>
    </row>
    <row r="61" spans="1:27" x14ac:dyDescent="0.3">
      <c r="A61" t="s">
        <v>116</v>
      </c>
      <c r="B61">
        <v>0</v>
      </c>
      <c r="C61">
        <v>0</v>
      </c>
      <c r="D61">
        <v>0</v>
      </c>
      <c r="E61">
        <v>2.8668663501333427</v>
      </c>
      <c r="F61">
        <v>5.9228226071426349</v>
      </c>
      <c r="G61">
        <v>9.1990939634823832</v>
      </c>
      <c r="H61">
        <v>12.737277474288533</v>
      </c>
      <c r="I61">
        <v>16.559442905021434</v>
      </c>
      <c r="J61">
        <v>20.716877488756992</v>
      </c>
      <c r="K61">
        <v>25.228465594773979</v>
      </c>
      <c r="L61">
        <v>30.073837169328996</v>
      </c>
      <c r="M61">
        <v>35.225151979042991</v>
      </c>
      <c r="O61" t="s">
        <v>116</v>
      </c>
      <c r="P61">
        <v>0</v>
      </c>
      <c r="Q61">
        <v>0</v>
      </c>
      <c r="R61">
        <v>0</v>
      </c>
      <c r="S61">
        <v>11.941339865544307</v>
      </c>
      <c r="T61">
        <v>24.670294697180424</v>
      </c>
      <c r="U61">
        <v>38.316926587076921</v>
      </c>
      <c r="V61">
        <v>53.054499479945093</v>
      </c>
      <c r="W61">
        <v>68.974940427111449</v>
      </c>
      <c r="X61">
        <v>86.291875808785335</v>
      </c>
      <c r="Y61">
        <v>105.08396456618084</v>
      </c>
      <c r="Z61">
        <v>125.26635944619255</v>
      </c>
      <c r="AA61">
        <v>146.72309770479529</v>
      </c>
    </row>
    <row r="62" spans="1:27" x14ac:dyDescent="0.3">
      <c r="A62" t="s">
        <v>118</v>
      </c>
      <c r="B62">
        <v>0</v>
      </c>
      <c r="C62">
        <v>0</v>
      </c>
      <c r="D62">
        <v>0</v>
      </c>
      <c r="E62">
        <v>5.1237674507828217</v>
      </c>
      <c r="F62">
        <v>10.60558896908438</v>
      </c>
      <c r="G62">
        <v>16.456053074990564</v>
      </c>
      <c r="H62">
        <v>22.682729616996255</v>
      </c>
      <c r="I62">
        <v>29.305712275360293</v>
      </c>
      <c r="J62">
        <v>36.323728015132559</v>
      </c>
      <c r="K62">
        <v>43.743294379861879</v>
      </c>
      <c r="L62">
        <v>51.571368309210442</v>
      </c>
      <c r="M62">
        <v>59.81276042936139</v>
      </c>
      <c r="O62" t="s">
        <v>118</v>
      </c>
      <c r="P62">
        <v>0</v>
      </c>
      <c r="Q62">
        <v>0</v>
      </c>
      <c r="R62">
        <v>0</v>
      </c>
      <c r="S62">
        <v>9.0137408978535234</v>
      </c>
      <c r="T62">
        <v>18.657371154082057</v>
      </c>
      <c r="U62">
        <v>28.949518112229782</v>
      </c>
      <c r="V62">
        <v>39.903498663358505</v>
      </c>
      <c r="W62">
        <v>51.554661645852946</v>
      </c>
      <c r="X62">
        <v>63.900767534343288</v>
      </c>
      <c r="Y62">
        <v>76.953282003141254</v>
      </c>
      <c r="Z62">
        <v>90.72444371299008</v>
      </c>
      <c r="AA62">
        <v>105.22271552610735</v>
      </c>
    </row>
    <row r="63" spans="1:27" x14ac:dyDescent="0.3">
      <c r="A63" t="s">
        <v>120</v>
      </c>
      <c r="B63">
        <v>0</v>
      </c>
      <c r="C63">
        <v>0</v>
      </c>
      <c r="D63">
        <v>0</v>
      </c>
      <c r="E63">
        <v>7.2266889742559215</v>
      </c>
      <c r="F63">
        <v>14.845403850374055</v>
      </c>
      <c r="G63">
        <v>22.880355700544612</v>
      </c>
      <c r="H63">
        <v>31.364321548723865</v>
      </c>
      <c r="I63">
        <v>40.281547452505094</v>
      </c>
      <c r="J63">
        <v>49.684198243379626</v>
      </c>
      <c r="K63">
        <v>59.587756069424358</v>
      </c>
      <c r="L63">
        <v>69.981190678398661</v>
      </c>
      <c r="M63">
        <v>80.850655204157533</v>
      </c>
      <c r="O63" t="s">
        <v>120</v>
      </c>
      <c r="P63">
        <v>0</v>
      </c>
      <c r="Q63">
        <v>0</v>
      </c>
      <c r="R63">
        <v>0</v>
      </c>
      <c r="S63">
        <v>22.116440846008118</v>
      </c>
      <c r="T63">
        <v>45.432631356008415</v>
      </c>
      <c r="U63">
        <v>70.02266669970038</v>
      </c>
      <c r="V63">
        <v>95.986857145592467</v>
      </c>
      <c r="W63">
        <v>123.27698958577776</v>
      </c>
      <c r="X63">
        <v>152.05270841813024</v>
      </c>
      <c r="Y63">
        <v>182.36139495563168</v>
      </c>
      <c r="Z63">
        <v>214.16929239456954</v>
      </c>
      <c r="AA63">
        <v>247.43402401206413</v>
      </c>
    </row>
    <row r="64" spans="1:27" x14ac:dyDescent="0.3">
      <c r="A64" t="s">
        <v>122</v>
      </c>
      <c r="B64">
        <v>0</v>
      </c>
      <c r="C64">
        <v>0</v>
      </c>
      <c r="D64">
        <v>0</v>
      </c>
      <c r="E64">
        <v>47.584712027096657</v>
      </c>
      <c r="F64">
        <v>101.6363620504344</v>
      </c>
      <c r="G64">
        <v>162.8174906621706</v>
      </c>
      <c r="H64">
        <v>231.83293647065727</v>
      </c>
      <c r="I64">
        <v>309.41762736614589</v>
      </c>
      <c r="J64">
        <v>396.47544079759541</v>
      </c>
      <c r="K64">
        <v>493.94410640410626</v>
      </c>
      <c r="L64">
        <v>602.86541355649217</v>
      </c>
      <c r="M64">
        <v>724.37519682005245</v>
      </c>
      <c r="O64" t="s">
        <v>122</v>
      </c>
      <c r="P64">
        <v>0</v>
      </c>
      <c r="Q64">
        <v>0</v>
      </c>
      <c r="R64">
        <v>0</v>
      </c>
      <c r="S64">
        <v>60.614228336878114</v>
      </c>
      <c r="T64">
        <v>129.46615402750695</v>
      </c>
      <c r="U64">
        <v>207.39973272538668</v>
      </c>
      <c r="V64">
        <v>295.31280002786195</v>
      </c>
      <c r="W64">
        <v>394.14151977943527</v>
      </c>
      <c r="X64">
        <v>505.03726669155947</v>
      </c>
      <c r="Y64">
        <v>629.1945369803791</v>
      </c>
      <c r="Z64">
        <v>767.94037994621249</v>
      </c>
      <c r="AA64">
        <v>922.72164128300415</v>
      </c>
    </row>
    <row r="65" spans="1:27" x14ac:dyDescent="0.3">
      <c r="A65" t="s">
        <v>124</v>
      </c>
      <c r="B65">
        <v>0</v>
      </c>
      <c r="C65">
        <v>0</v>
      </c>
      <c r="D65">
        <v>0</v>
      </c>
      <c r="E65">
        <v>106.79178399123475</v>
      </c>
      <c r="F65">
        <v>225.79126364685703</v>
      </c>
      <c r="G65">
        <v>357.90784889445604</v>
      </c>
      <c r="H65">
        <v>504.05223708526455</v>
      </c>
      <c r="I65">
        <v>665.33697289340444</v>
      </c>
      <c r="J65">
        <v>842.79468421681759</v>
      </c>
      <c r="K65">
        <v>1037.7263913385873</v>
      </c>
      <c r="L65">
        <v>1251.7721527427202</v>
      </c>
      <c r="M65">
        <v>1486.6992975065582</v>
      </c>
      <c r="O65" t="s">
        <v>124</v>
      </c>
      <c r="P65">
        <v>0</v>
      </c>
      <c r="Q65">
        <v>0</v>
      </c>
      <c r="R65">
        <v>0</v>
      </c>
      <c r="S65">
        <v>435.31528505336246</v>
      </c>
      <c r="T65">
        <v>920.39279262399214</v>
      </c>
      <c r="U65">
        <v>1458.9395498544545</v>
      </c>
      <c r="V65">
        <v>2054.6678318115482</v>
      </c>
      <c r="W65">
        <v>2712.1127036833368</v>
      </c>
      <c r="X65">
        <v>3435.4834659510525</v>
      </c>
      <c r="Y65">
        <v>4230.0834668145726</v>
      </c>
      <c r="Z65">
        <v>5102.5980756889057</v>
      </c>
      <c r="AA65">
        <v>6060.2314550323626</v>
      </c>
    </row>
    <row r="66" spans="1:27" x14ac:dyDescent="0.3">
      <c r="A66" t="s">
        <v>126</v>
      </c>
      <c r="B66">
        <v>0</v>
      </c>
      <c r="C66">
        <v>0</v>
      </c>
      <c r="D66">
        <v>0</v>
      </c>
      <c r="E66">
        <v>135.88720560419006</v>
      </c>
      <c r="F66">
        <v>285.78702951616287</v>
      </c>
      <c r="G66">
        <v>450.3164914096069</v>
      </c>
      <c r="H66">
        <v>629.71572395240219</v>
      </c>
      <c r="I66">
        <v>824.74487152955498</v>
      </c>
      <c r="J66">
        <v>1035.5991847663727</v>
      </c>
      <c r="K66">
        <v>1263.0629033539135</v>
      </c>
      <c r="L66">
        <v>1508.7269971177075</v>
      </c>
      <c r="M66">
        <v>1774.2430322659593</v>
      </c>
      <c r="O66" t="s">
        <v>126</v>
      </c>
      <c r="P66">
        <v>0</v>
      </c>
      <c r="Q66">
        <v>0</v>
      </c>
      <c r="R66">
        <v>0</v>
      </c>
      <c r="S66">
        <v>398.63865933508896</v>
      </c>
      <c r="T66">
        <v>838.38473088865976</v>
      </c>
      <c r="U66">
        <v>1321.0483033619112</v>
      </c>
      <c r="V66">
        <v>1847.333829866242</v>
      </c>
      <c r="W66">
        <v>2419.4712697064515</v>
      </c>
      <c r="X66">
        <v>3038.0334100493692</v>
      </c>
      <c r="Y66">
        <v>3705.320896181287</v>
      </c>
      <c r="Z66">
        <v>4426.0009966318084</v>
      </c>
      <c r="AA66">
        <v>5204.9187454577786</v>
      </c>
    </row>
    <row r="67" spans="1:27" x14ac:dyDescent="0.3">
      <c r="A67" t="s">
        <v>128</v>
      </c>
      <c r="B67">
        <v>0</v>
      </c>
      <c r="C67">
        <v>0</v>
      </c>
      <c r="D67">
        <v>0</v>
      </c>
      <c r="E67">
        <v>0.22205843480773746</v>
      </c>
      <c r="F67">
        <v>0.46333095672844671</v>
      </c>
      <c r="G67">
        <v>0.72572910877128116</v>
      </c>
      <c r="H67">
        <v>1.0114085279777734</v>
      </c>
      <c r="I67">
        <v>1.3227303309707255</v>
      </c>
      <c r="J67">
        <v>1.6618494586945824</v>
      </c>
      <c r="K67">
        <v>2.0301872859541086</v>
      </c>
      <c r="L67">
        <v>2.4264778296322658</v>
      </c>
      <c r="M67">
        <v>2.8490475125127186</v>
      </c>
      <c r="O67" t="s">
        <v>128</v>
      </c>
      <c r="P67">
        <v>0</v>
      </c>
      <c r="Q67">
        <v>0</v>
      </c>
      <c r="R67">
        <v>0</v>
      </c>
      <c r="S67">
        <v>1.907393800815548</v>
      </c>
      <c r="T67">
        <v>3.9798289821998729</v>
      </c>
      <c r="U67">
        <v>6.2337249397449881</v>
      </c>
      <c r="V67">
        <v>8.6875977398790454</v>
      </c>
      <c r="W67">
        <v>11.36172843706067</v>
      </c>
      <c r="X67">
        <v>14.27462711852035</v>
      </c>
      <c r="Y67">
        <v>17.43850282956452</v>
      </c>
      <c r="Z67">
        <v>20.842481277795933</v>
      </c>
      <c r="AA67">
        <v>24.47218709931369</v>
      </c>
    </row>
    <row r="68" spans="1:27" x14ac:dyDescent="0.3">
      <c r="A68" t="s">
        <v>130</v>
      </c>
      <c r="B68">
        <v>0</v>
      </c>
      <c r="C68">
        <v>0</v>
      </c>
      <c r="D68">
        <v>0</v>
      </c>
      <c r="E68">
        <v>117.95927248079636</v>
      </c>
      <c r="F68">
        <v>258.64715349281187</v>
      </c>
      <c r="G68">
        <v>425.75460113976374</v>
      </c>
      <c r="H68">
        <v>623.40275196660855</v>
      </c>
      <c r="I68">
        <v>855.47891126195896</v>
      </c>
      <c r="J68">
        <v>1128.0190263728678</v>
      </c>
      <c r="K68">
        <v>1447.2479189487274</v>
      </c>
      <c r="L68">
        <v>1820.3060658754591</v>
      </c>
      <c r="M68">
        <v>2255.391636418497</v>
      </c>
      <c r="O68" t="s">
        <v>130</v>
      </c>
      <c r="P68">
        <v>0</v>
      </c>
      <c r="Q68">
        <v>0</v>
      </c>
      <c r="R68">
        <v>0</v>
      </c>
      <c r="S68">
        <v>195.33381869337541</v>
      </c>
      <c r="T68">
        <v>428.30491510658953</v>
      </c>
      <c r="U68">
        <v>705.02530507251163</v>
      </c>
      <c r="V68">
        <v>1032.319355355648</v>
      </c>
      <c r="W68">
        <v>1416.6242215138632</v>
      </c>
      <c r="X68">
        <v>1867.9350876470257</v>
      </c>
      <c r="Y68">
        <v>2396.5599029132568</v>
      </c>
      <c r="Z68">
        <v>3014.3228892502257</v>
      </c>
      <c r="AA68">
        <v>3734.7997467723276</v>
      </c>
    </row>
    <row r="69" spans="1:27" x14ac:dyDescent="0.3">
      <c r="A69" t="s">
        <v>132</v>
      </c>
      <c r="B69">
        <v>0</v>
      </c>
      <c r="C69">
        <v>0</v>
      </c>
      <c r="D69">
        <v>0</v>
      </c>
      <c r="E69">
        <v>18.86717916907935</v>
      </c>
      <c r="F69">
        <v>41.415482291291426</v>
      </c>
      <c r="G69">
        <v>68.274703679130255</v>
      </c>
      <c r="H69">
        <v>100.18555341930849</v>
      </c>
      <c r="I69">
        <v>137.93231646841068</v>
      </c>
      <c r="J69">
        <v>182.56419701157137</v>
      </c>
      <c r="K69">
        <v>235.22053604672416</v>
      </c>
      <c r="L69">
        <v>297.18087658681623</v>
      </c>
      <c r="M69">
        <v>369.91707185754763</v>
      </c>
      <c r="O69" t="s">
        <v>132</v>
      </c>
      <c r="P69">
        <v>0</v>
      </c>
      <c r="Q69">
        <v>0</v>
      </c>
      <c r="R69">
        <v>0</v>
      </c>
      <c r="S69">
        <v>34.302027220136296</v>
      </c>
      <c r="T69">
        <v>75.296629568195868</v>
      </c>
      <c r="U69">
        <v>124.12882302439817</v>
      </c>
      <c r="V69">
        <v>182.14527723813558</v>
      </c>
      <c r="W69">
        <v>250.77188442615204</v>
      </c>
      <c r="X69">
        <v>331.91618096129076</v>
      </c>
      <c r="Y69">
        <v>427.64957908668066</v>
      </c>
      <c r="Z69">
        <v>540.29838942173728</v>
      </c>
      <c r="AA69">
        <v>672.53855779596472</v>
      </c>
    </row>
    <row r="70" spans="1:27" x14ac:dyDescent="0.3">
      <c r="A70" t="s">
        <v>134</v>
      </c>
      <c r="B70">
        <v>0</v>
      </c>
      <c r="C70">
        <v>0</v>
      </c>
      <c r="D70">
        <v>0</v>
      </c>
      <c r="E70">
        <v>30.441653783233505</v>
      </c>
      <c r="F70">
        <v>61.822253308086374</v>
      </c>
      <c r="G70">
        <v>94.139926415038417</v>
      </c>
      <c r="H70">
        <v>127.45638447255237</v>
      </c>
      <c r="I70">
        <v>161.86842917113449</v>
      </c>
      <c r="J70">
        <v>197.39849256753769</v>
      </c>
      <c r="K70">
        <v>234.06363748111289</v>
      </c>
      <c r="L70">
        <v>271.81100995755924</v>
      </c>
      <c r="M70">
        <v>310.57322043143108</v>
      </c>
      <c r="O70" t="s">
        <v>134</v>
      </c>
      <c r="P70">
        <v>0</v>
      </c>
      <c r="Q70">
        <v>0</v>
      </c>
      <c r="R70">
        <v>0</v>
      </c>
      <c r="S70">
        <v>341.35363622074692</v>
      </c>
      <c r="T70">
        <v>693.23602181227398</v>
      </c>
      <c r="U70">
        <v>1055.626163550487</v>
      </c>
      <c r="V70">
        <v>1429.2160540639998</v>
      </c>
      <c r="W70">
        <v>1815.0911668714925</v>
      </c>
      <c r="X70">
        <v>2213.5030410054751</v>
      </c>
      <c r="Y70">
        <v>2624.6430082336319</v>
      </c>
      <c r="Z70">
        <v>3047.9183974212865</v>
      </c>
      <c r="AA70">
        <v>3482.5735441957913</v>
      </c>
    </row>
    <row r="71" spans="1:27" x14ac:dyDescent="0.3">
      <c r="A71" t="s">
        <v>136</v>
      </c>
      <c r="B71">
        <v>0</v>
      </c>
      <c r="C71">
        <v>0</v>
      </c>
      <c r="D71">
        <v>0</v>
      </c>
      <c r="E71">
        <v>0.32733538154040787</v>
      </c>
      <c r="F71">
        <v>0.66994649028653619</v>
      </c>
      <c r="G71">
        <v>1.0306816422360363</v>
      </c>
      <c r="H71">
        <v>1.4137332333541881</v>
      </c>
      <c r="I71">
        <v>1.8202127869737073</v>
      </c>
      <c r="J71">
        <v>2.2558744863940667</v>
      </c>
      <c r="K71">
        <v>2.7222176468077297</v>
      </c>
      <c r="L71">
        <v>3.2163349731323496</v>
      </c>
      <c r="M71">
        <v>3.7345832992803523</v>
      </c>
      <c r="O71" t="s">
        <v>136</v>
      </c>
      <c r="P71">
        <v>0</v>
      </c>
      <c r="Q71">
        <v>0</v>
      </c>
      <c r="R71">
        <v>0</v>
      </c>
      <c r="S71">
        <v>1.6752341511845046</v>
      </c>
      <c r="T71">
        <v>3.4286462853868471</v>
      </c>
      <c r="U71">
        <v>5.2748134892946013</v>
      </c>
      <c r="V71">
        <v>7.2351915702918745</v>
      </c>
      <c r="W71">
        <v>9.3154690727640386</v>
      </c>
      <c r="X71">
        <v>11.545094705647145</v>
      </c>
      <c r="Y71">
        <v>13.931741651112894</v>
      </c>
      <c r="Z71">
        <v>16.460530979830182</v>
      </c>
      <c r="AA71">
        <v>19.112817728276788</v>
      </c>
    </row>
    <row r="72" spans="1:27" x14ac:dyDescent="0.3">
      <c r="A72" t="s">
        <v>140</v>
      </c>
      <c r="B72">
        <v>0</v>
      </c>
      <c r="C72">
        <v>0</v>
      </c>
      <c r="D72">
        <v>0</v>
      </c>
      <c r="E72">
        <v>34.463075978721577</v>
      </c>
      <c r="F72">
        <v>70.44824573458925</v>
      </c>
      <c r="G72">
        <v>108.03574853096825</v>
      </c>
      <c r="H72">
        <v>147.36310667445468</v>
      </c>
      <c r="I72">
        <v>188.52756966161928</v>
      </c>
      <c r="J72">
        <v>231.66671384448136</v>
      </c>
      <c r="K72">
        <v>276.77385583243517</v>
      </c>
      <c r="L72">
        <v>323.62440906531765</v>
      </c>
      <c r="M72">
        <v>371.96945471232061</v>
      </c>
      <c r="O72" t="s">
        <v>140</v>
      </c>
      <c r="P72">
        <v>0</v>
      </c>
      <c r="Q72">
        <v>0</v>
      </c>
      <c r="R72">
        <v>0</v>
      </c>
      <c r="S72">
        <v>184.18157561044154</v>
      </c>
      <c r="T72">
        <v>376.49770166770577</v>
      </c>
      <c r="U72">
        <v>577.37720216770049</v>
      </c>
      <c r="V72">
        <v>787.55503980284811</v>
      </c>
      <c r="W72">
        <v>1007.5509466341136</v>
      </c>
      <c r="X72">
        <v>1238.1001741897526</v>
      </c>
      <c r="Y72">
        <v>1479.1670043170097</v>
      </c>
      <c r="Z72">
        <v>1729.5511754217869</v>
      </c>
      <c r="AA72">
        <v>1987.9223865615422</v>
      </c>
    </row>
    <row r="73" spans="1:27" x14ac:dyDescent="0.3">
      <c r="A73" t="s">
        <v>142</v>
      </c>
      <c r="B73">
        <v>0</v>
      </c>
      <c r="C73">
        <v>0</v>
      </c>
      <c r="D73">
        <v>0</v>
      </c>
      <c r="E73">
        <v>141.843173245662</v>
      </c>
      <c r="F73">
        <v>303.61400009270164</v>
      </c>
      <c r="G73">
        <v>487.62157028216416</v>
      </c>
      <c r="H73">
        <v>696.4307760907941</v>
      </c>
      <c r="I73">
        <v>931.90460895556862</v>
      </c>
      <c r="J73">
        <v>1197.824772247247</v>
      </c>
      <c r="K73">
        <v>1497.4269931143426</v>
      </c>
      <c r="L73">
        <v>1834.0044030060876</v>
      </c>
      <c r="M73">
        <v>2211.1632376544753</v>
      </c>
      <c r="O73" t="s">
        <v>142</v>
      </c>
      <c r="P73">
        <v>0</v>
      </c>
      <c r="Q73">
        <v>0</v>
      </c>
      <c r="R73">
        <v>0</v>
      </c>
      <c r="S73">
        <v>583.06790070169336</v>
      </c>
      <c r="T73">
        <v>1248.0514472916984</v>
      </c>
      <c r="U73">
        <v>2004.4425037563815</v>
      </c>
      <c r="V73">
        <v>2862.7844492454587</v>
      </c>
      <c r="W73">
        <v>3830.7353929320961</v>
      </c>
      <c r="X73">
        <v>4923.8406007251833</v>
      </c>
      <c r="Y73">
        <v>6155.4010203725575</v>
      </c>
      <c r="Z73">
        <v>7538.9535687162606</v>
      </c>
      <c r="AA73">
        <v>9089.3222252935248</v>
      </c>
    </row>
    <row r="74" spans="1:27" x14ac:dyDescent="0.3">
      <c r="A74" t="s">
        <v>144</v>
      </c>
      <c r="B74">
        <v>0</v>
      </c>
      <c r="C74">
        <v>0</v>
      </c>
      <c r="D74">
        <v>0</v>
      </c>
      <c r="E74">
        <v>35.486420849066917</v>
      </c>
      <c r="F74">
        <v>72.437324751173946</v>
      </c>
      <c r="G74">
        <v>110.7974340445553</v>
      </c>
      <c r="H74">
        <v>150.51438094493187</v>
      </c>
      <c r="I74">
        <v>191.6222248321435</v>
      </c>
      <c r="J74">
        <v>234.00429431619477</v>
      </c>
      <c r="K74">
        <v>277.64465398509196</v>
      </c>
      <c r="L74">
        <v>322.59905152402166</v>
      </c>
      <c r="M74">
        <v>368.93285138741453</v>
      </c>
      <c r="O74" t="s">
        <v>144</v>
      </c>
      <c r="P74">
        <v>0</v>
      </c>
      <c r="Q74">
        <v>0</v>
      </c>
      <c r="R74">
        <v>0</v>
      </c>
      <c r="S74">
        <v>65.087240031141846</v>
      </c>
      <c r="T74">
        <v>132.86055427642214</v>
      </c>
      <c r="U74">
        <v>203.21855549098473</v>
      </c>
      <c r="V74">
        <v>276.06519356710623</v>
      </c>
      <c r="W74">
        <v>351.46293834473909</v>
      </c>
      <c r="X74">
        <v>429.19779758167806</v>
      </c>
      <c r="Y74">
        <v>509.24054342228965</v>
      </c>
      <c r="Z74">
        <v>591.69342520252121</v>
      </c>
      <c r="AA74">
        <v>676.67633080718269</v>
      </c>
    </row>
    <row r="75" spans="1:27" x14ac:dyDescent="0.3">
      <c r="A75" t="s">
        <v>146</v>
      </c>
      <c r="B75">
        <v>0</v>
      </c>
      <c r="C75">
        <v>0</v>
      </c>
      <c r="D75">
        <v>0</v>
      </c>
      <c r="E75">
        <v>3.9909081178638814</v>
      </c>
      <c r="F75">
        <v>8.2121543283820699</v>
      </c>
      <c r="G75">
        <v>12.67935044923621</v>
      </c>
      <c r="H75">
        <v>17.4176002157852</v>
      </c>
      <c r="I75">
        <v>22.432722665816385</v>
      </c>
      <c r="J75">
        <v>27.756215788742281</v>
      </c>
      <c r="K75">
        <v>33.401507363518618</v>
      </c>
      <c r="L75">
        <v>39.365284391958909</v>
      </c>
      <c r="M75">
        <v>45.641963936235413</v>
      </c>
      <c r="O75" t="s">
        <v>146</v>
      </c>
      <c r="P75">
        <v>0</v>
      </c>
      <c r="Q75">
        <v>0</v>
      </c>
      <c r="R75">
        <v>0</v>
      </c>
      <c r="S75">
        <v>20.374443144051838</v>
      </c>
      <c r="T75">
        <v>41.92481172514556</v>
      </c>
      <c r="U75">
        <v>64.730807425790204</v>
      </c>
      <c r="V75">
        <v>88.920590206993438</v>
      </c>
      <c r="W75">
        <v>114.52386750652431</v>
      </c>
      <c r="X75">
        <v>141.70144332574887</v>
      </c>
      <c r="Y75">
        <v>170.52186936037242</v>
      </c>
      <c r="Z75">
        <v>200.96823204305792</v>
      </c>
      <c r="AA75">
        <v>233.01202927704276</v>
      </c>
    </row>
    <row r="76" spans="1:27" x14ac:dyDescent="0.3">
      <c r="A76" t="s">
        <v>148</v>
      </c>
      <c r="B76">
        <v>0</v>
      </c>
      <c r="C76">
        <v>0</v>
      </c>
      <c r="D76">
        <v>0</v>
      </c>
      <c r="E76">
        <v>68.586685098705402</v>
      </c>
      <c r="F76">
        <v>142.75751176707672</v>
      </c>
      <c r="G76">
        <v>222.45627678243363</v>
      </c>
      <c r="H76">
        <v>307.46277490162015</v>
      </c>
      <c r="I76">
        <v>398.2703310432646</v>
      </c>
      <c r="J76">
        <v>494.22735780912853</v>
      </c>
      <c r="K76">
        <v>595.30714127593797</v>
      </c>
      <c r="L76">
        <v>701.92884114447202</v>
      </c>
      <c r="M76">
        <v>814.60267790860189</v>
      </c>
      <c r="O76" t="s">
        <v>148</v>
      </c>
      <c r="P76">
        <v>0</v>
      </c>
      <c r="Q76">
        <v>0</v>
      </c>
      <c r="R76">
        <v>0</v>
      </c>
      <c r="S76">
        <v>66.367754692374547</v>
      </c>
      <c r="T76">
        <v>138.13899166895203</v>
      </c>
      <c r="U76">
        <v>215.25932600516057</v>
      </c>
      <c r="V76">
        <v>297.51567658272279</v>
      </c>
      <c r="W76">
        <v>385.38540817201692</v>
      </c>
      <c r="X76">
        <v>478.23801366303064</v>
      </c>
      <c r="Y76">
        <v>576.04764338677637</v>
      </c>
      <c r="Z76">
        <v>679.21989630401799</v>
      </c>
      <c r="AA76">
        <v>788.24848615128531</v>
      </c>
    </row>
    <row r="77" spans="1:27" x14ac:dyDescent="0.3">
      <c r="A77" t="s">
        <v>150</v>
      </c>
      <c r="B77">
        <v>0</v>
      </c>
      <c r="C77">
        <v>0</v>
      </c>
      <c r="D77">
        <v>0</v>
      </c>
      <c r="E77">
        <v>2.8546306904195546</v>
      </c>
      <c r="F77">
        <v>5.7855230601989547</v>
      </c>
      <c r="G77">
        <v>8.7871340765299237</v>
      </c>
      <c r="H77">
        <v>11.852804660905861</v>
      </c>
      <c r="I77">
        <v>14.993877371784095</v>
      </c>
      <c r="J77">
        <v>18.195474157422439</v>
      </c>
      <c r="K77">
        <v>21.449258613574671</v>
      </c>
      <c r="L77">
        <v>24.744748549913481</v>
      </c>
      <c r="M77">
        <v>28.070824394484987</v>
      </c>
      <c r="O77" t="s">
        <v>150</v>
      </c>
      <c r="P77">
        <v>0</v>
      </c>
      <c r="Q77">
        <v>0</v>
      </c>
      <c r="R77">
        <v>0</v>
      </c>
      <c r="S77">
        <v>18.643359311395898</v>
      </c>
      <c r="T77">
        <v>37.784777406636522</v>
      </c>
      <c r="U77">
        <v>57.388053192296184</v>
      </c>
      <c r="V77">
        <v>77.409696771871722</v>
      </c>
      <c r="W77">
        <v>97.923785465956371</v>
      </c>
      <c r="X77">
        <v>118.833151936788</v>
      </c>
      <c r="Y77">
        <v>140.08335181079178</v>
      </c>
      <c r="Z77">
        <v>161.60592676118722</v>
      </c>
      <c r="AA77">
        <v>183.32825577397716</v>
      </c>
    </row>
    <row r="78" spans="1:27" x14ac:dyDescent="0.3">
      <c r="A78" t="s">
        <v>152</v>
      </c>
      <c r="B78">
        <v>0</v>
      </c>
      <c r="C78">
        <v>0</v>
      </c>
      <c r="D78">
        <v>0</v>
      </c>
      <c r="E78">
        <v>82.275588463933104</v>
      </c>
      <c r="F78">
        <v>179.1689526676804</v>
      </c>
      <c r="G78">
        <v>292.87593855985085</v>
      </c>
      <c r="H78">
        <v>425.85586451294034</v>
      </c>
      <c r="I78">
        <v>580.25221979932576</v>
      </c>
      <c r="J78">
        <v>759.7293527007771</v>
      </c>
      <c r="K78">
        <v>967.85734807681774</v>
      </c>
      <c r="L78">
        <v>1208.6417737366364</v>
      </c>
      <c r="M78">
        <v>1486.6416786138223</v>
      </c>
      <c r="O78" t="s">
        <v>152</v>
      </c>
      <c r="P78">
        <v>0</v>
      </c>
      <c r="Q78">
        <v>0</v>
      </c>
      <c r="R78">
        <v>0</v>
      </c>
      <c r="S78">
        <v>91.446325614359125</v>
      </c>
      <c r="T78">
        <v>199.13977756372742</v>
      </c>
      <c r="U78">
        <v>325.52095879442663</v>
      </c>
      <c r="V78">
        <v>473.32331227392069</v>
      </c>
      <c r="W78">
        <v>644.92924840622049</v>
      </c>
      <c r="X78">
        <v>844.41155709651252</v>
      </c>
      <c r="Y78">
        <v>1075.7382578829131</v>
      </c>
      <c r="Z78">
        <v>1343.3613937709847</v>
      </c>
      <c r="AA78">
        <v>1652.3481819153708</v>
      </c>
    </row>
    <row r="79" spans="1:27" x14ac:dyDescent="0.3">
      <c r="A79" t="s">
        <v>154</v>
      </c>
      <c r="B79">
        <v>0</v>
      </c>
      <c r="C79">
        <v>0</v>
      </c>
      <c r="D79">
        <v>0</v>
      </c>
      <c r="E79">
        <v>1517.1180728347135</v>
      </c>
      <c r="F79">
        <v>3262.9785599355891</v>
      </c>
      <c r="G79">
        <v>5267.8229175624438</v>
      </c>
      <c r="H79">
        <v>7565.5499621602685</v>
      </c>
      <c r="I79">
        <v>10183.939052391026</v>
      </c>
      <c r="J79">
        <v>13171.64009049629</v>
      </c>
      <c r="K79">
        <v>16574.430283013036</v>
      </c>
      <c r="L79">
        <v>20440.586666435393</v>
      </c>
      <c r="M79">
        <v>24823.142037850448</v>
      </c>
      <c r="O79" t="s">
        <v>154</v>
      </c>
      <c r="P79">
        <v>0</v>
      </c>
      <c r="Q79">
        <v>0</v>
      </c>
      <c r="R79">
        <v>0</v>
      </c>
      <c r="S79">
        <v>5463.03724776538</v>
      </c>
      <c r="T79">
        <v>11749.760108177186</v>
      </c>
      <c r="U79">
        <v>18969.065973555938</v>
      </c>
      <c r="V79">
        <v>27243.022137285159</v>
      </c>
      <c r="W79">
        <v>36671.660148528157</v>
      </c>
      <c r="X79">
        <v>47430.164940353017</v>
      </c>
      <c r="Y79">
        <v>59683.377067287453</v>
      </c>
      <c r="Z79">
        <v>73605.138798632455</v>
      </c>
      <c r="AA79">
        <v>89386.417568648889</v>
      </c>
    </row>
    <row r="80" spans="1:27" x14ac:dyDescent="0.3">
      <c r="A80" t="s">
        <v>158</v>
      </c>
      <c r="B80">
        <v>0</v>
      </c>
      <c r="C80">
        <v>0</v>
      </c>
      <c r="D80">
        <v>0</v>
      </c>
      <c r="E80">
        <v>235.6685373999203</v>
      </c>
      <c r="F80">
        <v>499.51398082093829</v>
      </c>
      <c r="G80">
        <v>794.5064112404948</v>
      </c>
      <c r="H80">
        <v>1123.750419759036</v>
      </c>
      <c r="I80">
        <v>1490.4025900138849</v>
      </c>
      <c r="J80">
        <v>1898.3730681861725</v>
      </c>
      <c r="K80">
        <v>2351.2839688681743</v>
      </c>
      <c r="L80">
        <v>2852.4302768192479</v>
      </c>
      <c r="M80">
        <v>3405.1420003738795</v>
      </c>
      <c r="O80" t="s">
        <v>158</v>
      </c>
      <c r="P80">
        <v>0</v>
      </c>
      <c r="Q80">
        <v>0</v>
      </c>
      <c r="R80">
        <v>0</v>
      </c>
      <c r="S80">
        <v>1080.6902175053601</v>
      </c>
      <c r="T80">
        <v>2290.5894801913855</v>
      </c>
      <c r="U80">
        <v>3643.3174994244364</v>
      </c>
      <c r="V80">
        <v>5153.1108010837124</v>
      </c>
      <c r="W80">
        <v>6834.4443299167342</v>
      </c>
      <c r="X80">
        <v>8705.248594482613</v>
      </c>
      <c r="Y80">
        <v>10782.133295209516</v>
      </c>
      <c r="Z80">
        <v>13080.208034064482</v>
      </c>
      <c r="AA80">
        <v>15614.743018394627</v>
      </c>
    </row>
    <row r="81" spans="1:27" x14ac:dyDescent="0.3">
      <c r="A81" t="s">
        <v>160</v>
      </c>
      <c r="B81">
        <v>0</v>
      </c>
      <c r="C81">
        <v>0</v>
      </c>
      <c r="D81">
        <v>0</v>
      </c>
      <c r="E81">
        <v>2.8721984418403679</v>
      </c>
      <c r="F81">
        <v>5.8918246430762622</v>
      </c>
      <c r="G81">
        <v>9.0639754193625492</v>
      </c>
      <c r="H81">
        <v>12.3949860681319</v>
      </c>
      <c r="I81">
        <v>15.888523109580376</v>
      </c>
      <c r="J81">
        <v>19.554711700600791</v>
      </c>
      <c r="K81">
        <v>23.397913998514966</v>
      </c>
      <c r="L81">
        <v>27.416664524719835</v>
      </c>
      <c r="M81">
        <v>31.608909617062679</v>
      </c>
      <c r="O81" t="s">
        <v>160</v>
      </c>
      <c r="P81">
        <v>0</v>
      </c>
      <c r="Q81">
        <v>0</v>
      </c>
      <c r="R81">
        <v>0</v>
      </c>
      <c r="S81">
        <v>20.933332796033369</v>
      </c>
      <c r="T81">
        <v>42.941157627799043</v>
      </c>
      <c r="U81">
        <v>66.060621419669928</v>
      </c>
      <c r="V81">
        <v>90.337897474851047</v>
      </c>
      <c r="W81">
        <v>115.79970835065228</v>
      </c>
      <c r="X81">
        <v>142.5198488363759</v>
      </c>
      <c r="Y81">
        <v>170.53011147448547</v>
      </c>
      <c r="Z81">
        <v>199.81981547396833</v>
      </c>
      <c r="AA81">
        <v>230.37399320840063</v>
      </c>
    </row>
    <row r="82" spans="1:27" x14ac:dyDescent="0.3">
      <c r="A82" t="s">
        <v>162</v>
      </c>
      <c r="B82">
        <v>0</v>
      </c>
      <c r="C82">
        <v>0</v>
      </c>
      <c r="D82">
        <v>0</v>
      </c>
      <c r="E82">
        <v>21.63821380593123</v>
      </c>
      <c r="F82">
        <v>46.0056792087654</v>
      </c>
      <c r="G82">
        <v>73.352752021771778</v>
      </c>
      <c r="H82">
        <v>103.93928210647192</v>
      </c>
      <c r="I82">
        <v>138.04680461009337</v>
      </c>
      <c r="J82">
        <v>176.00720913773574</v>
      </c>
      <c r="K82">
        <v>218.17067277544294</v>
      </c>
      <c r="L82">
        <v>264.93865133708175</v>
      </c>
      <c r="M82">
        <v>316.74975073348611</v>
      </c>
      <c r="O82" t="s">
        <v>162</v>
      </c>
      <c r="P82">
        <v>0</v>
      </c>
      <c r="Q82">
        <v>0</v>
      </c>
      <c r="R82">
        <v>0</v>
      </c>
      <c r="S82">
        <v>12.126512540363137</v>
      </c>
      <c r="T82">
        <v>25.782555383573083</v>
      </c>
      <c r="U82">
        <v>41.108433220968493</v>
      </c>
      <c r="V82">
        <v>58.249771409273222</v>
      </c>
      <c r="W82">
        <v>77.364348197839291</v>
      </c>
      <c r="X82">
        <v>98.638161538917075</v>
      </c>
      <c r="Y82">
        <v>122.26745807575278</v>
      </c>
      <c r="Z82">
        <v>148.47722213491423</v>
      </c>
      <c r="AA82">
        <v>177.51325774282003</v>
      </c>
    </row>
    <row r="83" spans="1:27" x14ac:dyDescent="0.3">
      <c r="A83" t="s">
        <v>164</v>
      </c>
      <c r="B83">
        <v>0</v>
      </c>
      <c r="C83">
        <v>0</v>
      </c>
      <c r="D83">
        <v>0</v>
      </c>
      <c r="E83">
        <v>4.9759082806262995</v>
      </c>
      <c r="F83">
        <v>10.199339631916587</v>
      </c>
      <c r="G83">
        <v>15.667841079169506</v>
      </c>
      <c r="H83">
        <v>21.36973318988808</v>
      </c>
      <c r="I83">
        <v>27.31232468307104</v>
      </c>
      <c r="J83">
        <v>33.474982136082247</v>
      </c>
      <c r="K83">
        <v>39.850000387091768</v>
      </c>
      <c r="L83">
        <v>46.43518576362905</v>
      </c>
      <c r="M83">
        <v>53.226883458121506</v>
      </c>
      <c r="O83" t="s">
        <v>164</v>
      </c>
      <c r="P83">
        <v>0</v>
      </c>
      <c r="Q83">
        <v>0</v>
      </c>
      <c r="R83">
        <v>0</v>
      </c>
      <c r="S83">
        <v>22.616124806056405</v>
      </c>
      <c r="T83">
        <v>46.357272892849551</v>
      </c>
      <c r="U83">
        <v>71.212295183896686</v>
      </c>
      <c r="V83">
        <v>97.128107199316219</v>
      </c>
      <c r="W83">
        <v>124.13792798008012</v>
      </c>
      <c r="X83">
        <v>152.14797604244768</v>
      </c>
      <c r="Y83">
        <v>181.123230463249</v>
      </c>
      <c r="Z83">
        <v>211.05372072703653</v>
      </c>
      <c r="AA83">
        <v>241.92283527677546</v>
      </c>
    </row>
    <row r="84" spans="1:27" x14ac:dyDescent="0.3">
      <c r="A84" t="s">
        <v>166</v>
      </c>
      <c r="B84">
        <v>0</v>
      </c>
      <c r="C84">
        <v>0</v>
      </c>
      <c r="D84">
        <v>0</v>
      </c>
      <c r="E84">
        <v>13.013569690681607</v>
      </c>
      <c r="F84">
        <v>26.804499287796318</v>
      </c>
      <c r="G84">
        <v>41.402202146159539</v>
      </c>
      <c r="H84">
        <v>56.834864877961536</v>
      </c>
      <c r="I84">
        <v>73.151777054899469</v>
      </c>
      <c r="J84">
        <v>90.373240680693186</v>
      </c>
      <c r="K84">
        <v>108.52402208603786</v>
      </c>
      <c r="L84">
        <v>127.62191764752504</v>
      </c>
      <c r="M84">
        <v>147.68400375930526</v>
      </c>
      <c r="O84" t="s">
        <v>166</v>
      </c>
      <c r="P84">
        <v>0</v>
      </c>
      <c r="Q84">
        <v>0</v>
      </c>
      <c r="R84">
        <v>0</v>
      </c>
      <c r="S84">
        <v>81.586397190380467</v>
      </c>
      <c r="T84">
        <v>168.04632221313932</v>
      </c>
      <c r="U84">
        <v>259.564177173595</v>
      </c>
      <c r="V84">
        <v>356.31667331948802</v>
      </c>
      <c r="W84">
        <v>458.61282337134139</v>
      </c>
      <c r="X84">
        <v>566.57990734367991</v>
      </c>
      <c r="Y84">
        <v>680.37319360183824</v>
      </c>
      <c r="Z84">
        <v>800.10425355040911</v>
      </c>
      <c r="AA84">
        <v>925.88014478456785</v>
      </c>
    </row>
    <row r="85" spans="1:27" x14ac:dyDescent="0.3">
      <c r="A85" t="s">
        <v>168</v>
      </c>
      <c r="B85">
        <v>0</v>
      </c>
      <c r="C85">
        <v>0</v>
      </c>
      <c r="D85">
        <v>0</v>
      </c>
      <c r="E85">
        <v>84.228549354958886</v>
      </c>
      <c r="F85">
        <v>176.86570934311248</v>
      </c>
      <c r="G85">
        <v>278.56403301969181</v>
      </c>
      <c r="H85">
        <v>389.96446830223772</v>
      </c>
      <c r="I85">
        <v>511.94897888007335</v>
      </c>
      <c r="J85">
        <v>645.18673342357056</v>
      </c>
      <c r="K85">
        <v>790.52243472586383</v>
      </c>
      <c r="L85">
        <v>948.91402725582134</v>
      </c>
      <c r="M85">
        <v>1121.3760333589444</v>
      </c>
      <c r="O85" t="s">
        <v>168</v>
      </c>
      <c r="P85">
        <v>0</v>
      </c>
      <c r="Q85">
        <v>0</v>
      </c>
      <c r="R85">
        <v>0</v>
      </c>
      <c r="S85">
        <v>524.24125976748019</v>
      </c>
      <c r="T85">
        <v>1100.8179885059735</v>
      </c>
      <c r="U85">
        <v>1733.7916978805852</v>
      </c>
      <c r="V85">
        <v>2427.1516687979647</v>
      </c>
      <c r="W85">
        <v>3186.3872722504993</v>
      </c>
      <c r="X85">
        <v>4015.6634360380795</v>
      </c>
      <c r="Y85">
        <v>4920.2376181104491</v>
      </c>
      <c r="Z85">
        <v>5906.0720963293661</v>
      </c>
      <c r="AA85">
        <v>6979.4812911204535</v>
      </c>
    </row>
    <row r="86" spans="1:27" x14ac:dyDescent="0.3">
      <c r="A86" t="s">
        <v>172</v>
      </c>
      <c r="B86">
        <v>0</v>
      </c>
      <c r="C86">
        <v>0</v>
      </c>
      <c r="D86">
        <v>0</v>
      </c>
      <c r="E86">
        <v>28.368223812884594</v>
      </c>
      <c r="F86">
        <v>59.681695945348565</v>
      </c>
      <c r="G86">
        <v>94.113955387780152</v>
      </c>
      <c r="H86">
        <v>131.82536100146376</v>
      </c>
      <c r="I86">
        <v>172.99955115139949</v>
      </c>
      <c r="J86">
        <v>217.78267784941124</v>
      </c>
      <c r="K86">
        <v>266.26597312940896</v>
      </c>
      <c r="L86">
        <v>318.45533152996518</v>
      </c>
      <c r="M86">
        <v>374.33212034739086</v>
      </c>
      <c r="O86" t="s">
        <v>172</v>
      </c>
      <c r="P86">
        <v>0</v>
      </c>
      <c r="Q86">
        <v>0</v>
      </c>
      <c r="R86">
        <v>0</v>
      </c>
      <c r="S86">
        <v>147.77195123243382</v>
      </c>
      <c r="T86">
        <v>310.88589546094045</v>
      </c>
      <c r="U86">
        <v>490.245808746683</v>
      </c>
      <c r="V86">
        <v>686.68701098792872</v>
      </c>
      <c r="W86">
        <v>901.16608655514074</v>
      </c>
      <c r="X86">
        <v>1134.4443509295502</v>
      </c>
      <c r="Y86">
        <v>1386.9970378006069</v>
      </c>
      <c r="Z86">
        <v>1658.8548522090027</v>
      </c>
      <c r="AA86">
        <v>1949.9207351707469</v>
      </c>
    </row>
    <row r="87" spans="1:27" x14ac:dyDescent="0.3">
      <c r="A87" t="s">
        <v>174</v>
      </c>
      <c r="B87">
        <v>0</v>
      </c>
      <c r="C87">
        <v>0</v>
      </c>
      <c r="D87">
        <v>0</v>
      </c>
      <c r="E87">
        <v>5.2250777370276058E-2</v>
      </c>
      <c r="F87">
        <v>0.10545304407533806</v>
      </c>
      <c r="G87">
        <v>0.15965494145615855</v>
      </c>
      <c r="H87">
        <v>0.2149023074256653</v>
      </c>
      <c r="I87">
        <v>0.27119887440762347</v>
      </c>
      <c r="J87">
        <v>0.32862787213672551</v>
      </c>
      <c r="K87">
        <v>0.38725358319260006</v>
      </c>
      <c r="L87">
        <v>0.44676828935459367</v>
      </c>
      <c r="M87">
        <v>0.50691466868079083</v>
      </c>
      <c r="O87" t="s">
        <v>174</v>
      </c>
      <c r="P87">
        <v>0</v>
      </c>
      <c r="Q87">
        <v>0</v>
      </c>
      <c r="R87">
        <v>0</v>
      </c>
      <c r="S87">
        <v>0.38539163732175474</v>
      </c>
      <c r="T87">
        <v>0.77780127611799088</v>
      </c>
      <c r="U87">
        <v>1.1775839976172371</v>
      </c>
      <c r="V87">
        <v>1.5850778934078615</v>
      </c>
      <c r="W87">
        <v>2.0003104931263334</v>
      </c>
      <c r="X87">
        <v>2.4238956832130274</v>
      </c>
      <c r="Y87">
        <v>2.8563075995537908</v>
      </c>
      <c r="Z87">
        <v>3.295276572014318</v>
      </c>
      <c r="AA87">
        <v>3.7389046436740685</v>
      </c>
    </row>
    <row r="88" spans="1:27" x14ac:dyDescent="0.3">
      <c r="A88" t="s">
        <v>176</v>
      </c>
      <c r="B88">
        <v>0</v>
      </c>
      <c r="C88">
        <v>0</v>
      </c>
      <c r="D88">
        <v>0</v>
      </c>
      <c r="E88">
        <v>8.4669086943669591E-2</v>
      </c>
      <c r="F88">
        <v>0.18060595586758532</v>
      </c>
      <c r="G88">
        <v>0.28897207114465795</v>
      </c>
      <c r="H88">
        <v>0.41083455867514307</v>
      </c>
      <c r="I88">
        <v>0.54819020803973217</v>
      </c>
      <c r="J88">
        <v>0.70198743065248193</v>
      </c>
      <c r="K88">
        <v>0.87394376664762452</v>
      </c>
      <c r="L88">
        <v>1.0660737122559723</v>
      </c>
      <c r="M88">
        <v>1.2812070507586766</v>
      </c>
      <c r="O88" t="s">
        <v>176</v>
      </c>
      <c r="P88">
        <v>0</v>
      </c>
      <c r="Q88">
        <v>0</v>
      </c>
      <c r="R88">
        <v>0</v>
      </c>
      <c r="S88">
        <v>0.57188530033304552</v>
      </c>
      <c r="T88">
        <v>1.2198772307771195</v>
      </c>
      <c r="U88">
        <v>1.9518207371761553</v>
      </c>
      <c r="V88">
        <v>2.7749235695838008</v>
      </c>
      <c r="W88">
        <v>3.7026727591028639</v>
      </c>
      <c r="X88">
        <v>4.7414742156816603</v>
      </c>
      <c r="Y88">
        <v>5.9029288197708443</v>
      </c>
      <c r="Z88">
        <v>7.2006431995220099</v>
      </c>
      <c r="AA88">
        <v>8.6537307234623952</v>
      </c>
    </row>
    <row r="89" spans="1:27" x14ac:dyDescent="0.3">
      <c r="A89" t="s">
        <v>178</v>
      </c>
      <c r="B89">
        <v>0</v>
      </c>
      <c r="C89">
        <v>0</v>
      </c>
      <c r="D89">
        <v>0</v>
      </c>
      <c r="E89">
        <v>0.45541790863333631</v>
      </c>
      <c r="F89">
        <v>0.96485530791594787</v>
      </c>
      <c r="G89">
        <v>1.5316147806571161</v>
      </c>
      <c r="H89">
        <v>2.1579872439294672</v>
      </c>
      <c r="I89">
        <v>2.8464949459605915</v>
      </c>
      <c r="J89">
        <v>3.5996207973098446</v>
      </c>
      <c r="K89">
        <v>4.4230771590795204</v>
      </c>
      <c r="L89">
        <v>5.3271280558093359</v>
      </c>
      <c r="M89">
        <v>6.3234978817328305</v>
      </c>
      <c r="O89" t="s">
        <v>178</v>
      </c>
      <c r="P89">
        <v>0</v>
      </c>
      <c r="Q89">
        <v>0</v>
      </c>
      <c r="R89">
        <v>0</v>
      </c>
      <c r="S89">
        <v>2.137132681452556</v>
      </c>
      <c r="T89">
        <v>4.5277618036762632</v>
      </c>
      <c r="U89">
        <v>7.1873853467046516</v>
      </c>
      <c r="V89">
        <v>10.126753862181815</v>
      </c>
      <c r="W89">
        <v>13.357703465938378</v>
      </c>
      <c r="X89">
        <v>16.891885674528524</v>
      </c>
      <c r="Y89">
        <v>20.756106797867936</v>
      </c>
      <c r="Z89">
        <v>24.9985326675395</v>
      </c>
      <c r="AA89">
        <v>29.674182169739225</v>
      </c>
    </row>
    <row r="90" spans="1:27" x14ac:dyDescent="0.3">
      <c r="A90" t="s">
        <v>180</v>
      </c>
      <c r="B90">
        <v>0</v>
      </c>
      <c r="C90">
        <v>0</v>
      </c>
      <c r="D90">
        <v>0</v>
      </c>
      <c r="E90">
        <v>47.388488723602791</v>
      </c>
      <c r="F90">
        <v>101.25236189330178</v>
      </c>
      <c r="G90">
        <v>162.36062049035593</v>
      </c>
      <c r="H90">
        <v>231.5839751178429</v>
      </c>
      <c r="I90">
        <v>309.73266431510876</v>
      </c>
      <c r="J90">
        <v>397.93064322139799</v>
      </c>
      <c r="K90">
        <v>497.1839880453291</v>
      </c>
      <c r="L90">
        <v>608.37576205394043</v>
      </c>
      <c r="M90">
        <v>732.43677584747991</v>
      </c>
      <c r="O90" t="s">
        <v>180</v>
      </c>
      <c r="P90">
        <v>0</v>
      </c>
      <c r="Q90">
        <v>0</v>
      </c>
      <c r="R90">
        <v>0</v>
      </c>
      <c r="S90">
        <v>77.090146451166902</v>
      </c>
      <c r="T90">
        <v>164.71425059380454</v>
      </c>
      <c r="U90">
        <v>264.1232997428308</v>
      </c>
      <c r="V90">
        <v>376.7337393202406</v>
      </c>
      <c r="W90">
        <v>503.86364064126201</v>
      </c>
      <c r="X90">
        <v>647.34141960652187</v>
      </c>
      <c r="Y90">
        <v>808.80373027172891</v>
      </c>
      <c r="Z90">
        <v>989.68711299542338</v>
      </c>
      <c r="AA90">
        <v>1191.5057820398476</v>
      </c>
    </row>
    <row r="91" spans="1:27" x14ac:dyDescent="0.3">
      <c r="A91" t="s">
        <v>184</v>
      </c>
      <c r="B91">
        <v>0</v>
      </c>
      <c r="C91">
        <v>0</v>
      </c>
      <c r="D91">
        <v>0</v>
      </c>
      <c r="E91">
        <v>117.83310449548526</v>
      </c>
      <c r="F91">
        <v>250.73969087825503</v>
      </c>
      <c r="G91">
        <v>400.15340986115416</v>
      </c>
      <c r="H91">
        <v>567.47229329671495</v>
      </c>
      <c r="I91">
        <v>753.65964382868151</v>
      </c>
      <c r="J91">
        <v>960.79924186401058</v>
      </c>
      <c r="K91">
        <v>1190.7607099191491</v>
      </c>
      <c r="L91">
        <v>1445.7013758739895</v>
      </c>
      <c r="M91">
        <v>1727.8977620392839</v>
      </c>
      <c r="O91" t="s">
        <v>184</v>
      </c>
      <c r="P91">
        <v>0</v>
      </c>
      <c r="Q91">
        <v>0</v>
      </c>
      <c r="R91">
        <v>0</v>
      </c>
      <c r="S91">
        <v>262.55801308695254</v>
      </c>
      <c r="T91">
        <v>558.70305141246399</v>
      </c>
      <c r="U91">
        <v>891.62960335258822</v>
      </c>
      <c r="V91">
        <v>1264.4527906467115</v>
      </c>
      <c r="W91">
        <v>1679.3190629638443</v>
      </c>
      <c r="X91">
        <v>2140.8715402973244</v>
      </c>
      <c r="Y91">
        <v>2653.2761518674897</v>
      </c>
      <c r="Z91">
        <v>3221.3398975759983</v>
      </c>
      <c r="AA91">
        <v>3850.1353686714492</v>
      </c>
    </row>
    <row r="92" spans="1:27" x14ac:dyDescent="0.3">
      <c r="A92" t="s">
        <v>186</v>
      </c>
      <c r="B92">
        <v>0</v>
      </c>
      <c r="C92">
        <v>0</v>
      </c>
      <c r="D92">
        <v>0</v>
      </c>
      <c r="E92">
        <v>0.72827034207552721</v>
      </c>
      <c r="F92">
        <v>1.5491831483200507</v>
      </c>
      <c r="G92">
        <v>2.4715922768702896</v>
      </c>
      <c r="H92">
        <v>3.5054817519583601</v>
      </c>
      <c r="I92">
        <v>4.65998052905789</v>
      </c>
      <c r="J92">
        <v>5.9473780451393825</v>
      </c>
      <c r="K92">
        <v>7.3811223880712369</v>
      </c>
      <c r="L92">
        <v>8.9755030110576488</v>
      </c>
      <c r="M92">
        <v>10.746568848801239</v>
      </c>
      <c r="O92" t="s">
        <v>186</v>
      </c>
      <c r="P92">
        <v>0</v>
      </c>
      <c r="Q92">
        <v>0</v>
      </c>
      <c r="R92">
        <v>0</v>
      </c>
      <c r="S92">
        <v>0.81172444670749577</v>
      </c>
      <c r="T92">
        <v>1.7267074618675871</v>
      </c>
      <c r="U92">
        <v>2.7548174867472444</v>
      </c>
      <c r="V92">
        <v>3.9071826369341984</v>
      </c>
      <c r="W92">
        <v>5.1939779750428769</v>
      </c>
      <c r="X92">
        <v>6.6289012117294526</v>
      </c>
      <c r="Y92">
        <v>8.2269414809096979</v>
      </c>
      <c r="Z92">
        <v>10.004025695744556</v>
      </c>
      <c r="AA92">
        <v>11.978041873758672</v>
      </c>
    </row>
    <row r="93" spans="1:27" x14ac:dyDescent="0.3">
      <c r="A93" t="s">
        <v>188</v>
      </c>
      <c r="B93">
        <v>0</v>
      </c>
      <c r="C93">
        <v>0</v>
      </c>
      <c r="D93">
        <v>0</v>
      </c>
      <c r="E93">
        <v>76.700446535687263</v>
      </c>
      <c r="F93">
        <v>175.30423760054606</v>
      </c>
      <c r="G93">
        <v>301.4275516913217</v>
      </c>
      <c r="H93">
        <v>461.97563289397931</v>
      </c>
      <c r="I93">
        <v>665.25639249465939</v>
      </c>
      <c r="J93">
        <v>922.28441273606416</v>
      </c>
      <c r="K93">
        <v>1246.6672962292994</v>
      </c>
      <c r="L93">
        <v>1655.7144449197297</v>
      </c>
      <c r="M93">
        <v>2171.0813436865442</v>
      </c>
      <c r="O93" t="s">
        <v>188</v>
      </c>
      <c r="P93">
        <v>0</v>
      </c>
      <c r="Q93">
        <v>0</v>
      </c>
      <c r="R93">
        <v>0</v>
      </c>
      <c r="S93">
        <v>139.08199976375874</v>
      </c>
      <c r="T93">
        <v>317.8816425951411</v>
      </c>
      <c r="U93">
        <v>546.58282404675106</v>
      </c>
      <c r="V93">
        <v>837.7069204561576</v>
      </c>
      <c r="W93">
        <v>1206.3187843467249</v>
      </c>
      <c r="X93">
        <v>1672.3913128014528</v>
      </c>
      <c r="Y93">
        <v>2260.5993632510936</v>
      </c>
      <c r="Z93">
        <v>3002.3303179862569</v>
      </c>
      <c r="AA93">
        <v>3936.8523726810049</v>
      </c>
    </row>
    <row r="94" spans="1:27" x14ac:dyDescent="0.3">
      <c r="A94" t="s">
        <v>190</v>
      </c>
      <c r="B94">
        <v>0</v>
      </c>
      <c r="C94">
        <v>0</v>
      </c>
      <c r="D94">
        <v>0</v>
      </c>
      <c r="E94">
        <v>53.122367413633128</v>
      </c>
      <c r="F94">
        <v>108.48614579646846</v>
      </c>
      <c r="G94">
        <v>166.17099012649578</v>
      </c>
      <c r="H94">
        <v>226.28687792945948</v>
      </c>
      <c r="I94">
        <v>288.77065374391668</v>
      </c>
      <c r="J94">
        <v>353.83624924435662</v>
      </c>
      <c r="K94">
        <v>421.48044608588953</v>
      </c>
      <c r="L94">
        <v>491.52774903216186</v>
      </c>
      <c r="M94">
        <v>563.7737952962907</v>
      </c>
      <c r="O94" t="s">
        <v>190</v>
      </c>
      <c r="P94">
        <v>0</v>
      </c>
      <c r="Q94">
        <v>0</v>
      </c>
      <c r="R94">
        <v>0</v>
      </c>
      <c r="S94">
        <v>215.36643838437521</v>
      </c>
      <c r="T94">
        <v>439.81990961188421</v>
      </c>
      <c r="U94">
        <v>673.68334750013491</v>
      </c>
      <c r="V94">
        <v>917.40261824777735</v>
      </c>
      <c r="W94">
        <v>1170.7216796741286</v>
      </c>
      <c r="X94">
        <v>1434.5078444581177</v>
      </c>
      <c r="Y94">
        <v>1708.7480649230238</v>
      </c>
      <c r="Z94">
        <v>1992.7308557596116</v>
      </c>
      <c r="AA94">
        <v>2285.6276980653456</v>
      </c>
    </row>
    <row r="95" spans="1:27" x14ac:dyDescent="0.3">
      <c r="A95" t="s">
        <v>192</v>
      </c>
      <c r="B95">
        <v>0</v>
      </c>
      <c r="C95">
        <v>0</v>
      </c>
      <c r="D95">
        <v>0</v>
      </c>
      <c r="E95">
        <v>48.903559233054352</v>
      </c>
      <c r="F95">
        <v>111.13912924845022</v>
      </c>
      <c r="G95">
        <v>189.95485456534263</v>
      </c>
      <c r="H95">
        <v>289.34652935437816</v>
      </c>
      <c r="I95">
        <v>413.93879802202798</v>
      </c>
      <c r="J95">
        <v>570.03722062006273</v>
      </c>
      <c r="K95">
        <v>765.2360672537319</v>
      </c>
      <c r="L95">
        <v>1009.0063525191556</v>
      </c>
      <c r="M95">
        <v>1313.0747368355355</v>
      </c>
      <c r="O95" t="s">
        <v>192</v>
      </c>
      <c r="P95">
        <v>0</v>
      </c>
      <c r="Q95">
        <v>0</v>
      </c>
      <c r="R95">
        <v>0</v>
      </c>
      <c r="S95">
        <v>140.12851423050529</v>
      </c>
      <c r="T95">
        <v>318.45864183911976</v>
      </c>
      <c r="U95">
        <v>544.29763310809869</v>
      </c>
      <c r="V95">
        <v>829.09505753882058</v>
      </c>
      <c r="W95">
        <v>1186.1023953852055</v>
      </c>
      <c r="X95">
        <v>1633.387631376851</v>
      </c>
      <c r="Y95">
        <v>2192.7114267662928</v>
      </c>
      <c r="Z95">
        <v>2891.212076279382</v>
      </c>
      <c r="AA95">
        <v>3762.4912139730045</v>
      </c>
    </row>
    <row r="96" spans="1:27" x14ac:dyDescent="0.3">
      <c r="A96" t="s">
        <v>194</v>
      </c>
      <c r="B96">
        <v>0</v>
      </c>
      <c r="C96">
        <v>0</v>
      </c>
      <c r="D96">
        <v>0</v>
      </c>
      <c r="E96">
        <v>4.2533674229841552</v>
      </c>
      <c r="F96">
        <v>8.6809365505312144</v>
      </c>
      <c r="G96">
        <v>13.271538329335414</v>
      </c>
      <c r="H96">
        <v>17.999725274472297</v>
      </c>
      <c r="I96">
        <v>22.869976062993345</v>
      </c>
      <c r="J96">
        <v>27.841143907523772</v>
      </c>
      <c r="K96">
        <v>32.902070929004424</v>
      </c>
      <c r="L96">
        <v>38.063088817277944</v>
      </c>
      <c r="M96">
        <v>43.337112356662089</v>
      </c>
      <c r="O96" t="s">
        <v>194</v>
      </c>
      <c r="P96">
        <v>0</v>
      </c>
      <c r="Q96">
        <v>0</v>
      </c>
      <c r="R96">
        <v>0</v>
      </c>
      <c r="S96">
        <v>35.848242060052826</v>
      </c>
      <c r="T96">
        <v>73.164691366603734</v>
      </c>
      <c r="U96">
        <v>111.85521287636402</v>
      </c>
      <c r="V96">
        <v>151.705330032603</v>
      </c>
      <c r="W96">
        <v>192.75279003256071</v>
      </c>
      <c r="X96">
        <v>234.65079941893237</v>
      </c>
      <c r="Y96">
        <v>277.30531732724228</v>
      </c>
      <c r="Z96">
        <v>320.80342133192448</v>
      </c>
      <c r="AA96">
        <v>365.25395985079354</v>
      </c>
    </row>
    <row r="97" spans="1:27" x14ac:dyDescent="0.3">
      <c r="A97" t="s">
        <v>156</v>
      </c>
      <c r="B97">
        <v>0</v>
      </c>
      <c r="C97">
        <v>0</v>
      </c>
      <c r="D97">
        <v>0</v>
      </c>
      <c r="E97">
        <v>1.5740503416251208</v>
      </c>
      <c r="F97">
        <v>3.3150392154857506</v>
      </c>
      <c r="G97">
        <v>5.2357034304348602</v>
      </c>
      <c r="H97">
        <v>7.3489332195644721</v>
      </c>
      <c r="I97">
        <v>9.6712934885205328</v>
      </c>
      <c r="J97">
        <v>12.21560984821042</v>
      </c>
      <c r="K97">
        <v>14.9983708819572</v>
      </c>
      <c r="L97">
        <v>18.037980839047719</v>
      </c>
      <c r="M97">
        <v>21.35349696746988</v>
      </c>
      <c r="O97" t="s">
        <v>156</v>
      </c>
      <c r="P97">
        <v>0</v>
      </c>
      <c r="Q97">
        <v>0</v>
      </c>
      <c r="R97">
        <v>0</v>
      </c>
      <c r="S97">
        <v>11.95431034071288</v>
      </c>
      <c r="T97">
        <v>25.176454987224417</v>
      </c>
      <c r="U97">
        <v>39.763165131512523</v>
      </c>
      <c r="V97">
        <v>55.81233716397287</v>
      </c>
      <c r="W97">
        <v>73.449775207650248</v>
      </c>
      <c r="X97">
        <v>92.772884872162876</v>
      </c>
      <c r="Y97">
        <v>113.90689064170306</v>
      </c>
      <c r="Z97">
        <v>136.99156575080139</v>
      </c>
      <c r="AA97">
        <v>162.17164270937991</v>
      </c>
    </row>
    <row r="98" spans="1:27" x14ac:dyDescent="0.3">
      <c r="A98" t="s">
        <v>196</v>
      </c>
      <c r="B98">
        <v>0</v>
      </c>
      <c r="C98">
        <v>0</v>
      </c>
      <c r="D98">
        <v>0</v>
      </c>
      <c r="E98">
        <v>86.201720596309428</v>
      </c>
      <c r="F98">
        <v>189.03046620213843</v>
      </c>
      <c r="G98">
        <v>311.14666716845954</v>
      </c>
      <c r="H98">
        <v>455.55705640515862</v>
      </c>
      <c r="I98">
        <v>625.56941784012758</v>
      </c>
      <c r="J98">
        <v>825.32365802630943</v>
      </c>
      <c r="K98">
        <v>1059.458851955862</v>
      </c>
      <c r="L98">
        <v>1333.3841123739021</v>
      </c>
      <c r="M98">
        <v>1653.3511957582591</v>
      </c>
      <c r="O98" t="s">
        <v>196</v>
      </c>
      <c r="P98">
        <v>0</v>
      </c>
      <c r="Q98">
        <v>0</v>
      </c>
      <c r="R98">
        <v>0</v>
      </c>
      <c r="S98">
        <v>269.81083716381818</v>
      </c>
      <c r="T98">
        <v>591.66415684804088</v>
      </c>
      <c r="U98">
        <v>973.88708912903257</v>
      </c>
      <c r="V98">
        <v>1425.8906888898337</v>
      </c>
      <c r="W98">
        <v>1958.0282987849482</v>
      </c>
      <c r="X98">
        <v>2583.2577999924174</v>
      </c>
      <c r="Y98">
        <v>3316.099467729965</v>
      </c>
      <c r="Z98">
        <v>4173.4837904841052</v>
      </c>
      <c r="AA98">
        <v>5174.9787262649406</v>
      </c>
    </row>
    <row r="99" spans="1:27" x14ac:dyDescent="0.3">
      <c r="A99" t="s">
        <v>198</v>
      </c>
      <c r="B99">
        <v>0</v>
      </c>
      <c r="C99">
        <v>0</v>
      </c>
      <c r="D99">
        <v>0</v>
      </c>
      <c r="E99">
        <v>0.43034868932403292</v>
      </c>
      <c r="F99">
        <v>0.87420116231080058</v>
      </c>
      <c r="G99">
        <v>1.3325892435520075</v>
      </c>
      <c r="H99">
        <v>1.8078198271805608</v>
      </c>
      <c r="I99">
        <v>2.3025645648115098</v>
      </c>
      <c r="J99">
        <v>2.8184548134540055</v>
      </c>
      <c r="K99">
        <v>3.355687878072743</v>
      </c>
      <c r="L99">
        <v>3.9116484644600096</v>
      </c>
      <c r="M99">
        <v>4.4833001441488491</v>
      </c>
      <c r="O99" t="s">
        <v>198</v>
      </c>
      <c r="P99">
        <v>0</v>
      </c>
      <c r="Q99">
        <v>0</v>
      </c>
      <c r="R99">
        <v>0</v>
      </c>
      <c r="S99">
        <v>3.6032500927632753</v>
      </c>
      <c r="T99">
        <v>7.319565499636937</v>
      </c>
      <c r="U99">
        <v>11.157585545308137</v>
      </c>
      <c r="V99">
        <v>15.136625535492001</v>
      </c>
      <c r="W99">
        <v>19.279054839884694</v>
      </c>
      <c r="X99">
        <v>23.598532585237137</v>
      </c>
      <c r="Y99">
        <v>28.096710778747109</v>
      </c>
      <c r="Z99">
        <v>32.751691923500374</v>
      </c>
      <c r="AA99">
        <v>37.538052423639328</v>
      </c>
    </row>
    <row r="100" spans="1:27" x14ac:dyDescent="0.3">
      <c r="A100" t="s">
        <v>202</v>
      </c>
      <c r="B100">
        <v>0</v>
      </c>
      <c r="C100">
        <v>0</v>
      </c>
      <c r="D100">
        <v>0</v>
      </c>
      <c r="E100">
        <v>10.016917811589991</v>
      </c>
      <c r="F100">
        <v>21.868084035405161</v>
      </c>
      <c r="G100">
        <v>35.586977600503246</v>
      </c>
      <c r="H100">
        <v>51.043083121786992</v>
      </c>
      <c r="I100">
        <v>68.046079137931713</v>
      </c>
      <c r="J100">
        <v>86.532458501714046</v>
      </c>
      <c r="K100">
        <v>106.44720838577453</v>
      </c>
      <c r="L100">
        <v>127.8192771711656</v>
      </c>
      <c r="M100">
        <v>150.71728623966322</v>
      </c>
      <c r="O100" t="s">
        <v>202</v>
      </c>
      <c r="P100">
        <v>0</v>
      </c>
      <c r="Q100">
        <v>0</v>
      </c>
      <c r="R100">
        <v>0</v>
      </c>
      <c r="S100">
        <v>156.13093170048569</v>
      </c>
      <c r="T100">
        <v>340.8517868642034</v>
      </c>
      <c r="U100">
        <v>554.68439231298044</v>
      </c>
      <c r="V100">
        <v>795.59444078187244</v>
      </c>
      <c r="W100">
        <v>1060.6154442115617</v>
      </c>
      <c r="X100">
        <v>1348.7575342361401</v>
      </c>
      <c r="Y100">
        <v>1659.163241107658</v>
      </c>
      <c r="Z100">
        <v>1992.283775247321</v>
      </c>
      <c r="AA100">
        <v>2349.1887191826872</v>
      </c>
    </row>
    <row r="101" spans="1:27" x14ac:dyDescent="0.3">
      <c r="A101" t="s">
        <v>204</v>
      </c>
      <c r="B101">
        <v>0</v>
      </c>
      <c r="C101">
        <v>0</v>
      </c>
      <c r="D101">
        <v>0</v>
      </c>
      <c r="E101">
        <v>2.5791867945522391</v>
      </c>
      <c r="F101">
        <v>5.4718844175433574</v>
      </c>
      <c r="G101">
        <v>8.7190542889443599</v>
      </c>
      <c r="H101">
        <v>12.36769028023717</v>
      </c>
      <c r="I101">
        <v>16.470795211189547</v>
      </c>
      <c r="J101">
        <v>21.083013497223057</v>
      </c>
      <c r="K101">
        <v>26.255112639255302</v>
      </c>
      <c r="L101">
        <v>32.024171075814017</v>
      </c>
      <c r="M101">
        <v>38.425476369636975</v>
      </c>
      <c r="O101" t="s">
        <v>204</v>
      </c>
      <c r="P101">
        <v>0</v>
      </c>
      <c r="Q101">
        <v>0</v>
      </c>
      <c r="R101">
        <v>0</v>
      </c>
      <c r="S101">
        <v>18.355445787709584</v>
      </c>
      <c r="T101">
        <v>38.942071972056112</v>
      </c>
      <c r="U101">
        <v>62.051391027147076</v>
      </c>
      <c r="V101">
        <v>88.017846918872436</v>
      </c>
      <c r="W101">
        <v>117.21864783816193</v>
      </c>
      <c r="X101">
        <v>150.04268481337772</v>
      </c>
      <c r="Y101">
        <v>186.85125781427726</v>
      </c>
      <c r="Z101">
        <v>227.90824507943037</v>
      </c>
      <c r="AA101">
        <v>273.46477961951359</v>
      </c>
    </row>
    <row r="102" spans="1:27" x14ac:dyDescent="0.3">
      <c r="A102" t="s">
        <v>206</v>
      </c>
      <c r="B102">
        <v>0</v>
      </c>
      <c r="C102">
        <v>0</v>
      </c>
      <c r="D102">
        <v>0</v>
      </c>
      <c r="E102">
        <v>2.690845945492498</v>
      </c>
      <c r="F102">
        <v>5.3480755655113796</v>
      </c>
      <c r="G102">
        <v>7.9713810155409988</v>
      </c>
      <c r="H102">
        <v>10.561496514917195</v>
      </c>
      <c r="I102">
        <v>13.125393840792015</v>
      </c>
      <c r="J102">
        <v>15.663384924590588</v>
      </c>
      <c r="K102">
        <v>18.17633456589661</v>
      </c>
      <c r="L102">
        <v>20.663398908286041</v>
      </c>
      <c r="M102">
        <v>23.124015332472283</v>
      </c>
      <c r="O102" t="s">
        <v>206</v>
      </c>
      <c r="P102">
        <v>0</v>
      </c>
      <c r="Q102">
        <v>0</v>
      </c>
      <c r="R102">
        <v>0</v>
      </c>
      <c r="S102">
        <v>45.367543853293682</v>
      </c>
      <c r="T102">
        <v>90.168317943098373</v>
      </c>
      <c r="U102">
        <v>134.39713202447001</v>
      </c>
      <c r="V102">
        <v>178.0663650030001</v>
      </c>
      <c r="W102">
        <v>221.29356073370082</v>
      </c>
      <c r="X102">
        <v>264.08397836663062</v>
      </c>
      <c r="Y102">
        <v>306.45219838459298</v>
      </c>
      <c r="Z102">
        <v>348.38399340553178</v>
      </c>
      <c r="AA102">
        <v>389.86987769311054</v>
      </c>
    </row>
    <row r="103" spans="1:27" x14ac:dyDescent="0.3">
      <c r="A103" t="s">
        <v>208</v>
      </c>
      <c r="B103">
        <v>0</v>
      </c>
      <c r="C103">
        <v>0</v>
      </c>
      <c r="D103">
        <v>0</v>
      </c>
      <c r="E103">
        <v>0.90399181247503257</v>
      </c>
      <c r="F103">
        <v>1.9412502615851643</v>
      </c>
      <c r="G103">
        <v>3.1354912686103233</v>
      </c>
      <c r="H103">
        <v>4.5169428320682083</v>
      </c>
      <c r="I103">
        <v>6.113166428619218</v>
      </c>
      <c r="J103">
        <v>7.9677917686121926</v>
      </c>
      <c r="K103">
        <v>10.113216510665113</v>
      </c>
      <c r="L103">
        <v>12.568028102965275</v>
      </c>
      <c r="M103">
        <v>15.350411360462063</v>
      </c>
      <c r="O103" t="s">
        <v>208</v>
      </c>
      <c r="P103">
        <v>0</v>
      </c>
      <c r="Q103">
        <v>0</v>
      </c>
      <c r="R103">
        <v>0</v>
      </c>
      <c r="S103">
        <v>0.960479159977492</v>
      </c>
      <c r="T103">
        <v>2.0625523315841967</v>
      </c>
      <c r="U103">
        <v>3.3314173626708339</v>
      </c>
      <c r="V103">
        <v>4.7991910956948445</v>
      </c>
      <c r="W103">
        <v>6.4951572294521771</v>
      </c>
      <c r="X103">
        <v>8.4656717452333883</v>
      </c>
      <c r="Y103">
        <v>10.74515672021354</v>
      </c>
      <c r="Z103">
        <v>13.353361068458772</v>
      </c>
      <c r="AA103">
        <v>16.309605911627372</v>
      </c>
    </row>
    <row r="104" spans="1:27" x14ac:dyDescent="0.3">
      <c r="A104" t="s">
        <v>210</v>
      </c>
      <c r="B104">
        <v>0</v>
      </c>
      <c r="C104">
        <v>0</v>
      </c>
      <c r="D104">
        <v>0</v>
      </c>
      <c r="E104">
        <v>36.501462541070225</v>
      </c>
      <c r="F104">
        <v>78.662896417157185</v>
      </c>
      <c r="G104">
        <v>127.18168846843537</v>
      </c>
      <c r="H104">
        <v>182.80197884215846</v>
      </c>
      <c r="I104">
        <v>246.24215205559068</v>
      </c>
      <c r="J104">
        <v>318.5085741161829</v>
      </c>
      <c r="K104">
        <v>400.63148705134444</v>
      </c>
      <c r="L104">
        <v>493.77061133888765</v>
      </c>
      <c r="M104">
        <v>599.20684767073453</v>
      </c>
      <c r="O104" t="s">
        <v>210</v>
      </c>
      <c r="P104">
        <v>0</v>
      </c>
      <c r="Q104">
        <v>0</v>
      </c>
      <c r="R104">
        <v>0</v>
      </c>
      <c r="S104">
        <v>113.80110551794382</v>
      </c>
      <c r="T104">
        <v>245.24838053937106</v>
      </c>
      <c r="U104">
        <v>396.51607748762581</v>
      </c>
      <c r="V104">
        <v>569.92421220652454</v>
      </c>
      <c r="W104">
        <v>767.71250186245857</v>
      </c>
      <c r="X104">
        <v>993.01850742506758</v>
      </c>
      <c r="Y104">
        <v>1249.0542284556918</v>
      </c>
      <c r="Z104">
        <v>1539.4353412390378</v>
      </c>
      <c r="AA104">
        <v>1868.1553272591809</v>
      </c>
    </row>
    <row r="105" spans="1:27" x14ac:dyDescent="0.3">
      <c r="A105" t="s">
        <v>212</v>
      </c>
      <c r="B105">
        <v>0</v>
      </c>
      <c r="C105">
        <v>0</v>
      </c>
      <c r="D105">
        <v>0</v>
      </c>
      <c r="E105">
        <v>0.11847171937211853</v>
      </c>
      <c r="F105">
        <v>0.24872537896561986</v>
      </c>
      <c r="G105">
        <v>0.39183325125791546</v>
      </c>
      <c r="H105">
        <v>0.54900264395122433</v>
      </c>
      <c r="I105">
        <v>0.7209838309068044</v>
      </c>
      <c r="J105">
        <v>0.90948373547611361</v>
      </c>
      <c r="K105">
        <v>1.1157578069541272</v>
      </c>
      <c r="L105">
        <v>1.3409020455282625</v>
      </c>
      <c r="M105">
        <v>1.5856375439618109</v>
      </c>
      <c r="O105" t="s">
        <v>212</v>
      </c>
      <c r="P105">
        <v>0</v>
      </c>
      <c r="Q105">
        <v>0</v>
      </c>
      <c r="R105">
        <v>0</v>
      </c>
      <c r="S105">
        <v>0.18221943111256067</v>
      </c>
      <c r="T105">
        <v>0.38256047349168165</v>
      </c>
      <c r="U105">
        <v>0.60267237205308799</v>
      </c>
      <c r="V105">
        <v>0.84441206720282658</v>
      </c>
      <c r="W105">
        <v>1.1089335430047895</v>
      </c>
      <c r="X105">
        <v>1.3988621905962346</v>
      </c>
      <c r="Y105">
        <v>1.7161289961866428</v>
      </c>
      <c r="Z105">
        <v>2.0624196998978661</v>
      </c>
      <c r="AA105">
        <v>2.4388434028200461</v>
      </c>
    </row>
    <row r="106" spans="1:27" x14ac:dyDescent="0.3">
      <c r="A106" t="s">
        <v>214</v>
      </c>
      <c r="B106">
        <v>0</v>
      </c>
      <c r="C106">
        <v>0</v>
      </c>
      <c r="D106">
        <v>0</v>
      </c>
      <c r="E106">
        <v>0.67033299498848642</v>
      </c>
      <c r="F106">
        <v>1.3731285328815996</v>
      </c>
      <c r="G106">
        <v>2.1095808695394584</v>
      </c>
      <c r="H106">
        <v>2.8809785099652849</v>
      </c>
      <c r="I106">
        <v>3.6894061932627586</v>
      </c>
      <c r="J106">
        <v>4.5358879353643697</v>
      </c>
      <c r="K106">
        <v>5.41764095845428</v>
      </c>
      <c r="L106">
        <v>6.3265654079193041</v>
      </c>
      <c r="M106">
        <v>7.2533835109636868</v>
      </c>
      <c r="O106" t="s">
        <v>214</v>
      </c>
      <c r="P106">
        <v>0</v>
      </c>
      <c r="Q106">
        <v>0</v>
      </c>
      <c r="R106">
        <v>0</v>
      </c>
      <c r="S106">
        <v>6.2746021907693432</v>
      </c>
      <c r="T106">
        <v>12.853067602281413</v>
      </c>
      <c r="U106">
        <v>19.746574977776135</v>
      </c>
      <c r="V106">
        <v>26.967185272594364</v>
      </c>
      <c r="W106">
        <v>34.534412532210368</v>
      </c>
      <c r="X106">
        <v>42.457841981671152</v>
      </c>
      <c r="Y106">
        <v>50.711425636004734</v>
      </c>
      <c r="Z106">
        <v>59.219345407960773</v>
      </c>
      <c r="AA106">
        <v>67.894757394665774</v>
      </c>
    </row>
    <row r="107" spans="1:27" x14ac:dyDescent="0.3">
      <c r="A107" t="s">
        <v>216</v>
      </c>
      <c r="B107">
        <v>0</v>
      </c>
      <c r="C107">
        <v>0</v>
      </c>
      <c r="D107">
        <v>0</v>
      </c>
      <c r="E107">
        <v>6.4844646050281085</v>
      </c>
      <c r="F107">
        <v>13.199957588633112</v>
      </c>
      <c r="G107">
        <v>20.167294649008568</v>
      </c>
      <c r="H107">
        <v>27.413028809166235</v>
      </c>
      <c r="I107">
        <v>34.951936965266754</v>
      </c>
      <c r="J107">
        <v>42.816951410108004</v>
      </c>
      <c r="K107">
        <v>51.009479333312044</v>
      </c>
      <c r="L107">
        <v>59.487042651658072</v>
      </c>
      <c r="M107">
        <v>68.200598396967706</v>
      </c>
      <c r="O107" t="s">
        <v>216</v>
      </c>
      <c r="P107">
        <v>0</v>
      </c>
      <c r="Q107">
        <v>0</v>
      </c>
      <c r="R107">
        <v>0</v>
      </c>
      <c r="S107">
        <v>98.863580692517644</v>
      </c>
      <c r="T107">
        <v>201.24947111126721</v>
      </c>
      <c r="U107">
        <v>307.47503199200355</v>
      </c>
      <c r="V107">
        <v>417.94509659283767</v>
      </c>
      <c r="W107">
        <v>532.88495673891521</v>
      </c>
      <c r="X107">
        <v>652.79670544557803</v>
      </c>
      <c r="Y107">
        <v>777.7017970368488</v>
      </c>
      <c r="Z107">
        <v>906.95260126659741</v>
      </c>
      <c r="AA107">
        <v>1039.8013982015354</v>
      </c>
    </row>
    <row r="108" spans="1:27" x14ac:dyDescent="0.3">
      <c r="A108" t="s">
        <v>220</v>
      </c>
      <c r="B108">
        <v>0</v>
      </c>
      <c r="C108">
        <v>0</v>
      </c>
      <c r="D108">
        <v>0</v>
      </c>
      <c r="E108">
        <v>1.501548798028459</v>
      </c>
      <c r="F108">
        <v>3.0764819748575647</v>
      </c>
      <c r="G108">
        <v>4.7350934731989653</v>
      </c>
      <c r="H108">
        <v>6.4957704246545802</v>
      </c>
      <c r="I108">
        <v>8.363891280326726</v>
      </c>
      <c r="J108">
        <v>10.360724694762119</v>
      </c>
      <c r="K108">
        <v>12.493188524501605</v>
      </c>
      <c r="L108">
        <v>14.750127597114478</v>
      </c>
      <c r="M108">
        <v>17.117851364495039</v>
      </c>
      <c r="O108" t="s">
        <v>220</v>
      </c>
      <c r="P108">
        <v>0</v>
      </c>
      <c r="Q108">
        <v>0</v>
      </c>
      <c r="R108">
        <v>0</v>
      </c>
      <c r="S108">
        <v>36.489623423156445</v>
      </c>
      <c r="T108">
        <v>74.76258439158164</v>
      </c>
      <c r="U108">
        <v>115.06903933947319</v>
      </c>
      <c r="V108">
        <v>157.85581990418223</v>
      </c>
      <c r="W108">
        <v>203.25362956706113</v>
      </c>
      <c r="X108">
        <v>251.77932478735215</v>
      </c>
      <c r="Y108">
        <v>303.60101863630598</v>
      </c>
      <c r="Z108">
        <v>358.44762565752558</v>
      </c>
      <c r="AA108">
        <v>415.98644740958139</v>
      </c>
    </row>
    <row r="109" spans="1:27" x14ac:dyDescent="0.3">
      <c r="A109" t="s">
        <v>222</v>
      </c>
      <c r="B109">
        <v>0</v>
      </c>
      <c r="C109">
        <v>0</v>
      </c>
      <c r="D109">
        <v>0</v>
      </c>
      <c r="E109">
        <v>179.2688744334705</v>
      </c>
      <c r="F109">
        <v>384.21900190345468</v>
      </c>
      <c r="G109">
        <v>617.63206486667832</v>
      </c>
      <c r="H109">
        <v>882.4951563087825</v>
      </c>
      <c r="I109">
        <v>1181.275986998905</v>
      </c>
      <c r="J109">
        <v>1518.0912720343849</v>
      </c>
      <c r="K109">
        <v>1896.9112778981539</v>
      </c>
      <c r="L109">
        <v>2322.1897863882682</v>
      </c>
      <c r="M109">
        <v>2798.7790507325071</v>
      </c>
      <c r="O109" t="s">
        <v>222</v>
      </c>
      <c r="P109">
        <v>0</v>
      </c>
      <c r="Q109">
        <v>0</v>
      </c>
      <c r="R109">
        <v>0</v>
      </c>
      <c r="S109">
        <v>1394.5386462465758</v>
      </c>
      <c r="T109">
        <v>2988.852629715715</v>
      </c>
      <c r="U109">
        <v>4804.5807524568445</v>
      </c>
      <c r="V109">
        <v>6864.9597119813116</v>
      </c>
      <c r="W109">
        <v>9189.1859139462322</v>
      </c>
      <c r="X109">
        <v>11809.283424531357</v>
      </c>
      <c r="Y109">
        <v>14756.137081184588</v>
      </c>
      <c r="Z109">
        <v>18064.393003367353</v>
      </c>
      <c r="AA109">
        <v>21771.797033289564</v>
      </c>
    </row>
    <row r="110" spans="1:27" x14ac:dyDescent="0.3">
      <c r="A110" t="s">
        <v>226</v>
      </c>
      <c r="B110">
        <v>0</v>
      </c>
      <c r="C110">
        <v>0</v>
      </c>
      <c r="D110">
        <v>0</v>
      </c>
      <c r="E110">
        <v>242.4532196993282</v>
      </c>
      <c r="F110">
        <v>516.50416865520356</v>
      </c>
      <c r="G110">
        <v>825.36420483855727</v>
      </c>
      <c r="H110">
        <v>1172.6781315214721</v>
      </c>
      <c r="I110">
        <v>1561.6735985720743</v>
      </c>
      <c r="J110">
        <v>1996.9112615224822</v>
      </c>
      <c r="K110">
        <v>2482.720981362967</v>
      </c>
      <c r="L110">
        <v>3023.4158043571433</v>
      </c>
      <c r="M110">
        <v>3623.640775888427</v>
      </c>
      <c r="O110" t="s">
        <v>226</v>
      </c>
      <c r="P110">
        <v>0</v>
      </c>
      <c r="Q110">
        <v>0</v>
      </c>
      <c r="R110">
        <v>0</v>
      </c>
      <c r="S110">
        <v>713.64814090654545</v>
      </c>
      <c r="T110">
        <v>1520.3025152166665</v>
      </c>
      <c r="U110">
        <v>2429.415584104443</v>
      </c>
      <c r="V110">
        <v>3451.7156319057958</v>
      </c>
      <c r="W110">
        <v>4596.7030741266171</v>
      </c>
      <c r="X110">
        <v>5877.8019574586615</v>
      </c>
      <c r="Y110">
        <v>7307.7569971501925</v>
      </c>
      <c r="Z110">
        <v>8899.2634151969796</v>
      </c>
      <c r="AA110">
        <v>10665.99365532409</v>
      </c>
    </row>
    <row r="111" spans="1:27" x14ac:dyDescent="0.3">
      <c r="A111" t="s">
        <v>228</v>
      </c>
      <c r="B111">
        <v>0</v>
      </c>
      <c r="C111">
        <v>0</v>
      </c>
      <c r="D111">
        <v>0</v>
      </c>
      <c r="E111">
        <v>0.14652635020051186</v>
      </c>
      <c r="F111">
        <v>0.29529917857635013</v>
      </c>
      <c r="G111">
        <v>0.44605243167738706</v>
      </c>
      <c r="H111">
        <v>0.59850605748606078</v>
      </c>
      <c r="I111">
        <v>0.75291035978631626</v>
      </c>
      <c r="J111">
        <v>0.90878395051226768</v>
      </c>
      <c r="K111">
        <v>1.0661746508741015</v>
      </c>
      <c r="L111">
        <v>1.2254954729620398</v>
      </c>
      <c r="M111">
        <v>1.3871332190352454</v>
      </c>
      <c r="O111" t="s">
        <v>228</v>
      </c>
      <c r="P111">
        <v>0</v>
      </c>
      <c r="Q111">
        <v>0</v>
      </c>
      <c r="R111">
        <v>0</v>
      </c>
      <c r="S111">
        <v>2.964955573433059</v>
      </c>
      <c r="T111">
        <v>5.9753685542021913</v>
      </c>
      <c r="U111">
        <v>9.0258553600457958</v>
      </c>
      <c r="V111">
        <v>12.110749148179792</v>
      </c>
      <c r="W111">
        <v>15.23511480692116</v>
      </c>
      <c r="X111">
        <v>18.38921146558701</v>
      </c>
      <c r="Y111">
        <v>21.574006784693495</v>
      </c>
      <c r="Z111">
        <v>24.797858049446546</v>
      </c>
      <c r="AA111">
        <v>28.068592190036895</v>
      </c>
    </row>
    <row r="112" spans="1:27" x14ac:dyDescent="0.3">
      <c r="A112" t="s">
        <v>230</v>
      </c>
      <c r="B112">
        <v>0</v>
      </c>
      <c r="C112">
        <v>0</v>
      </c>
      <c r="D112">
        <v>0</v>
      </c>
      <c r="E112">
        <v>5.9829547397226293</v>
      </c>
      <c r="F112">
        <v>12.206647309826735</v>
      </c>
      <c r="G112">
        <v>18.679695405186692</v>
      </c>
      <c r="H112">
        <v>25.404548751089806</v>
      </c>
      <c r="I112">
        <v>32.403789486066898</v>
      </c>
      <c r="J112">
        <v>39.66570321371205</v>
      </c>
      <c r="K112">
        <v>47.182454382338392</v>
      </c>
      <c r="L112">
        <v>54.935072939472832</v>
      </c>
      <c r="M112">
        <v>62.897671266430905</v>
      </c>
      <c r="O112" t="s">
        <v>230</v>
      </c>
      <c r="P112">
        <v>0</v>
      </c>
      <c r="Q112">
        <v>0</v>
      </c>
      <c r="R112">
        <v>0</v>
      </c>
      <c r="S112">
        <v>56.854157576658054</v>
      </c>
      <c r="T112">
        <v>115.99597186118035</v>
      </c>
      <c r="U112">
        <v>177.50733412696627</v>
      </c>
      <c r="V112">
        <v>241.41152335130528</v>
      </c>
      <c r="W112">
        <v>307.92313057128558</v>
      </c>
      <c r="X112">
        <v>376.93083752224538</v>
      </c>
      <c r="Y112">
        <v>448.36018539416636</v>
      </c>
      <c r="Z112">
        <v>522.03090768003858</v>
      </c>
      <c r="AA112">
        <v>597.69700239321583</v>
      </c>
    </row>
    <row r="113" spans="1:27" x14ac:dyDescent="0.3">
      <c r="A113" t="s">
        <v>232</v>
      </c>
      <c r="B113">
        <v>0</v>
      </c>
      <c r="C113">
        <v>0</v>
      </c>
      <c r="D113">
        <v>0</v>
      </c>
      <c r="E113">
        <v>0.23223537530910576</v>
      </c>
      <c r="F113">
        <v>0.48883000748202843</v>
      </c>
      <c r="G113">
        <v>0.77124972733077435</v>
      </c>
      <c r="H113">
        <v>1.0802730006968941</v>
      </c>
      <c r="I113">
        <v>1.4186703570972927</v>
      </c>
      <c r="J113">
        <v>1.7870590714162828</v>
      </c>
      <c r="K113">
        <v>2.1867480628768341</v>
      </c>
      <c r="L113">
        <v>2.6198164683187297</v>
      </c>
      <c r="M113">
        <v>3.0882997164690167</v>
      </c>
      <c r="O113" t="s">
        <v>232</v>
      </c>
      <c r="P113">
        <v>0</v>
      </c>
      <c r="Q113">
        <v>0</v>
      </c>
      <c r="R113">
        <v>0</v>
      </c>
      <c r="S113">
        <v>0.37180489645206372</v>
      </c>
      <c r="T113">
        <v>0.78260854993606443</v>
      </c>
      <c r="U113">
        <v>1.2347577307170798</v>
      </c>
      <c r="V113">
        <v>1.7294987494022855</v>
      </c>
      <c r="W113">
        <v>2.2712671767516452</v>
      </c>
      <c r="X113">
        <v>2.8610512593840838</v>
      </c>
      <c r="Y113">
        <v>3.5009465547723284</v>
      </c>
      <c r="Z113">
        <v>4.1942817257283904</v>
      </c>
      <c r="AA113">
        <v>4.9443154591172194</v>
      </c>
    </row>
    <row r="114" spans="1:27" x14ac:dyDescent="0.3">
      <c r="A114" t="s">
        <v>234</v>
      </c>
      <c r="B114">
        <v>0</v>
      </c>
      <c r="C114">
        <v>0</v>
      </c>
      <c r="D114">
        <v>0</v>
      </c>
      <c r="E114">
        <v>27.41593653504151</v>
      </c>
      <c r="F114">
        <v>55.53050874162841</v>
      </c>
      <c r="G114">
        <v>84.361565812728259</v>
      </c>
      <c r="H114">
        <v>113.93700098494992</v>
      </c>
      <c r="I114">
        <v>144.28333938181481</v>
      </c>
      <c r="J114">
        <v>175.47876518168073</v>
      </c>
      <c r="K114">
        <v>207.49584796945737</v>
      </c>
      <c r="L114">
        <v>240.20081237587124</v>
      </c>
      <c r="M114">
        <v>273.4471806475226</v>
      </c>
      <c r="O114" t="s">
        <v>234</v>
      </c>
      <c r="P114">
        <v>0</v>
      </c>
      <c r="Q114">
        <v>0</v>
      </c>
      <c r="R114">
        <v>0</v>
      </c>
      <c r="S114">
        <v>340.673750496504</v>
      </c>
      <c r="T114">
        <v>690.02883252993342</v>
      </c>
      <c r="U114">
        <v>1048.2870423356235</v>
      </c>
      <c r="V114">
        <v>1415.7949846526371</v>
      </c>
      <c r="W114">
        <v>1792.8822638809906</v>
      </c>
      <c r="X114">
        <v>2180.5204060977394</v>
      </c>
      <c r="Y114">
        <v>2578.3685576401003</v>
      </c>
      <c r="Z114">
        <v>2984.7644095544383</v>
      </c>
      <c r="AA114">
        <v>3397.8878115223015</v>
      </c>
    </row>
    <row r="115" spans="1:27" x14ac:dyDescent="0.3">
      <c r="A115" t="s">
        <v>236</v>
      </c>
      <c r="B115">
        <v>0</v>
      </c>
      <c r="C115">
        <v>0</v>
      </c>
      <c r="D115">
        <v>0</v>
      </c>
      <c r="E115">
        <v>105.3941508272876</v>
      </c>
      <c r="F115">
        <v>227.06547331318507</v>
      </c>
      <c r="G115">
        <v>366.90613310280855</v>
      </c>
      <c r="H115">
        <v>526.93251383239999</v>
      </c>
      <c r="I115">
        <v>709.33660998337177</v>
      </c>
      <c r="J115">
        <v>916.58449212526898</v>
      </c>
      <c r="K115">
        <v>1151.2933806682379</v>
      </c>
      <c r="L115">
        <v>1416.2161388017034</v>
      </c>
      <c r="M115">
        <v>1714.3204896518569</v>
      </c>
      <c r="O115" t="s">
        <v>236</v>
      </c>
      <c r="P115">
        <v>0</v>
      </c>
      <c r="Q115">
        <v>0</v>
      </c>
      <c r="R115">
        <v>0</v>
      </c>
      <c r="S115">
        <v>458.17507148733603</v>
      </c>
      <c r="T115">
        <v>987.11113141431179</v>
      </c>
      <c r="U115">
        <v>1595.033903152781</v>
      </c>
      <c r="V115">
        <v>2290.7091171482134</v>
      </c>
      <c r="W115">
        <v>3083.6659286747645</v>
      </c>
      <c r="X115">
        <v>3984.6249711890832</v>
      </c>
      <c r="Y115">
        <v>5004.9639647933236</v>
      </c>
      <c r="Z115">
        <v>6156.6503031114089</v>
      </c>
      <c r="AA115">
        <v>7452.5854303394744</v>
      </c>
    </row>
    <row r="116" spans="1:27" x14ac:dyDescent="0.3">
      <c r="A116" t="s">
        <v>238</v>
      </c>
      <c r="B116">
        <v>0</v>
      </c>
      <c r="C116">
        <v>0</v>
      </c>
      <c r="D116">
        <v>0</v>
      </c>
      <c r="E116">
        <v>41.088389618277347</v>
      </c>
      <c r="F116">
        <v>86.73195852747142</v>
      </c>
      <c r="G116">
        <v>137.26364142359307</v>
      </c>
      <c r="H116">
        <v>193.04550159868882</v>
      </c>
      <c r="I116">
        <v>254.37682316313942</v>
      </c>
      <c r="J116">
        <v>321.73134173625954</v>
      </c>
      <c r="K116">
        <v>395.57669019008949</v>
      </c>
      <c r="L116">
        <v>476.45008687780751</v>
      </c>
      <c r="M116">
        <v>564.93020716697492</v>
      </c>
      <c r="O116" t="s">
        <v>238</v>
      </c>
      <c r="P116">
        <v>0</v>
      </c>
      <c r="Q116">
        <v>0</v>
      </c>
      <c r="R116">
        <v>0</v>
      </c>
      <c r="S116">
        <v>246.5107538196653</v>
      </c>
      <c r="T116">
        <v>520.35041225739224</v>
      </c>
      <c r="U116">
        <v>823.51642480314058</v>
      </c>
      <c r="V116">
        <v>1158.180998639572</v>
      </c>
      <c r="W116">
        <v>1526.1396957816887</v>
      </c>
      <c r="X116">
        <v>1930.2347041495705</v>
      </c>
      <c r="Y116">
        <v>2373.2715980883859</v>
      </c>
      <c r="Z116">
        <v>2858.4734316637287</v>
      </c>
      <c r="AA116">
        <v>3389.3119812678988</v>
      </c>
    </row>
    <row r="117" spans="1:27" x14ac:dyDescent="0.3">
      <c r="A117" t="s">
        <v>240</v>
      </c>
      <c r="B117">
        <v>0</v>
      </c>
      <c r="C117">
        <v>0</v>
      </c>
      <c r="D117">
        <v>0</v>
      </c>
      <c r="E117">
        <v>50.49999110467661</v>
      </c>
      <c r="F117">
        <v>104.430020715914</v>
      </c>
      <c r="G117">
        <v>161.99631178487198</v>
      </c>
      <c r="H117">
        <v>223.45819816412859</v>
      </c>
      <c r="I117">
        <v>288.72900977563859</v>
      </c>
      <c r="J117">
        <v>358.25185918594389</v>
      </c>
      <c r="K117">
        <v>432.07496722910992</v>
      </c>
      <c r="L117">
        <v>509.94323579626916</v>
      </c>
      <c r="M117">
        <v>591.57566587014799</v>
      </c>
      <c r="O117" t="s">
        <v>240</v>
      </c>
      <c r="P117">
        <v>0</v>
      </c>
      <c r="Q117">
        <v>0</v>
      </c>
      <c r="R117">
        <v>0</v>
      </c>
      <c r="S117">
        <v>95.384479354351242</v>
      </c>
      <c r="T117">
        <v>197.24762197094969</v>
      </c>
      <c r="U117">
        <v>305.97894215260931</v>
      </c>
      <c r="V117">
        <v>422.0682701738715</v>
      </c>
      <c r="W117">
        <v>545.35190342629994</v>
      </c>
      <c r="X117">
        <v>676.66679376929733</v>
      </c>
      <c r="Y117">
        <v>816.10402080606036</v>
      </c>
      <c r="Z117">
        <v>963.18175474283908</v>
      </c>
      <c r="AA117">
        <v>1117.3692441007588</v>
      </c>
    </row>
    <row r="118" spans="1:27" x14ac:dyDescent="0.3">
      <c r="A118" t="s">
        <v>182</v>
      </c>
      <c r="B118">
        <v>0</v>
      </c>
      <c r="C118">
        <v>0</v>
      </c>
      <c r="D118">
        <v>0</v>
      </c>
      <c r="E118">
        <v>1.2966281571275999</v>
      </c>
      <c r="F118">
        <v>2.660459593949156</v>
      </c>
      <c r="G118">
        <v>4.0937097346076285</v>
      </c>
      <c r="H118">
        <v>5.599904185176019</v>
      </c>
      <c r="I118">
        <v>7.1822802930038527</v>
      </c>
      <c r="J118">
        <v>8.8436447694868683</v>
      </c>
      <c r="K118">
        <v>10.589618771060586</v>
      </c>
      <c r="L118">
        <v>12.428424707232971</v>
      </c>
      <c r="M118">
        <v>14.369173085843371</v>
      </c>
      <c r="O118" t="s">
        <v>182</v>
      </c>
      <c r="P118">
        <v>0</v>
      </c>
      <c r="Q118">
        <v>0</v>
      </c>
      <c r="R118">
        <v>0</v>
      </c>
      <c r="S118">
        <v>29.367886128924113</v>
      </c>
      <c r="T118">
        <v>60.257888104780193</v>
      </c>
      <c r="U118">
        <v>92.720184017254553</v>
      </c>
      <c r="V118">
        <v>126.83462682736615</v>
      </c>
      <c r="W118">
        <v>162.674540600922</v>
      </c>
      <c r="X118">
        <v>200.30349574568618</v>
      </c>
      <c r="Y118">
        <v>239.84880823980075</v>
      </c>
      <c r="Z118">
        <v>281.4967109556647</v>
      </c>
      <c r="AA118">
        <v>325.45355168491881</v>
      </c>
    </row>
    <row r="119" spans="1:27" x14ac:dyDescent="0.3">
      <c r="A119" t="s">
        <v>218</v>
      </c>
      <c r="B119">
        <v>0</v>
      </c>
      <c r="C119">
        <v>0</v>
      </c>
      <c r="D119">
        <v>0</v>
      </c>
      <c r="E119">
        <v>8.4687974633510805</v>
      </c>
      <c r="F119">
        <v>17.401963799503392</v>
      </c>
      <c r="G119">
        <v>26.805279885280299</v>
      </c>
      <c r="H119">
        <v>36.716995871277419</v>
      </c>
      <c r="I119">
        <v>47.181068373608724</v>
      </c>
      <c r="J119">
        <v>58.229838387313379</v>
      </c>
      <c r="K119">
        <v>69.887735103973739</v>
      </c>
      <c r="L119">
        <v>82.150896360535342</v>
      </c>
      <c r="M119">
        <v>95.016922173121202</v>
      </c>
      <c r="O119" t="s">
        <v>218</v>
      </c>
      <c r="P119">
        <v>0</v>
      </c>
      <c r="Q119">
        <v>0</v>
      </c>
      <c r="R119">
        <v>0</v>
      </c>
      <c r="S119">
        <v>205.6206423936419</v>
      </c>
      <c r="T119">
        <v>422.51606451205589</v>
      </c>
      <c r="U119">
        <v>650.8266248431114</v>
      </c>
      <c r="V119">
        <v>891.48102909398358</v>
      </c>
      <c r="W119">
        <v>1145.5465347686945</v>
      </c>
      <c r="X119">
        <v>1413.8083745055701</v>
      </c>
      <c r="Y119">
        <v>1696.8596839992679</v>
      </c>
      <c r="Z119">
        <v>1994.6066907334716</v>
      </c>
      <c r="AA119">
        <v>2306.991123598425</v>
      </c>
    </row>
    <row r="120" spans="1:27" x14ac:dyDescent="0.3">
      <c r="A120" t="s">
        <v>224</v>
      </c>
      <c r="B120">
        <v>0</v>
      </c>
      <c r="C120">
        <v>0</v>
      </c>
      <c r="D120">
        <v>0</v>
      </c>
      <c r="E120">
        <v>5.4884998839355887</v>
      </c>
      <c r="F120">
        <v>11.051308727509195</v>
      </c>
      <c r="G120">
        <v>16.689790061898123</v>
      </c>
      <c r="H120">
        <v>22.394839220952662</v>
      </c>
      <c r="I120">
        <v>28.152836377705654</v>
      </c>
      <c r="J120">
        <v>33.962406039257161</v>
      </c>
      <c r="K120">
        <v>39.810100586060202</v>
      </c>
      <c r="L120">
        <v>45.685197897056923</v>
      </c>
      <c r="M120">
        <v>51.578497676146839</v>
      </c>
      <c r="O120" t="s">
        <v>224</v>
      </c>
      <c r="P120">
        <v>0</v>
      </c>
      <c r="Q120">
        <v>0</v>
      </c>
      <c r="R120">
        <v>0</v>
      </c>
      <c r="S120">
        <v>158.54539513537657</v>
      </c>
      <c r="T120">
        <v>319.23734098898967</v>
      </c>
      <c r="U120">
        <v>482.11522566211625</v>
      </c>
      <c r="V120">
        <v>646.91604415834627</v>
      </c>
      <c r="W120">
        <v>813.24636277195714</v>
      </c>
      <c r="X120">
        <v>981.06644786535526</v>
      </c>
      <c r="Y120">
        <v>1149.9878402602963</v>
      </c>
      <c r="Z120">
        <v>1319.700811805963</v>
      </c>
      <c r="AA120">
        <v>1489.9395950592561</v>
      </c>
    </row>
    <row r="121" spans="1:27" x14ac:dyDescent="0.3">
      <c r="A121" t="s">
        <v>138</v>
      </c>
      <c r="B121">
        <v>0</v>
      </c>
      <c r="C121">
        <v>0</v>
      </c>
      <c r="D121">
        <v>0</v>
      </c>
      <c r="E121">
        <v>3.2007133746746241E-2</v>
      </c>
      <c r="F121">
        <v>6.6518450444563282E-2</v>
      </c>
      <c r="G121">
        <v>0.10370094650992073</v>
      </c>
      <c r="H121">
        <v>0.1437485028795133</v>
      </c>
      <c r="I121">
        <v>0.18686896003340181</v>
      </c>
      <c r="J121">
        <v>0.23330027873779813</v>
      </c>
      <c r="K121">
        <v>0.28321151296032704</v>
      </c>
      <c r="L121">
        <v>0.33673516149904298</v>
      </c>
      <c r="M121">
        <v>0.39395832031246475</v>
      </c>
      <c r="O121" t="s">
        <v>138</v>
      </c>
      <c r="P121">
        <v>0</v>
      </c>
      <c r="Q121">
        <v>0</v>
      </c>
      <c r="R121">
        <v>0</v>
      </c>
      <c r="S121">
        <v>2.4040374236828903</v>
      </c>
      <c r="T121">
        <v>4.996162589859594</v>
      </c>
      <c r="U121">
        <v>7.7889185034111641</v>
      </c>
      <c r="V121">
        <v>10.796867450084271</v>
      </c>
      <c r="W121">
        <v>14.035620208906387</v>
      </c>
      <c r="X121">
        <v>17.523049876289946</v>
      </c>
      <c r="Y121">
        <v>21.271853998600946</v>
      </c>
      <c r="Z121">
        <v>25.291984484424411</v>
      </c>
      <c r="AA121">
        <v>29.58998306115733</v>
      </c>
    </row>
    <row r="122" spans="1:27" x14ac:dyDescent="0.3">
      <c r="A122" t="s">
        <v>170</v>
      </c>
      <c r="B122">
        <v>0</v>
      </c>
      <c r="C122">
        <v>0</v>
      </c>
      <c r="D122">
        <v>0</v>
      </c>
      <c r="E122">
        <v>0.13838535628647541</v>
      </c>
      <c r="F122">
        <v>0.29026596321042009</v>
      </c>
      <c r="G122">
        <v>0.45684865193203672</v>
      </c>
      <c r="H122">
        <v>0.63946100957036567</v>
      </c>
      <c r="I122">
        <v>0.83691630766403824</v>
      </c>
      <c r="J122">
        <v>1.0517435479090587</v>
      </c>
      <c r="K122">
        <v>1.2839634270629561</v>
      </c>
      <c r="L122">
        <v>1.532470040761384</v>
      </c>
      <c r="M122">
        <v>1.7961878961371678</v>
      </c>
      <c r="O122" t="s">
        <v>170</v>
      </c>
      <c r="P122">
        <v>0</v>
      </c>
      <c r="Q122">
        <v>0</v>
      </c>
      <c r="R122">
        <v>0</v>
      </c>
      <c r="S122">
        <v>2.7495192874205117</v>
      </c>
      <c r="T122">
        <v>5.7671699213361123</v>
      </c>
      <c r="U122">
        <v>9.0769299124314671</v>
      </c>
      <c r="V122">
        <v>12.70517651974238</v>
      </c>
      <c r="W122">
        <v>16.628331144484847</v>
      </c>
      <c r="X122">
        <v>20.896641436610238</v>
      </c>
      <c r="Y122">
        <v>25.510518611116623</v>
      </c>
      <c r="Z122">
        <v>30.447989928536387</v>
      </c>
      <c r="AA122">
        <v>35.687686882395042</v>
      </c>
    </row>
    <row r="125" spans="1:27" x14ac:dyDescent="0.3">
      <c r="A125" t="s">
        <v>425</v>
      </c>
      <c r="B125">
        <v>0</v>
      </c>
      <c r="C125">
        <v>0</v>
      </c>
      <c r="D125">
        <v>0</v>
      </c>
      <c r="E125">
        <v>8561.46700022189</v>
      </c>
      <c r="F125">
        <v>18202.120113976722</v>
      </c>
      <c r="G125">
        <v>29054.061807977188</v>
      </c>
      <c r="H125">
        <v>41264.082619320994</v>
      </c>
      <c r="I125">
        <v>54984.126641505165</v>
      </c>
      <c r="J125">
        <v>70421.652292545972</v>
      </c>
      <c r="K125">
        <v>87798.377149430977</v>
      </c>
      <c r="L125">
        <v>107367.39902326373</v>
      </c>
      <c r="M125">
        <v>129418.88320396267</v>
      </c>
      <c r="P125">
        <v>0</v>
      </c>
      <c r="Q125">
        <v>0</v>
      </c>
      <c r="R125">
        <v>0</v>
      </c>
      <c r="S125">
        <v>30084.436311708138</v>
      </c>
      <c r="T125">
        <v>63574.573543614766</v>
      </c>
      <c r="U125">
        <v>100835.98266098434</v>
      </c>
      <c r="V125">
        <v>142266.53579513152</v>
      </c>
      <c r="W125">
        <v>188271.46118592052</v>
      </c>
      <c r="X125">
        <v>239401.61520828804</v>
      </c>
      <c r="Y125">
        <v>296229.2950525296</v>
      </c>
      <c r="Z125">
        <v>359391.01337508077</v>
      </c>
      <c r="AA125">
        <v>429604.25493814598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9555-40CC-48A6-BF38-523952B7C0BA}">
  <dimension ref="A1:M233"/>
  <sheetViews>
    <sheetView workbookViewId="0">
      <selection activeCell="E6" sqref="E6"/>
    </sheetView>
  </sheetViews>
  <sheetFormatPr defaultRowHeight="14.4" x14ac:dyDescent="0.3"/>
  <sheetData>
    <row r="1" spans="1:13" ht="15.6" x14ac:dyDescent="0.3">
      <c r="A1" s="14" t="s">
        <v>0</v>
      </c>
      <c r="B1" s="15">
        <v>2019</v>
      </c>
      <c r="C1" s="15">
        <v>2020</v>
      </c>
      <c r="D1" s="15">
        <v>2021</v>
      </c>
      <c r="E1" s="15">
        <v>2022</v>
      </c>
      <c r="F1" s="15">
        <v>2023</v>
      </c>
      <c r="G1" s="15">
        <v>2024</v>
      </c>
      <c r="H1" s="15">
        <v>2025</v>
      </c>
      <c r="I1" s="15">
        <v>2026</v>
      </c>
      <c r="J1" s="15">
        <v>2027</v>
      </c>
      <c r="K1" s="15">
        <v>2028</v>
      </c>
      <c r="L1" s="15">
        <v>2029</v>
      </c>
      <c r="M1" s="15">
        <v>2030</v>
      </c>
    </row>
    <row r="2" spans="1:13" x14ac:dyDescent="0.3">
      <c r="A2" s="16" t="s">
        <v>244</v>
      </c>
      <c r="B2" s="17">
        <v>1.2907395902348794E-3</v>
      </c>
      <c r="C2" s="17">
        <f>B2+($M2-$B2)/11</f>
        <v>1.2502924272443229E-3</v>
      </c>
      <c r="D2" s="17">
        <f t="shared" ref="D2:L2" si="0">C2+($M2-$B2)/11</f>
        <v>1.2098452642537664E-3</v>
      </c>
      <c r="E2" s="17">
        <f t="shared" si="0"/>
        <v>1.1693981012632099E-3</v>
      </c>
      <c r="F2" s="17">
        <f t="shared" si="0"/>
        <v>1.1289509382726535E-3</v>
      </c>
      <c r="G2" s="17">
        <f t="shared" si="0"/>
        <v>1.088503775282097E-3</v>
      </c>
      <c r="H2" s="17">
        <f t="shared" si="0"/>
        <v>1.0480566122915405E-3</v>
      </c>
      <c r="I2" s="17">
        <f t="shared" si="0"/>
        <v>1.007609449300984E-3</v>
      </c>
      <c r="J2" s="17">
        <f t="shared" si="0"/>
        <v>9.6716228631042766E-4</v>
      </c>
      <c r="K2" s="17">
        <f t="shared" si="0"/>
        <v>9.2671512331987129E-4</v>
      </c>
      <c r="L2" s="17">
        <f t="shared" si="0"/>
        <v>8.8626796032931492E-4</v>
      </c>
      <c r="M2" s="17">
        <v>8.458207973387592E-4</v>
      </c>
    </row>
    <row r="3" spans="1:13" x14ac:dyDescent="0.3">
      <c r="A3" s="18" t="s">
        <v>245</v>
      </c>
      <c r="B3" s="17">
        <v>9.2880503911158113E-5</v>
      </c>
      <c r="C3" s="17">
        <f t="shared" ref="C3:L3" si="1">B3+($M3-$B3)/11</f>
        <v>9.1221923484173151E-5</v>
      </c>
      <c r="D3" s="17">
        <f t="shared" si="1"/>
        <v>8.956334305718819E-5</v>
      </c>
      <c r="E3" s="17">
        <f t="shared" si="1"/>
        <v>8.7904762630203228E-5</v>
      </c>
      <c r="F3" s="17">
        <f t="shared" si="1"/>
        <v>8.6246182203218266E-5</v>
      </c>
      <c r="G3" s="17">
        <f t="shared" si="1"/>
        <v>8.4587601776233304E-5</v>
      </c>
      <c r="H3" s="17">
        <f t="shared" si="1"/>
        <v>8.2929021349248343E-5</v>
      </c>
      <c r="I3" s="17">
        <f t="shared" si="1"/>
        <v>8.1270440922263381E-5</v>
      </c>
      <c r="J3" s="17">
        <f t="shared" si="1"/>
        <v>7.9611860495278419E-5</v>
      </c>
      <c r="K3" s="17">
        <f t="shared" si="1"/>
        <v>7.7953280068293458E-5</v>
      </c>
      <c r="L3" s="17">
        <f t="shared" si="1"/>
        <v>7.6294699641308496E-5</v>
      </c>
      <c r="M3" s="17">
        <v>7.4636119214323521E-5</v>
      </c>
    </row>
    <row r="4" spans="1:13" x14ac:dyDescent="0.3">
      <c r="A4" s="18" t="s">
        <v>246</v>
      </c>
      <c r="B4" s="17">
        <v>1.7217015454029673E-3</v>
      </c>
      <c r="C4" s="17">
        <f t="shared" ref="C4:L4" si="2">B4+($M4-$B4)/11</f>
        <v>1.6661627858738394E-3</v>
      </c>
      <c r="D4" s="17">
        <f t="shared" si="2"/>
        <v>1.6106240263447115E-3</v>
      </c>
      <c r="E4" s="17">
        <f t="shared" si="2"/>
        <v>1.5550852668155836E-3</v>
      </c>
      <c r="F4" s="17">
        <f t="shared" si="2"/>
        <v>1.4995465072864557E-3</v>
      </c>
      <c r="G4" s="17">
        <f t="shared" si="2"/>
        <v>1.4440077477573278E-3</v>
      </c>
      <c r="H4" s="17">
        <f t="shared" si="2"/>
        <v>1.3884689882281999E-3</v>
      </c>
      <c r="I4" s="17">
        <f t="shared" si="2"/>
        <v>1.332930228699072E-3</v>
      </c>
      <c r="J4" s="17">
        <f t="shared" si="2"/>
        <v>1.2773914691699441E-3</v>
      </c>
      <c r="K4" s="17">
        <f t="shared" si="2"/>
        <v>1.2218527096408162E-3</v>
      </c>
      <c r="L4" s="17">
        <f t="shared" si="2"/>
        <v>1.1663139501116883E-3</v>
      </c>
      <c r="M4" s="17">
        <v>1.1107751905825604E-3</v>
      </c>
    </row>
    <row r="5" spans="1:13" x14ac:dyDescent="0.3">
      <c r="A5" s="18" t="s">
        <v>247</v>
      </c>
      <c r="B5" s="17">
        <v>2.9960832527701933E-3</v>
      </c>
      <c r="C5" s="17">
        <f t="shared" ref="C5:L5" si="3">B5+($M5-$B5)/11</f>
        <v>2.8615189075429604E-3</v>
      </c>
      <c r="D5" s="17">
        <f t="shared" si="3"/>
        <v>2.726954562315728E-3</v>
      </c>
      <c r="E5" s="17">
        <f t="shared" si="3"/>
        <v>2.5923902170884956E-3</v>
      </c>
      <c r="F5" s="17">
        <f t="shared" si="3"/>
        <v>2.4578258718612632E-3</v>
      </c>
      <c r="G5" s="17">
        <f t="shared" si="3"/>
        <v>2.3232615266340307E-3</v>
      </c>
      <c r="H5" s="17">
        <f t="shared" si="3"/>
        <v>2.1886971814067983E-3</v>
      </c>
      <c r="I5" s="17">
        <f t="shared" si="3"/>
        <v>2.0541328361795659E-3</v>
      </c>
      <c r="J5" s="17">
        <f t="shared" si="3"/>
        <v>1.9195684909523332E-3</v>
      </c>
      <c r="K5" s="17">
        <f t="shared" si="3"/>
        <v>1.7850041457251006E-3</v>
      </c>
      <c r="L5" s="17">
        <f t="shared" si="3"/>
        <v>1.6504398004978679E-3</v>
      </c>
      <c r="M5" s="17">
        <v>1.5158754552706342E-3</v>
      </c>
    </row>
    <row r="6" spans="1:13" x14ac:dyDescent="0.3">
      <c r="A6" s="18" t="s">
        <v>248</v>
      </c>
      <c r="B6" s="17">
        <v>1.280289772316762E-3</v>
      </c>
      <c r="C6" s="17">
        <f t="shared" ref="C6:L6" si="4">B6+($M6-$B6)/11</f>
        <v>1.2442713899753696E-3</v>
      </c>
      <c r="D6" s="17">
        <f t="shared" si="4"/>
        <v>1.2082530076339773E-3</v>
      </c>
      <c r="E6" s="17">
        <f t="shared" si="4"/>
        <v>1.1722346252925849E-3</v>
      </c>
      <c r="F6" s="17">
        <f t="shared" si="4"/>
        <v>1.1362162429511926E-3</v>
      </c>
      <c r="G6" s="17">
        <f t="shared" si="4"/>
        <v>1.1001978606098002E-3</v>
      </c>
      <c r="H6" s="17">
        <f t="shared" si="4"/>
        <v>1.0641794782684079E-3</v>
      </c>
      <c r="I6" s="17">
        <f t="shared" si="4"/>
        <v>1.0281610959270156E-3</v>
      </c>
      <c r="J6" s="17">
        <f t="shared" si="4"/>
        <v>9.9214271358562321E-4</v>
      </c>
      <c r="K6" s="17">
        <f t="shared" si="4"/>
        <v>9.5612433124423097E-4</v>
      </c>
      <c r="L6" s="17">
        <f t="shared" si="4"/>
        <v>9.2010594890283874E-4</v>
      </c>
      <c r="M6" s="17">
        <v>8.8408756656144683E-4</v>
      </c>
    </row>
    <row r="7" spans="1:13" x14ac:dyDescent="0.3">
      <c r="A7" s="18" t="s">
        <v>249</v>
      </c>
      <c r="B7" s="17">
        <v>1.9300807647406972E-3</v>
      </c>
      <c r="C7" s="17">
        <f t="shared" ref="C7:L7" si="5">B7+($M7-$B7)/11</f>
        <v>1.8665054692804885E-3</v>
      </c>
      <c r="D7" s="17">
        <f t="shared" si="5"/>
        <v>1.8029301738202797E-3</v>
      </c>
      <c r="E7" s="17">
        <f t="shared" si="5"/>
        <v>1.7393548783600709E-3</v>
      </c>
      <c r="F7" s="17">
        <f t="shared" si="5"/>
        <v>1.6757795828998621E-3</v>
      </c>
      <c r="G7" s="17">
        <f t="shared" si="5"/>
        <v>1.6122042874396534E-3</v>
      </c>
      <c r="H7" s="17">
        <f t="shared" si="5"/>
        <v>1.5486289919794446E-3</v>
      </c>
      <c r="I7" s="17">
        <f t="shared" si="5"/>
        <v>1.4850536965192358E-3</v>
      </c>
      <c r="J7" s="17">
        <f t="shared" si="5"/>
        <v>1.421478401059027E-3</v>
      </c>
      <c r="K7" s="17">
        <f t="shared" si="5"/>
        <v>1.3579031055988182E-3</v>
      </c>
      <c r="L7" s="17">
        <f t="shared" si="5"/>
        <v>1.2943278101386095E-3</v>
      </c>
      <c r="M7" s="17">
        <v>1.2307525146784013E-3</v>
      </c>
    </row>
    <row r="8" spans="1:13" x14ac:dyDescent="0.3">
      <c r="A8" s="16" t="s">
        <v>250</v>
      </c>
      <c r="B8" s="17">
        <v>2.6148181768409205E-3</v>
      </c>
      <c r="C8" s="17">
        <f t="shared" ref="C8:L8" si="6">B8+($M8-$B8)/11</f>
        <v>2.5306873542554026E-3</v>
      </c>
      <c r="D8" s="17">
        <f t="shared" si="6"/>
        <v>2.4465565316698847E-3</v>
      </c>
      <c r="E8" s="17">
        <f t="shared" si="6"/>
        <v>2.3624257090843668E-3</v>
      </c>
      <c r="F8" s="17">
        <f t="shared" si="6"/>
        <v>2.2782948864988489E-3</v>
      </c>
      <c r="G8" s="17">
        <f t="shared" si="6"/>
        <v>2.194164063913331E-3</v>
      </c>
      <c r="H8" s="17">
        <f t="shared" si="6"/>
        <v>2.1100332413278131E-3</v>
      </c>
      <c r="I8" s="17">
        <f t="shared" si="6"/>
        <v>2.0259024187422952E-3</v>
      </c>
      <c r="J8" s="17">
        <f t="shared" si="6"/>
        <v>1.9417715961567775E-3</v>
      </c>
      <c r="K8" s="17">
        <f t="shared" si="6"/>
        <v>1.8576407735712598E-3</v>
      </c>
      <c r="L8" s="17">
        <f t="shared" si="6"/>
        <v>1.7735099509857421E-3</v>
      </c>
      <c r="M8" s="17">
        <v>1.6893791284002249E-3</v>
      </c>
    </row>
    <row r="9" spans="1:13" x14ac:dyDescent="0.3">
      <c r="A9" s="16" t="s">
        <v>251</v>
      </c>
      <c r="B9" s="17">
        <v>2.9155256356291552E-3</v>
      </c>
      <c r="C9" s="17">
        <f t="shared" ref="C9:L9" si="7">B9+($M9-$B9)/11</f>
        <v>2.8225900521638941E-3</v>
      </c>
      <c r="D9" s="17">
        <f t="shared" si="7"/>
        <v>2.7296544686986331E-3</v>
      </c>
      <c r="E9" s="17">
        <f t="shared" si="7"/>
        <v>2.636718885233372E-3</v>
      </c>
      <c r="F9" s="17">
        <f t="shared" si="7"/>
        <v>2.5437833017681109E-3</v>
      </c>
      <c r="G9" s="17">
        <f t="shared" si="7"/>
        <v>2.4508477183028498E-3</v>
      </c>
      <c r="H9" s="17">
        <f t="shared" si="7"/>
        <v>2.3579121348375888E-3</v>
      </c>
      <c r="I9" s="17">
        <f t="shared" si="7"/>
        <v>2.2649765513723277E-3</v>
      </c>
      <c r="J9" s="17">
        <f t="shared" si="7"/>
        <v>2.1720409679070666E-3</v>
      </c>
      <c r="K9" s="17">
        <f t="shared" si="7"/>
        <v>2.0791053844418056E-3</v>
      </c>
      <c r="L9" s="17">
        <f t="shared" si="7"/>
        <v>1.9861698009765445E-3</v>
      </c>
      <c r="M9" s="17">
        <v>1.8932342175112828E-3</v>
      </c>
    </row>
    <row r="10" spans="1:13" x14ac:dyDescent="0.3">
      <c r="A10" s="19" t="s">
        <v>252</v>
      </c>
      <c r="B10" s="17">
        <v>2.4221897755599994E-3</v>
      </c>
      <c r="C10" s="17">
        <f t="shared" ref="C10:L10" si="8">B10+($M10-$B10)/11</f>
        <v>2.2865859683573121E-3</v>
      </c>
      <c r="D10" s="17">
        <f t="shared" si="8"/>
        <v>2.1509821611546249E-3</v>
      </c>
      <c r="E10" s="17">
        <f t="shared" si="8"/>
        <v>2.0153783539519376E-3</v>
      </c>
      <c r="F10" s="17">
        <f t="shared" si="8"/>
        <v>1.8797745467492503E-3</v>
      </c>
      <c r="G10" s="17">
        <f t="shared" si="8"/>
        <v>1.7441707395465631E-3</v>
      </c>
      <c r="H10" s="17">
        <f t="shared" si="8"/>
        <v>1.6085669323438758E-3</v>
      </c>
      <c r="I10" s="17">
        <f t="shared" si="8"/>
        <v>1.4729631251411885E-3</v>
      </c>
      <c r="J10" s="17">
        <f t="shared" si="8"/>
        <v>1.3373593179385013E-3</v>
      </c>
      <c r="K10" s="17">
        <f t="shared" si="8"/>
        <v>1.201755510735814E-3</v>
      </c>
      <c r="L10" s="17">
        <f t="shared" si="8"/>
        <v>1.0661517035331267E-3</v>
      </c>
      <c r="M10" s="17">
        <v>9.3054789633043944E-4</v>
      </c>
    </row>
    <row r="11" spans="1:13" x14ac:dyDescent="0.3">
      <c r="A11" s="18" t="s">
        <v>38</v>
      </c>
      <c r="B11" s="17">
        <v>4.4305353622025381E-3</v>
      </c>
      <c r="C11" s="17">
        <f t="shared" ref="C11:L11" si="9">B11+($M11-$B11)/11</f>
        <v>4.2966419406059659E-3</v>
      </c>
      <c r="D11" s="17">
        <f t="shared" si="9"/>
        <v>4.1627485190093936E-3</v>
      </c>
      <c r="E11" s="17">
        <f t="shared" si="9"/>
        <v>4.0288550974128213E-3</v>
      </c>
      <c r="F11" s="17">
        <f t="shared" si="9"/>
        <v>3.8949616758162491E-3</v>
      </c>
      <c r="G11" s="17">
        <f t="shared" si="9"/>
        <v>3.7610682542196768E-3</v>
      </c>
      <c r="H11" s="17">
        <f t="shared" si="9"/>
        <v>3.6271748326231045E-3</v>
      </c>
      <c r="I11" s="17">
        <f t="shared" si="9"/>
        <v>3.4932814110265322E-3</v>
      </c>
      <c r="J11" s="17">
        <f t="shared" si="9"/>
        <v>3.35938798942996E-3</v>
      </c>
      <c r="K11" s="17">
        <f t="shared" si="9"/>
        <v>3.2254945678333877E-3</v>
      </c>
      <c r="L11" s="17">
        <f t="shared" si="9"/>
        <v>3.0916011462368154E-3</v>
      </c>
      <c r="M11" s="17">
        <v>2.9577077246402423E-3</v>
      </c>
    </row>
    <row r="12" spans="1:13" x14ac:dyDescent="0.3">
      <c r="A12" s="18" t="s">
        <v>52</v>
      </c>
      <c r="B12" s="17">
        <v>2.0358064538127658E-3</v>
      </c>
      <c r="C12" s="17">
        <f t="shared" ref="C12:L12" si="10">B12+($M12-$B12)/11</f>
        <v>1.9620879184349149E-3</v>
      </c>
      <c r="D12" s="17">
        <f t="shared" si="10"/>
        <v>1.8883693830570639E-3</v>
      </c>
      <c r="E12" s="17">
        <f t="shared" si="10"/>
        <v>1.814650847679213E-3</v>
      </c>
      <c r="F12" s="17">
        <f t="shared" si="10"/>
        <v>1.740932312301362E-3</v>
      </c>
      <c r="G12" s="17">
        <f t="shared" si="10"/>
        <v>1.6672137769235111E-3</v>
      </c>
      <c r="H12" s="17">
        <f t="shared" si="10"/>
        <v>1.5934952415456601E-3</v>
      </c>
      <c r="I12" s="17">
        <f t="shared" si="10"/>
        <v>1.5197767061678092E-3</v>
      </c>
      <c r="J12" s="17">
        <f t="shared" si="10"/>
        <v>1.4460581707899582E-3</v>
      </c>
      <c r="K12" s="17">
        <f t="shared" si="10"/>
        <v>1.3723396354121072E-3</v>
      </c>
      <c r="L12" s="17">
        <f t="shared" si="10"/>
        <v>1.2986211000342563E-3</v>
      </c>
      <c r="M12" s="17">
        <v>1.2249025646564053E-3</v>
      </c>
    </row>
    <row r="13" spans="1:13" x14ac:dyDescent="0.3">
      <c r="A13" s="18" t="s">
        <v>64</v>
      </c>
      <c r="B13" s="17">
        <v>1.3337223478509669E-3</v>
      </c>
      <c r="C13" s="17">
        <f t="shared" ref="C13:L13" si="11">B13+($M13-$B13)/11</f>
        <v>1.2699243437874238E-3</v>
      </c>
      <c r="D13" s="17">
        <f t="shared" si="11"/>
        <v>1.2061263397238808E-3</v>
      </c>
      <c r="E13" s="17">
        <f t="shared" si="11"/>
        <v>1.1423283356603378E-3</v>
      </c>
      <c r="F13" s="17">
        <f t="shared" si="11"/>
        <v>1.0785303315967948E-3</v>
      </c>
      <c r="G13" s="17">
        <f t="shared" si="11"/>
        <v>1.0147323275332518E-3</v>
      </c>
      <c r="H13" s="17">
        <f t="shared" si="11"/>
        <v>9.5093432346970866E-4</v>
      </c>
      <c r="I13" s="17">
        <f t="shared" si="11"/>
        <v>8.8713631940616554E-4</v>
      </c>
      <c r="J13" s="17">
        <f t="shared" si="11"/>
        <v>8.2333831534262241E-4</v>
      </c>
      <c r="K13" s="17">
        <f t="shared" si="11"/>
        <v>7.5954031127907929E-4</v>
      </c>
      <c r="L13" s="17">
        <f t="shared" si="11"/>
        <v>6.9574230721553617E-4</v>
      </c>
      <c r="M13" s="17">
        <v>6.3194430315199272E-4</v>
      </c>
    </row>
    <row r="14" spans="1:13" x14ac:dyDescent="0.3">
      <c r="A14" s="18" t="s">
        <v>76</v>
      </c>
      <c r="B14" s="17">
        <v>3.0682981476913606E-3</v>
      </c>
      <c r="C14" s="17">
        <f t="shared" ref="C14:L14" si="12">B14+($M14-$B14)/11</f>
        <v>2.9591975375017989E-3</v>
      </c>
      <c r="D14" s="17">
        <f t="shared" si="12"/>
        <v>2.8500969273122373E-3</v>
      </c>
      <c r="E14" s="17">
        <f t="shared" si="12"/>
        <v>2.7409963171226757E-3</v>
      </c>
      <c r="F14" s="17">
        <f t="shared" si="12"/>
        <v>2.631895706933114E-3</v>
      </c>
      <c r="G14" s="17">
        <f t="shared" si="12"/>
        <v>2.5227950967435524E-3</v>
      </c>
      <c r="H14" s="17">
        <f t="shared" si="12"/>
        <v>2.4136944865539908E-3</v>
      </c>
      <c r="I14" s="17">
        <f t="shared" si="12"/>
        <v>2.3045938763644291E-3</v>
      </c>
      <c r="J14" s="17">
        <f t="shared" si="12"/>
        <v>2.1954932661748675E-3</v>
      </c>
      <c r="K14" s="17">
        <f t="shared" si="12"/>
        <v>2.0863926559853059E-3</v>
      </c>
      <c r="L14" s="17">
        <f t="shared" si="12"/>
        <v>1.9772920457957442E-3</v>
      </c>
      <c r="M14" s="17">
        <v>1.8681914356061824E-3</v>
      </c>
    </row>
    <row r="15" spans="1:13" x14ac:dyDescent="0.3">
      <c r="A15" s="18" t="s">
        <v>78</v>
      </c>
      <c r="B15" s="17">
        <v>1.5108872655204902E-3</v>
      </c>
      <c r="C15" s="17">
        <f t="shared" ref="C15:L15" si="13">B15+($M15-$B15)/11</f>
        <v>1.3818390202401014E-3</v>
      </c>
      <c r="D15" s="17">
        <f t="shared" si="13"/>
        <v>1.2527907749597127E-3</v>
      </c>
      <c r="E15" s="17">
        <f t="shared" si="13"/>
        <v>1.1237425296793239E-3</v>
      </c>
      <c r="F15" s="17">
        <f t="shared" si="13"/>
        <v>9.9469428439893513E-4</v>
      </c>
      <c r="G15" s="17">
        <f t="shared" si="13"/>
        <v>8.6564603911854626E-4</v>
      </c>
      <c r="H15" s="17">
        <f t="shared" si="13"/>
        <v>7.3659779383815739E-4</v>
      </c>
      <c r="I15" s="17">
        <f t="shared" si="13"/>
        <v>6.0754954855776852E-4</v>
      </c>
      <c r="J15" s="17">
        <f t="shared" si="13"/>
        <v>4.7850130327737966E-4</v>
      </c>
      <c r="K15" s="17">
        <f t="shared" si="13"/>
        <v>3.4945305799699079E-4</v>
      </c>
      <c r="L15" s="17">
        <f t="shared" si="13"/>
        <v>2.2040481271660194E-4</v>
      </c>
      <c r="M15" s="17">
        <v>9.135656743621295E-5</v>
      </c>
    </row>
    <row r="16" spans="1:13" x14ac:dyDescent="0.3">
      <c r="A16" s="18" t="s">
        <v>112</v>
      </c>
      <c r="B16" s="17">
        <v>3.0361274549431565E-3</v>
      </c>
      <c r="C16" s="17">
        <f t="shared" ref="C16:L16" si="14">B16+($M16-$B16)/11</f>
        <v>2.9032485066353567E-3</v>
      </c>
      <c r="D16" s="17">
        <f t="shared" si="14"/>
        <v>2.7703695583275569E-3</v>
      </c>
      <c r="E16" s="17">
        <f t="shared" si="14"/>
        <v>2.6374906100197571E-3</v>
      </c>
      <c r="F16" s="17">
        <f t="shared" si="14"/>
        <v>2.5046116617119573E-3</v>
      </c>
      <c r="G16" s="17">
        <f t="shared" si="14"/>
        <v>2.3717327134041575E-3</v>
      </c>
      <c r="H16" s="17">
        <f t="shared" si="14"/>
        <v>2.2388537650963576E-3</v>
      </c>
      <c r="I16" s="17">
        <f t="shared" si="14"/>
        <v>2.1059748167885578E-3</v>
      </c>
      <c r="J16" s="17">
        <f t="shared" si="14"/>
        <v>1.973095868480758E-3</v>
      </c>
      <c r="K16" s="17">
        <f t="shared" si="14"/>
        <v>1.8402169201729584E-3</v>
      </c>
      <c r="L16" s="17">
        <f t="shared" si="14"/>
        <v>1.7073379718651588E-3</v>
      </c>
      <c r="M16" s="17">
        <v>1.5744590235573605E-3</v>
      </c>
    </row>
    <row r="17" spans="1:13" x14ac:dyDescent="0.3">
      <c r="A17" s="18" t="s">
        <v>124</v>
      </c>
      <c r="B17" s="17">
        <v>2.0112798856249414E-3</v>
      </c>
      <c r="C17" s="17">
        <f t="shared" ref="C17:L17" si="15">B17+($M17-$B17)/11</f>
        <v>1.8948372225142114E-3</v>
      </c>
      <c r="D17" s="17">
        <f t="shared" si="15"/>
        <v>1.7783945594034814E-3</v>
      </c>
      <c r="E17" s="17">
        <f t="shared" si="15"/>
        <v>1.6619518962927514E-3</v>
      </c>
      <c r="F17" s="17">
        <f t="shared" si="15"/>
        <v>1.5455092331820215E-3</v>
      </c>
      <c r="G17" s="17">
        <f t="shared" si="15"/>
        <v>1.4290665700712915E-3</v>
      </c>
      <c r="H17" s="17">
        <f t="shared" si="15"/>
        <v>1.3126239069605615E-3</v>
      </c>
      <c r="I17" s="17">
        <f t="shared" si="15"/>
        <v>1.1961812438498315E-3</v>
      </c>
      <c r="J17" s="17">
        <f t="shared" si="15"/>
        <v>1.0797385807391016E-3</v>
      </c>
      <c r="K17" s="17">
        <f t="shared" si="15"/>
        <v>9.6329591762837148E-4</v>
      </c>
      <c r="L17" s="17">
        <f t="shared" si="15"/>
        <v>8.468532545176414E-4</v>
      </c>
      <c r="M17" s="17">
        <v>7.3041059140691077E-4</v>
      </c>
    </row>
    <row r="18" spans="1:13" x14ac:dyDescent="0.3">
      <c r="A18" s="18" t="s">
        <v>126</v>
      </c>
      <c r="B18" s="17">
        <v>4.437019163744697E-3</v>
      </c>
      <c r="C18" s="17">
        <f t="shared" ref="C18:L18" si="16">B18+($M18-$B18)/11</f>
        <v>4.437019163744697E-3</v>
      </c>
      <c r="D18" s="17">
        <f t="shared" si="16"/>
        <v>4.437019163744697E-3</v>
      </c>
      <c r="E18" s="17">
        <f t="shared" si="16"/>
        <v>4.437019163744697E-3</v>
      </c>
      <c r="F18" s="17">
        <f t="shared" si="16"/>
        <v>4.437019163744697E-3</v>
      </c>
      <c r="G18" s="17">
        <f t="shared" si="16"/>
        <v>4.437019163744697E-3</v>
      </c>
      <c r="H18" s="17">
        <f t="shared" si="16"/>
        <v>4.437019163744697E-3</v>
      </c>
      <c r="I18" s="17">
        <f t="shared" si="16"/>
        <v>4.437019163744697E-3</v>
      </c>
      <c r="J18" s="17">
        <f t="shared" si="16"/>
        <v>4.437019163744697E-3</v>
      </c>
      <c r="K18" s="17">
        <f t="shared" si="16"/>
        <v>4.437019163744697E-3</v>
      </c>
      <c r="L18" s="17">
        <f t="shared" si="16"/>
        <v>4.437019163744697E-3</v>
      </c>
      <c r="M18" s="17">
        <v>4.437019163744697E-3</v>
      </c>
    </row>
    <row r="19" spans="1:13" x14ac:dyDescent="0.3">
      <c r="A19" s="18" t="s">
        <v>253</v>
      </c>
      <c r="B19" s="17">
        <v>3.4103727033903922E-4</v>
      </c>
      <c r="C19" s="17">
        <f t="shared" ref="C19:L19" si="17">B19+($M19-$B19)/11</f>
        <v>3.3256876811337856E-4</v>
      </c>
      <c r="D19" s="17">
        <f t="shared" si="17"/>
        <v>3.2410026588771789E-4</v>
      </c>
      <c r="E19" s="17">
        <f t="shared" si="17"/>
        <v>3.1563176366205723E-4</v>
      </c>
      <c r="F19" s="17">
        <f t="shared" si="17"/>
        <v>3.0716326143639657E-4</v>
      </c>
      <c r="G19" s="17">
        <f t="shared" si="17"/>
        <v>2.986947592107359E-4</v>
      </c>
      <c r="H19" s="17">
        <f t="shared" si="17"/>
        <v>2.9022625698507524E-4</v>
      </c>
      <c r="I19" s="17">
        <f t="shared" si="17"/>
        <v>2.8175775475941457E-4</v>
      </c>
      <c r="J19" s="17">
        <f t="shared" si="17"/>
        <v>2.7328925253375391E-4</v>
      </c>
      <c r="K19" s="17">
        <f t="shared" si="17"/>
        <v>2.6482075030809325E-4</v>
      </c>
      <c r="L19" s="17">
        <f t="shared" si="17"/>
        <v>2.5635224808243258E-4</v>
      </c>
      <c r="M19" s="17">
        <v>2.4788374585677186E-4</v>
      </c>
    </row>
    <row r="20" spans="1:13" x14ac:dyDescent="0.3">
      <c r="A20" s="18" t="s">
        <v>254</v>
      </c>
      <c r="B20" s="17">
        <v>3.4103727033903922E-4</v>
      </c>
      <c r="C20" s="17">
        <f t="shared" ref="C20:L20" si="18">B20+($M20-$B20)/11</f>
        <v>3.3256876811337856E-4</v>
      </c>
      <c r="D20" s="17">
        <f t="shared" si="18"/>
        <v>3.2410026588771789E-4</v>
      </c>
      <c r="E20" s="17">
        <f t="shared" si="18"/>
        <v>3.1563176366205723E-4</v>
      </c>
      <c r="F20" s="17">
        <f t="shared" si="18"/>
        <v>3.0716326143639657E-4</v>
      </c>
      <c r="G20" s="17">
        <f t="shared" si="18"/>
        <v>2.986947592107359E-4</v>
      </c>
      <c r="H20" s="17">
        <f t="shared" si="18"/>
        <v>2.9022625698507524E-4</v>
      </c>
      <c r="I20" s="17">
        <f t="shared" si="18"/>
        <v>2.8175775475941457E-4</v>
      </c>
      <c r="J20" s="17">
        <f t="shared" si="18"/>
        <v>2.7328925253375391E-4</v>
      </c>
      <c r="K20" s="17">
        <f t="shared" si="18"/>
        <v>2.6482075030809325E-4</v>
      </c>
      <c r="L20" s="17">
        <f t="shared" si="18"/>
        <v>2.5635224808243258E-4</v>
      </c>
      <c r="M20" s="17">
        <v>2.4788374585677186E-4</v>
      </c>
    </row>
    <row r="21" spans="1:13" x14ac:dyDescent="0.3">
      <c r="A21" s="18" t="s">
        <v>142</v>
      </c>
      <c r="B21" s="17">
        <v>2.6998274355538991E-3</v>
      </c>
      <c r="C21" s="17">
        <f t="shared" ref="C21:L21" si="19">B21+($M21-$B21)/11</f>
        <v>2.5175615821956951E-3</v>
      </c>
      <c r="D21" s="17">
        <f t="shared" si="19"/>
        <v>2.335295728837491E-3</v>
      </c>
      <c r="E21" s="17">
        <f t="shared" si="19"/>
        <v>2.153029875479287E-3</v>
      </c>
      <c r="F21" s="17">
        <f t="shared" si="19"/>
        <v>1.970764022121083E-3</v>
      </c>
      <c r="G21" s="17">
        <f t="shared" si="19"/>
        <v>1.7884981687628788E-3</v>
      </c>
      <c r="H21" s="17">
        <f t="shared" si="19"/>
        <v>1.6062323154046746E-3</v>
      </c>
      <c r="I21" s="17">
        <f t="shared" si="19"/>
        <v>1.4239664620464703E-3</v>
      </c>
      <c r="J21" s="17">
        <f t="shared" si="19"/>
        <v>1.2417006086882661E-3</v>
      </c>
      <c r="K21" s="17">
        <f t="shared" si="19"/>
        <v>1.0594347553300619E-3</v>
      </c>
      <c r="L21" s="17">
        <f t="shared" si="19"/>
        <v>8.7716890197185766E-4</v>
      </c>
      <c r="M21" s="17">
        <v>6.9490304861365279E-4</v>
      </c>
    </row>
    <row r="22" spans="1:13" x14ac:dyDescent="0.3">
      <c r="A22" s="18" t="s">
        <v>255</v>
      </c>
      <c r="B22" s="17">
        <v>3.4103727033903922E-4</v>
      </c>
      <c r="C22" s="17">
        <f t="shared" ref="C22:L22" si="20">B22+($M22-$B22)/11</f>
        <v>3.3256876811337856E-4</v>
      </c>
      <c r="D22" s="17">
        <f t="shared" si="20"/>
        <v>3.2410026588771789E-4</v>
      </c>
      <c r="E22" s="17">
        <f t="shared" si="20"/>
        <v>3.1563176366205723E-4</v>
      </c>
      <c r="F22" s="17">
        <f t="shared" si="20"/>
        <v>3.0716326143639657E-4</v>
      </c>
      <c r="G22" s="17">
        <f t="shared" si="20"/>
        <v>2.986947592107359E-4</v>
      </c>
      <c r="H22" s="17">
        <f t="shared" si="20"/>
        <v>2.9022625698507524E-4</v>
      </c>
      <c r="I22" s="17">
        <f t="shared" si="20"/>
        <v>2.8175775475941457E-4</v>
      </c>
      <c r="J22" s="17">
        <f t="shared" si="20"/>
        <v>2.7328925253375391E-4</v>
      </c>
      <c r="K22" s="17">
        <f t="shared" si="20"/>
        <v>2.6482075030809325E-4</v>
      </c>
      <c r="L22" s="17">
        <f t="shared" si="20"/>
        <v>2.5635224808243258E-4</v>
      </c>
      <c r="M22" s="17">
        <v>2.4788374585677186E-4</v>
      </c>
    </row>
    <row r="23" spans="1:13" x14ac:dyDescent="0.3">
      <c r="A23" s="18" t="s">
        <v>172</v>
      </c>
      <c r="B23" s="17">
        <v>1.525419097925381E-3</v>
      </c>
      <c r="C23" s="17">
        <f t="shared" ref="C23:L23" si="21">B23+($M23-$B23)/11</f>
        <v>1.3976730906236797E-3</v>
      </c>
      <c r="D23" s="17">
        <f t="shared" si="21"/>
        <v>1.2699270833219783E-3</v>
      </c>
      <c r="E23" s="17">
        <f t="shared" si="21"/>
        <v>1.142181076020277E-3</v>
      </c>
      <c r="F23" s="17">
        <f t="shared" si="21"/>
        <v>1.0144350687185757E-3</v>
      </c>
      <c r="G23" s="17">
        <f t="shared" si="21"/>
        <v>8.8668906141687437E-4</v>
      </c>
      <c r="H23" s="17">
        <f t="shared" si="21"/>
        <v>7.5894305411517305E-4</v>
      </c>
      <c r="I23" s="17">
        <f t="shared" si="21"/>
        <v>6.3119704681347173E-4</v>
      </c>
      <c r="J23" s="17">
        <f t="shared" si="21"/>
        <v>5.034510395117704E-4</v>
      </c>
      <c r="K23" s="17">
        <f t="shared" si="21"/>
        <v>3.7570503221006908E-4</v>
      </c>
      <c r="L23" s="17">
        <f t="shared" si="21"/>
        <v>2.4795902490836776E-4</v>
      </c>
      <c r="M23" s="17">
        <v>1.2021301760666696E-4</v>
      </c>
    </row>
    <row r="24" spans="1:13" x14ac:dyDescent="0.3">
      <c r="A24" s="18" t="s">
        <v>188</v>
      </c>
      <c r="B24" s="17">
        <v>4.5859014414976144E-3</v>
      </c>
      <c r="C24" s="17">
        <f t="shared" ref="C24:L24" si="22">B24+($M24-$B24)/11</f>
        <v>4.4639304049949599E-3</v>
      </c>
      <c r="D24" s="17">
        <f t="shared" si="22"/>
        <v>4.3419593684923055E-3</v>
      </c>
      <c r="E24" s="17">
        <f t="shared" si="22"/>
        <v>4.2199883319896511E-3</v>
      </c>
      <c r="F24" s="17">
        <f t="shared" si="22"/>
        <v>4.0980172954869967E-3</v>
      </c>
      <c r="G24" s="17">
        <f t="shared" si="22"/>
        <v>3.9760462589843422E-3</v>
      </c>
      <c r="H24" s="17">
        <f t="shared" si="22"/>
        <v>3.8540752224816874E-3</v>
      </c>
      <c r="I24" s="17">
        <f t="shared" si="22"/>
        <v>3.7321041859790325E-3</v>
      </c>
      <c r="J24" s="17">
        <f t="shared" si="22"/>
        <v>3.6101331494763776E-3</v>
      </c>
      <c r="K24" s="17">
        <f t="shared" si="22"/>
        <v>3.4881621129737228E-3</v>
      </c>
      <c r="L24" s="17">
        <f t="shared" si="22"/>
        <v>3.3661910764710679E-3</v>
      </c>
      <c r="M24" s="17">
        <v>3.2442200399684113E-3</v>
      </c>
    </row>
    <row r="25" spans="1:13" x14ac:dyDescent="0.3">
      <c r="A25" s="18" t="s">
        <v>222</v>
      </c>
      <c r="B25" s="17">
        <v>1.9709592886688514E-3</v>
      </c>
      <c r="C25" s="17">
        <f t="shared" ref="C25:L25" si="23">B25+($M25-$B25)/11</f>
        <v>1.8631446472342494E-3</v>
      </c>
      <c r="D25" s="17">
        <f t="shared" si="23"/>
        <v>1.7553300057996475E-3</v>
      </c>
      <c r="E25" s="17">
        <f t="shared" si="23"/>
        <v>1.6475153643650455E-3</v>
      </c>
      <c r="F25" s="17">
        <f t="shared" si="23"/>
        <v>1.5397007229304436E-3</v>
      </c>
      <c r="G25" s="17">
        <f t="shared" si="23"/>
        <v>1.4318860814958416E-3</v>
      </c>
      <c r="H25" s="17">
        <f t="shared" si="23"/>
        <v>1.3240714400612396E-3</v>
      </c>
      <c r="I25" s="17">
        <f t="shared" si="23"/>
        <v>1.2162567986266377E-3</v>
      </c>
      <c r="J25" s="17">
        <f t="shared" si="23"/>
        <v>1.1084421571920357E-3</v>
      </c>
      <c r="K25" s="17">
        <f t="shared" si="23"/>
        <v>1.0006275157574337E-3</v>
      </c>
      <c r="L25" s="17">
        <f t="shared" si="23"/>
        <v>8.9281287432283168E-4</v>
      </c>
      <c r="M25" s="17">
        <v>7.8499823288822896E-4</v>
      </c>
    </row>
    <row r="26" spans="1:13" x14ac:dyDescent="0.3">
      <c r="A26" s="20" t="s">
        <v>256</v>
      </c>
      <c r="B26" s="17">
        <v>2.1354969818832455E-3</v>
      </c>
      <c r="C26" s="17">
        <f t="shared" ref="C26:L26" si="24">B26+($M26-$B26)/11</f>
        <v>1.9732334678563323E-3</v>
      </c>
      <c r="D26" s="17">
        <f t="shared" si="24"/>
        <v>1.8109699538294193E-3</v>
      </c>
      <c r="E26" s="17">
        <f t="shared" si="24"/>
        <v>1.6487064398025063E-3</v>
      </c>
      <c r="F26" s="17">
        <f t="shared" si="24"/>
        <v>1.4864429257755933E-3</v>
      </c>
      <c r="G26" s="17">
        <f t="shared" si="24"/>
        <v>1.3241794117486803E-3</v>
      </c>
      <c r="H26" s="17">
        <f t="shared" si="24"/>
        <v>1.1619158977217673E-3</v>
      </c>
      <c r="I26" s="17">
        <f t="shared" si="24"/>
        <v>9.9965238369485428E-4</v>
      </c>
      <c r="J26" s="17">
        <f t="shared" si="24"/>
        <v>8.3738886966794128E-4</v>
      </c>
      <c r="K26" s="17">
        <f t="shared" si="24"/>
        <v>6.7512535564102829E-4</v>
      </c>
      <c r="L26" s="17">
        <f t="shared" si="24"/>
        <v>5.1286184161411529E-4</v>
      </c>
      <c r="M26" s="17">
        <v>3.5059832758720208E-4</v>
      </c>
    </row>
    <row r="27" spans="1:13" x14ac:dyDescent="0.3">
      <c r="A27" s="18" t="s">
        <v>238</v>
      </c>
      <c r="B27" s="17">
        <v>1.3563702625481162E-3</v>
      </c>
      <c r="C27" s="17">
        <f t="shared" ref="C27:L27" si="25">B27+($M27-$B27)/11</f>
        <v>1.3031593271504037E-3</v>
      </c>
      <c r="D27" s="17">
        <f t="shared" si="25"/>
        <v>1.2499483917526911E-3</v>
      </c>
      <c r="E27" s="17">
        <f t="shared" si="25"/>
        <v>1.1967374563549786E-3</v>
      </c>
      <c r="F27" s="17">
        <f t="shared" si="25"/>
        <v>1.143526520957266E-3</v>
      </c>
      <c r="G27" s="17">
        <f t="shared" si="25"/>
        <v>1.0903155855595534E-3</v>
      </c>
      <c r="H27" s="17">
        <f t="shared" si="25"/>
        <v>1.0371046501618409E-3</v>
      </c>
      <c r="I27" s="17">
        <f t="shared" si="25"/>
        <v>9.8389371476412832E-4</v>
      </c>
      <c r="J27" s="17">
        <f t="shared" si="25"/>
        <v>9.3068277936641586E-4</v>
      </c>
      <c r="K27" s="17">
        <f t="shared" si="25"/>
        <v>8.7747184396870341E-4</v>
      </c>
      <c r="L27" s="17">
        <f t="shared" si="25"/>
        <v>8.2426090857099096E-4</v>
      </c>
      <c r="M27" s="17">
        <v>7.7104997317327894E-4</v>
      </c>
    </row>
    <row r="28" spans="1:13" x14ac:dyDescent="0.3">
      <c r="A28" s="18" t="s">
        <v>240</v>
      </c>
      <c r="B28" s="17">
        <v>3.0863707112673551E-3</v>
      </c>
      <c r="C28" s="17">
        <f t="shared" ref="C28:L28" si="26">B28+($M28-$B28)/11</f>
        <v>3.0821689693203789E-3</v>
      </c>
      <c r="D28" s="17">
        <f t="shared" si="26"/>
        <v>3.0779672273734027E-3</v>
      </c>
      <c r="E28" s="17">
        <f t="shared" si="26"/>
        <v>3.0737654854264265E-3</v>
      </c>
      <c r="F28" s="17">
        <f t="shared" si="26"/>
        <v>3.0695637434794503E-3</v>
      </c>
      <c r="G28" s="17">
        <f t="shared" si="26"/>
        <v>3.0653620015324741E-3</v>
      </c>
      <c r="H28" s="17">
        <f t="shared" si="26"/>
        <v>3.0611602595854979E-3</v>
      </c>
      <c r="I28" s="17">
        <f t="shared" si="26"/>
        <v>3.0569585176385217E-3</v>
      </c>
      <c r="J28" s="17">
        <f t="shared" si="26"/>
        <v>3.0527567756915455E-3</v>
      </c>
      <c r="K28" s="17">
        <f t="shared" si="26"/>
        <v>3.0485550337445693E-3</v>
      </c>
      <c r="L28" s="17">
        <f t="shared" si="26"/>
        <v>3.0443532917975931E-3</v>
      </c>
      <c r="M28" s="17">
        <v>3.0401515498506173E-3</v>
      </c>
    </row>
    <row r="29" spans="1:13" x14ac:dyDescent="0.3">
      <c r="A29" s="19" t="s">
        <v>257</v>
      </c>
      <c r="B29" s="17">
        <v>3.8327615096075004E-3</v>
      </c>
      <c r="C29" s="17">
        <f t="shared" ref="C29:L29" si="27">B29+($M29-$B29)/11</f>
        <v>3.7013573333613456E-3</v>
      </c>
      <c r="D29" s="17">
        <f t="shared" si="27"/>
        <v>3.5699531571151909E-3</v>
      </c>
      <c r="E29" s="17">
        <f t="shared" si="27"/>
        <v>3.4385489808690362E-3</v>
      </c>
      <c r="F29" s="17">
        <f t="shared" si="27"/>
        <v>3.3071448046228815E-3</v>
      </c>
      <c r="G29" s="17">
        <f t="shared" si="27"/>
        <v>3.1757406283767268E-3</v>
      </c>
      <c r="H29" s="17">
        <f t="shared" si="27"/>
        <v>3.044336452130572E-3</v>
      </c>
      <c r="I29" s="17">
        <f t="shared" si="27"/>
        <v>2.9129322758844173E-3</v>
      </c>
      <c r="J29" s="17">
        <f t="shared" si="27"/>
        <v>2.7815280996382626E-3</v>
      </c>
      <c r="K29" s="17">
        <f t="shared" si="27"/>
        <v>2.6501239233921079E-3</v>
      </c>
      <c r="L29" s="17">
        <f t="shared" si="27"/>
        <v>2.5187197471459532E-3</v>
      </c>
      <c r="M29" s="17">
        <v>2.3873155708997967E-3</v>
      </c>
    </row>
    <row r="30" spans="1:13" x14ac:dyDescent="0.3">
      <c r="A30" s="18" t="s">
        <v>8</v>
      </c>
      <c r="B30" s="17">
        <v>2.7477536353566053E-3</v>
      </c>
      <c r="C30" s="17">
        <f t="shared" ref="C30:L30" si="28">B30+($M30-$B30)/11</f>
        <v>2.6351318569421299E-3</v>
      </c>
      <c r="D30" s="17">
        <f t="shared" si="28"/>
        <v>2.5225100785276544E-3</v>
      </c>
      <c r="E30" s="17">
        <f t="shared" si="28"/>
        <v>2.4098883001131789E-3</v>
      </c>
      <c r="F30" s="17">
        <f t="shared" si="28"/>
        <v>2.2972665216987034E-3</v>
      </c>
      <c r="G30" s="17">
        <f t="shared" si="28"/>
        <v>2.1846447432842279E-3</v>
      </c>
      <c r="H30" s="17">
        <f t="shared" si="28"/>
        <v>2.0720229648697524E-3</v>
      </c>
      <c r="I30" s="17">
        <f t="shared" si="28"/>
        <v>1.9594011864552769E-3</v>
      </c>
      <c r="J30" s="17">
        <f t="shared" si="28"/>
        <v>1.8467794080408014E-3</v>
      </c>
      <c r="K30" s="17">
        <f t="shared" si="28"/>
        <v>1.734157629626326E-3</v>
      </c>
      <c r="L30" s="17">
        <f t="shared" si="28"/>
        <v>1.6215358512118505E-3</v>
      </c>
      <c r="M30" s="17">
        <v>1.5089140727973741E-3</v>
      </c>
    </row>
    <row r="31" spans="1:13" x14ac:dyDescent="0.3">
      <c r="A31" s="18" t="s">
        <v>42</v>
      </c>
      <c r="B31" s="17">
        <v>3.5867435675741525E-3</v>
      </c>
      <c r="C31" s="17">
        <f t="shared" ref="C31:L31" si="29">B31+($M31-$B31)/11</f>
        <v>3.4788891745869679E-3</v>
      </c>
      <c r="D31" s="17">
        <f t="shared" si="29"/>
        <v>3.3710347815997833E-3</v>
      </c>
      <c r="E31" s="17">
        <f t="shared" si="29"/>
        <v>3.2631803886125988E-3</v>
      </c>
      <c r="F31" s="17">
        <f t="shared" si="29"/>
        <v>3.1553259956254142E-3</v>
      </c>
      <c r="G31" s="17">
        <f t="shared" si="29"/>
        <v>3.0474716026382296E-3</v>
      </c>
      <c r="H31" s="17">
        <f t="shared" si="29"/>
        <v>2.9396172096510451E-3</v>
      </c>
      <c r="I31" s="17">
        <f t="shared" si="29"/>
        <v>2.8317628166638605E-3</v>
      </c>
      <c r="J31" s="17">
        <f t="shared" si="29"/>
        <v>2.7239084236766759E-3</v>
      </c>
      <c r="K31" s="17">
        <f t="shared" si="29"/>
        <v>2.6160540306894913E-3</v>
      </c>
      <c r="L31" s="17">
        <f t="shared" si="29"/>
        <v>2.5081996377023068E-3</v>
      </c>
      <c r="M31" s="17">
        <v>2.4003452447151205E-3</v>
      </c>
    </row>
    <row r="32" spans="1:13" x14ac:dyDescent="0.3">
      <c r="A32" s="18" t="s">
        <v>46</v>
      </c>
      <c r="B32" s="17">
        <v>5.7389016626443815E-3</v>
      </c>
      <c r="C32" s="17">
        <f t="shared" ref="C32:L32" si="30">B32+($M32-$B32)/11</f>
        <v>5.7028871432226146E-3</v>
      </c>
      <c r="D32" s="17">
        <f t="shared" si="30"/>
        <v>5.6668726238008477E-3</v>
      </c>
      <c r="E32" s="17">
        <f t="shared" si="30"/>
        <v>5.6308581043790808E-3</v>
      </c>
      <c r="F32" s="17">
        <f t="shared" si="30"/>
        <v>5.5948435849573139E-3</v>
      </c>
      <c r="G32" s="17">
        <f t="shared" si="30"/>
        <v>5.558829065535547E-3</v>
      </c>
      <c r="H32" s="17">
        <f t="shared" si="30"/>
        <v>5.5228145461137801E-3</v>
      </c>
      <c r="I32" s="17">
        <f t="shared" si="30"/>
        <v>5.4868000266920132E-3</v>
      </c>
      <c r="J32" s="17">
        <f t="shared" si="30"/>
        <v>5.4507855072702463E-3</v>
      </c>
      <c r="K32" s="17">
        <f t="shared" si="30"/>
        <v>5.4147709878484794E-3</v>
      </c>
      <c r="L32" s="17">
        <f t="shared" si="30"/>
        <v>5.3787564684267125E-3</v>
      </c>
      <c r="M32" s="17">
        <v>5.3427419490049413E-3</v>
      </c>
    </row>
    <row r="33" spans="1:13" x14ac:dyDescent="0.3">
      <c r="A33" s="18" t="s">
        <v>48</v>
      </c>
      <c r="B33" s="17">
        <v>4.7089834723414159E-3</v>
      </c>
      <c r="C33" s="17">
        <f t="shared" ref="C33:L33" si="31">B33+($M33-$B33)/11</f>
        <v>4.4645296059264723E-3</v>
      </c>
      <c r="D33" s="17">
        <f t="shared" si="31"/>
        <v>4.2200757395115286E-3</v>
      </c>
      <c r="E33" s="17">
        <f t="shared" si="31"/>
        <v>3.975621873096585E-3</v>
      </c>
      <c r="F33" s="17">
        <f t="shared" si="31"/>
        <v>3.7311680066816409E-3</v>
      </c>
      <c r="G33" s="17">
        <f t="shared" si="31"/>
        <v>3.4867141402666968E-3</v>
      </c>
      <c r="H33" s="17">
        <f t="shared" si="31"/>
        <v>3.2422602738517528E-3</v>
      </c>
      <c r="I33" s="17">
        <f t="shared" si="31"/>
        <v>2.9978064074368087E-3</v>
      </c>
      <c r="J33" s="17">
        <f t="shared" si="31"/>
        <v>2.7533525410218646E-3</v>
      </c>
      <c r="K33" s="17">
        <f t="shared" si="31"/>
        <v>2.5088986746069205E-3</v>
      </c>
      <c r="L33" s="17">
        <f t="shared" si="31"/>
        <v>2.2644448081919765E-3</v>
      </c>
      <c r="M33" s="17">
        <v>2.0199909417770311E-3</v>
      </c>
    </row>
    <row r="34" spans="1:13" x14ac:dyDescent="0.3">
      <c r="A34" s="18" t="s">
        <v>54</v>
      </c>
      <c r="B34" s="17">
        <v>2.6271983802422668E-3</v>
      </c>
      <c r="C34" s="17">
        <f t="shared" ref="C34:L34" si="32">B34+($M34-$B34)/11</f>
        <v>2.5365788321947305E-3</v>
      </c>
      <c r="D34" s="17">
        <f t="shared" si="32"/>
        <v>2.4459592841471942E-3</v>
      </c>
      <c r="E34" s="17">
        <f t="shared" si="32"/>
        <v>2.3553397360996579E-3</v>
      </c>
      <c r="F34" s="17">
        <f t="shared" si="32"/>
        <v>2.2647201880521216E-3</v>
      </c>
      <c r="G34" s="17">
        <f t="shared" si="32"/>
        <v>2.1741006400045853E-3</v>
      </c>
      <c r="H34" s="17">
        <f t="shared" si="32"/>
        <v>2.0834810919570491E-3</v>
      </c>
      <c r="I34" s="17">
        <f t="shared" si="32"/>
        <v>1.9928615439095128E-3</v>
      </c>
      <c r="J34" s="17">
        <f t="shared" si="32"/>
        <v>1.9022419958619763E-3</v>
      </c>
      <c r="K34" s="17">
        <f t="shared" si="32"/>
        <v>1.8116224478144398E-3</v>
      </c>
      <c r="L34" s="17">
        <f t="shared" si="32"/>
        <v>1.7210028997669033E-3</v>
      </c>
      <c r="M34" s="17">
        <v>1.6303833517193663E-3</v>
      </c>
    </row>
    <row r="35" spans="1:13" x14ac:dyDescent="0.3">
      <c r="A35" s="20" t="s">
        <v>258</v>
      </c>
      <c r="B35" s="17">
        <v>4.1045779181595717E-3</v>
      </c>
      <c r="C35" s="17">
        <f t="shared" ref="C35:L35" si="33">B35+($M35-$B35)/11</f>
        <v>3.9691636369707378E-3</v>
      </c>
      <c r="D35" s="17">
        <f t="shared" si="33"/>
        <v>3.8337493557819044E-3</v>
      </c>
      <c r="E35" s="17">
        <f t="shared" si="33"/>
        <v>3.6983350745930709E-3</v>
      </c>
      <c r="F35" s="17">
        <f t="shared" si="33"/>
        <v>3.5629207934042375E-3</v>
      </c>
      <c r="G35" s="17">
        <f t="shared" si="33"/>
        <v>3.4275065122154041E-3</v>
      </c>
      <c r="H35" s="17">
        <f t="shared" si="33"/>
        <v>3.2920922310265706E-3</v>
      </c>
      <c r="I35" s="17">
        <f t="shared" si="33"/>
        <v>3.1566779498377372E-3</v>
      </c>
      <c r="J35" s="17">
        <f t="shared" si="33"/>
        <v>3.0212636686489038E-3</v>
      </c>
      <c r="K35" s="17">
        <f t="shared" si="33"/>
        <v>2.8858493874600703E-3</v>
      </c>
      <c r="L35" s="17">
        <f t="shared" si="33"/>
        <v>2.7504351062712369E-3</v>
      </c>
      <c r="M35" s="17">
        <v>2.615020825082403E-3</v>
      </c>
    </row>
    <row r="36" spans="1:13" x14ac:dyDescent="0.3">
      <c r="A36" s="18" t="s">
        <v>74</v>
      </c>
      <c r="B36" s="17">
        <v>2.111575827852992E-3</v>
      </c>
      <c r="C36" s="17">
        <f t="shared" ref="C36:L36" si="34">B36+($M36-$B36)/11</f>
        <v>2.0615715461039389E-3</v>
      </c>
      <c r="D36" s="17">
        <f t="shared" si="34"/>
        <v>2.0115672643548858E-3</v>
      </c>
      <c r="E36" s="17">
        <f t="shared" si="34"/>
        <v>1.9615629826058327E-3</v>
      </c>
      <c r="F36" s="17">
        <f t="shared" si="34"/>
        <v>1.9115587008567798E-3</v>
      </c>
      <c r="G36" s="17">
        <f t="shared" si="34"/>
        <v>1.8615544191077269E-3</v>
      </c>
      <c r="H36" s="17">
        <f t="shared" si="34"/>
        <v>1.811550137358674E-3</v>
      </c>
      <c r="I36" s="17">
        <f t="shared" si="34"/>
        <v>1.7615458556096211E-3</v>
      </c>
      <c r="J36" s="17">
        <f t="shared" si="34"/>
        <v>1.7115415738605682E-3</v>
      </c>
      <c r="K36" s="17">
        <f t="shared" si="34"/>
        <v>1.6615372921115154E-3</v>
      </c>
      <c r="L36" s="17">
        <f t="shared" si="34"/>
        <v>1.6115330103624625E-3</v>
      </c>
      <c r="M36" s="17">
        <v>1.5615287286134096E-3</v>
      </c>
    </row>
    <row r="37" spans="1:13" x14ac:dyDescent="0.3">
      <c r="A37" s="18" t="s">
        <v>80</v>
      </c>
      <c r="B37" s="17">
        <v>1.8022174728529127E-3</v>
      </c>
      <c r="C37" s="17">
        <f t="shared" ref="C37:L37" si="35">B37+($M37-$B37)/11</f>
        <v>1.7602560569480053E-3</v>
      </c>
      <c r="D37" s="17">
        <f t="shared" si="35"/>
        <v>1.7182946410430979E-3</v>
      </c>
      <c r="E37" s="17">
        <f t="shared" si="35"/>
        <v>1.6763332251381905E-3</v>
      </c>
      <c r="F37" s="17">
        <f t="shared" si="35"/>
        <v>1.6343718092332832E-3</v>
      </c>
      <c r="G37" s="17">
        <f t="shared" si="35"/>
        <v>1.5924103933283758E-3</v>
      </c>
      <c r="H37" s="17">
        <f t="shared" si="35"/>
        <v>1.5504489774234684E-3</v>
      </c>
      <c r="I37" s="17">
        <f t="shared" si="35"/>
        <v>1.508487561518561E-3</v>
      </c>
      <c r="J37" s="17">
        <f t="shared" si="35"/>
        <v>1.4665261456136536E-3</v>
      </c>
      <c r="K37" s="17">
        <f t="shared" si="35"/>
        <v>1.4245647297087462E-3</v>
      </c>
      <c r="L37" s="17">
        <f t="shared" si="35"/>
        <v>1.3826033138038389E-3</v>
      </c>
      <c r="M37" s="17">
        <v>1.3406418978989321E-3</v>
      </c>
    </row>
    <row r="38" spans="1:13" x14ac:dyDescent="0.3">
      <c r="A38" s="20" t="s">
        <v>259</v>
      </c>
      <c r="B38" s="17">
        <v>1.0222202968067713E-3</v>
      </c>
      <c r="C38" s="17">
        <f t="shared" ref="C38:L38" si="36">B38+($M38-$B38)/11</f>
        <v>1.0141120744483834E-3</v>
      </c>
      <c r="D38" s="17">
        <f t="shared" si="36"/>
        <v>1.0060038520899955E-3</v>
      </c>
      <c r="E38" s="17">
        <f t="shared" si="36"/>
        <v>9.9789562973160752E-4</v>
      </c>
      <c r="F38" s="17">
        <f t="shared" si="36"/>
        <v>9.8978740737321958E-4</v>
      </c>
      <c r="G38" s="17">
        <f t="shared" si="36"/>
        <v>9.8167918501483164E-4</v>
      </c>
      <c r="H38" s="17">
        <f t="shared" si="36"/>
        <v>9.735709626564437E-4</v>
      </c>
      <c r="I38" s="17">
        <f t="shared" si="36"/>
        <v>9.6546274029805576E-4</v>
      </c>
      <c r="J38" s="17">
        <f t="shared" si="36"/>
        <v>9.5735451793966782E-4</v>
      </c>
      <c r="K38" s="17">
        <f t="shared" si="36"/>
        <v>9.4924629558127988E-4</v>
      </c>
      <c r="L38" s="17">
        <f t="shared" si="36"/>
        <v>9.4113807322289194E-4</v>
      </c>
      <c r="M38" s="17">
        <v>9.3302985086450422E-4</v>
      </c>
    </row>
    <row r="39" spans="1:13" x14ac:dyDescent="0.3">
      <c r="A39" s="19" t="s">
        <v>260</v>
      </c>
      <c r="B39" s="17">
        <v>5.9360433182572528E-4</v>
      </c>
      <c r="C39" s="17">
        <f t="shared" ref="C39:L39" si="37">B39+($M39-$B39)/11</f>
        <v>5.7012092211754662E-4</v>
      </c>
      <c r="D39" s="17">
        <f t="shared" si="37"/>
        <v>5.4663751240936797E-4</v>
      </c>
      <c r="E39" s="17">
        <f t="shared" si="37"/>
        <v>5.2315410270118931E-4</v>
      </c>
      <c r="F39" s="17">
        <f t="shared" si="37"/>
        <v>4.9967069299301065E-4</v>
      </c>
      <c r="G39" s="17">
        <f t="shared" si="37"/>
        <v>4.7618728328483205E-4</v>
      </c>
      <c r="H39" s="17">
        <f t="shared" si="37"/>
        <v>4.5270387357665344E-4</v>
      </c>
      <c r="I39" s="17">
        <f t="shared" si="37"/>
        <v>4.2922046386847484E-4</v>
      </c>
      <c r="J39" s="17">
        <f t="shared" si="37"/>
        <v>4.0573705416029624E-4</v>
      </c>
      <c r="K39" s="17">
        <f t="shared" si="37"/>
        <v>3.8225364445211763E-4</v>
      </c>
      <c r="L39" s="17">
        <f t="shared" si="37"/>
        <v>3.5877023474393903E-4</v>
      </c>
      <c r="M39" s="17">
        <v>3.3528682503576037E-4</v>
      </c>
    </row>
    <row r="40" spans="1:13" x14ac:dyDescent="0.3">
      <c r="A40" s="18" t="s">
        <v>6</v>
      </c>
      <c r="B40" s="17">
        <v>1.3175927537106428E-3</v>
      </c>
      <c r="C40" s="17">
        <f t="shared" ref="C40:L40" si="38">B40+($M40-$B40)/11</f>
        <v>1.3038949689508699E-3</v>
      </c>
      <c r="D40" s="17">
        <f t="shared" si="38"/>
        <v>1.2901971841910971E-3</v>
      </c>
      <c r="E40" s="17">
        <f t="shared" si="38"/>
        <v>1.2764993994313243E-3</v>
      </c>
      <c r="F40" s="17">
        <f t="shared" si="38"/>
        <v>1.2628016146715515E-3</v>
      </c>
      <c r="G40" s="17">
        <f t="shared" si="38"/>
        <v>1.2491038299117787E-3</v>
      </c>
      <c r="H40" s="17">
        <f t="shared" si="38"/>
        <v>1.2354060451520059E-3</v>
      </c>
      <c r="I40" s="17">
        <f t="shared" si="38"/>
        <v>1.2217082603922331E-3</v>
      </c>
      <c r="J40" s="17">
        <f t="shared" si="38"/>
        <v>1.2080104756324603E-3</v>
      </c>
      <c r="K40" s="17">
        <f t="shared" si="38"/>
        <v>1.1943126908726875E-3</v>
      </c>
      <c r="L40" s="17">
        <f t="shared" si="38"/>
        <v>1.1806149061129147E-3</v>
      </c>
      <c r="M40" s="17">
        <v>1.1669171213531415E-3</v>
      </c>
    </row>
    <row r="41" spans="1:13" x14ac:dyDescent="0.3">
      <c r="A41" s="18" t="s">
        <v>70</v>
      </c>
      <c r="B41" s="17">
        <v>2.7103016246836316E-4</v>
      </c>
      <c r="C41" s="17">
        <f t="shared" ref="C41:L41" si="39">B41+($M41-$B41)/11</f>
        <v>2.5731479294465571E-4</v>
      </c>
      <c r="D41" s="17">
        <f t="shared" si="39"/>
        <v>2.4359942342094826E-4</v>
      </c>
      <c r="E41" s="17">
        <f t="shared" si="39"/>
        <v>2.2988405389724081E-4</v>
      </c>
      <c r="F41" s="17">
        <f t="shared" si="39"/>
        <v>2.1616868437353336E-4</v>
      </c>
      <c r="G41" s="17">
        <f t="shared" si="39"/>
        <v>2.0245331484982591E-4</v>
      </c>
      <c r="H41" s="17">
        <f t="shared" si="39"/>
        <v>1.8873794532611846E-4</v>
      </c>
      <c r="I41" s="17">
        <f t="shared" si="39"/>
        <v>1.7502257580241101E-4</v>
      </c>
      <c r="J41" s="17">
        <f t="shared" si="39"/>
        <v>1.6130720627870356E-4</v>
      </c>
      <c r="K41" s="17">
        <f t="shared" si="39"/>
        <v>1.4759183675499611E-4</v>
      </c>
      <c r="L41" s="17">
        <f t="shared" si="39"/>
        <v>1.3387646723128866E-4</v>
      </c>
      <c r="M41" s="17">
        <v>1.2016109770758107E-4</v>
      </c>
    </row>
    <row r="42" spans="1:13" x14ac:dyDescent="0.3">
      <c r="A42" s="20" t="s">
        <v>261</v>
      </c>
      <c r="B42" s="17">
        <v>9.0822937506919663E-5</v>
      </c>
      <c r="C42" s="17">
        <f t="shared" ref="C42:L42" si="40">B42+($M42-$B42)/11</f>
        <v>9.0822937506919663E-5</v>
      </c>
      <c r="D42" s="17">
        <f t="shared" si="40"/>
        <v>9.0822937506919663E-5</v>
      </c>
      <c r="E42" s="17">
        <f t="shared" si="40"/>
        <v>9.0822937506919663E-5</v>
      </c>
      <c r="F42" s="17">
        <f t="shared" si="40"/>
        <v>9.0822937506919663E-5</v>
      </c>
      <c r="G42" s="17">
        <f t="shared" si="40"/>
        <v>9.0822937506919663E-5</v>
      </c>
      <c r="H42" s="17">
        <f t="shared" si="40"/>
        <v>9.0822937506919663E-5</v>
      </c>
      <c r="I42" s="17">
        <f t="shared" si="40"/>
        <v>9.0822937506919663E-5</v>
      </c>
      <c r="J42" s="17">
        <f t="shared" si="40"/>
        <v>9.0822937506919663E-5</v>
      </c>
      <c r="K42" s="17">
        <f t="shared" si="40"/>
        <v>9.0822937506919663E-5</v>
      </c>
      <c r="L42" s="17">
        <f t="shared" si="40"/>
        <v>9.0822937506919663E-5</v>
      </c>
      <c r="M42" s="17">
        <v>9.0822937506919663E-5</v>
      </c>
    </row>
    <row r="43" spans="1:13" x14ac:dyDescent="0.3">
      <c r="A43" s="18" t="s">
        <v>140</v>
      </c>
      <c r="B43" s="17">
        <v>9.3513738664804415E-4</v>
      </c>
      <c r="C43" s="17">
        <f t="shared" ref="C43:L43" si="41">B43+($M43-$B43)/11</f>
        <v>8.7257781737839222E-4</v>
      </c>
      <c r="D43" s="17">
        <f t="shared" si="41"/>
        <v>8.1001824810874028E-4</v>
      </c>
      <c r="E43" s="17">
        <f t="shared" si="41"/>
        <v>7.4745867883908835E-4</v>
      </c>
      <c r="F43" s="17">
        <f t="shared" si="41"/>
        <v>6.8489910956943641E-4</v>
      </c>
      <c r="G43" s="17">
        <f t="shared" si="41"/>
        <v>6.2233954029978448E-4</v>
      </c>
      <c r="H43" s="17">
        <f t="shared" si="41"/>
        <v>5.5977997103013254E-4</v>
      </c>
      <c r="I43" s="17">
        <f t="shared" si="41"/>
        <v>4.9722040176048061E-4</v>
      </c>
      <c r="J43" s="17">
        <f t="shared" si="41"/>
        <v>4.3466083249082868E-4</v>
      </c>
      <c r="K43" s="17">
        <f t="shared" si="41"/>
        <v>3.7210126322117674E-4</v>
      </c>
      <c r="L43" s="17">
        <f t="shared" si="41"/>
        <v>3.0954169395152481E-4</v>
      </c>
      <c r="M43" s="17">
        <v>2.4698212468187293E-4</v>
      </c>
    </row>
    <row r="44" spans="1:13" x14ac:dyDescent="0.3">
      <c r="A44" s="18" t="s">
        <v>196</v>
      </c>
      <c r="B44" s="17">
        <v>1.8147862065986255E-3</v>
      </c>
      <c r="C44" s="17">
        <f t="shared" ref="C44:L44" si="42">B44+($M44-$B44)/11</f>
        <v>1.765703709339939E-3</v>
      </c>
      <c r="D44" s="17">
        <f t="shared" si="42"/>
        <v>1.7166212120812525E-3</v>
      </c>
      <c r="E44" s="17">
        <f t="shared" si="42"/>
        <v>1.667538714822566E-3</v>
      </c>
      <c r="F44" s="17">
        <f t="shared" si="42"/>
        <v>1.6184562175638796E-3</v>
      </c>
      <c r="G44" s="17">
        <f t="shared" si="42"/>
        <v>1.5693737203051931E-3</v>
      </c>
      <c r="H44" s="17">
        <f t="shared" si="42"/>
        <v>1.5202912230465066E-3</v>
      </c>
      <c r="I44" s="17">
        <f t="shared" si="42"/>
        <v>1.4712087257878201E-3</v>
      </c>
      <c r="J44" s="17">
        <f t="shared" si="42"/>
        <v>1.4221262285291337E-3</v>
      </c>
      <c r="K44" s="17">
        <f t="shared" si="42"/>
        <v>1.3730437312704472E-3</v>
      </c>
      <c r="L44" s="17">
        <f t="shared" si="42"/>
        <v>1.3239612340117607E-3</v>
      </c>
      <c r="M44" s="17">
        <v>1.2748787367530747E-3</v>
      </c>
    </row>
    <row r="45" spans="1:13" x14ac:dyDescent="0.3">
      <c r="A45" s="18" t="s">
        <v>192</v>
      </c>
      <c r="B45" s="17">
        <v>4.6380046462797687E-3</v>
      </c>
      <c r="C45" s="17">
        <f t="shared" ref="C45:L45" si="43">B45+($M45-$B45)/11</f>
        <v>4.5258892389016953E-3</v>
      </c>
      <c r="D45" s="17">
        <f t="shared" si="43"/>
        <v>4.4137738315236218E-3</v>
      </c>
      <c r="E45" s="17">
        <f t="shared" si="43"/>
        <v>4.3016584241455484E-3</v>
      </c>
      <c r="F45" s="17">
        <f t="shared" si="43"/>
        <v>4.189543016767475E-3</v>
      </c>
      <c r="G45" s="17">
        <f t="shared" si="43"/>
        <v>4.0774276093894016E-3</v>
      </c>
      <c r="H45" s="17">
        <f t="shared" si="43"/>
        <v>3.9653122020113282E-3</v>
      </c>
      <c r="I45" s="17">
        <f t="shared" si="43"/>
        <v>3.8531967946332543E-3</v>
      </c>
      <c r="J45" s="17">
        <f t="shared" si="43"/>
        <v>3.7410813872551804E-3</v>
      </c>
      <c r="K45" s="17">
        <f t="shared" si="43"/>
        <v>3.6289659798771066E-3</v>
      </c>
      <c r="L45" s="17">
        <f t="shared" si="43"/>
        <v>3.5168505724990327E-3</v>
      </c>
      <c r="M45" s="17">
        <v>3.4047351651209585E-3</v>
      </c>
    </row>
    <row r="46" spans="1:13" x14ac:dyDescent="0.3">
      <c r="A46" s="18" t="s">
        <v>216</v>
      </c>
      <c r="B46" s="17">
        <v>5.7111481928118018E-4</v>
      </c>
      <c r="C46" s="17">
        <f t="shared" ref="C46:L46" si="44">B46+($M46-$B46)/11</f>
        <v>5.6131281949142904E-4</v>
      </c>
      <c r="D46" s="17">
        <f t="shared" si="44"/>
        <v>5.5151081970167791E-4</v>
      </c>
      <c r="E46" s="17">
        <f t="shared" si="44"/>
        <v>5.4170881991192678E-4</v>
      </c>
      <c r="F46" s="17">
        <f t="shared" si="44"/>
        <v>5.3190682012217564E-4</v>
      </c>
      <c r="G46" s="17">
        <f t="shared" si="44"/>
        <v>5.2210482033242451E-4</v>
      </c>
      <c r="H46" s="17">
        <f t="shared" si="44"/>
        <v>5.1230282054267337E-4</v>
      </c>
      <c r="I46" s="17">
        <f t="shared" si="44"/>
        <v>5.0250082075292224E-4</v>
      </c>
      <c r="J46" s="17">
        <f t="shared" si="44"/>
        <v>4.9269882096317111E-4</v>
      </c>
      <c r="K46" s="17">
        <f t="shared" si="44"/>
        <v>4.8289682117341992E-4</v>
      </c>
      <c r="L46" s="17">
        <f t="shared" si="44"/>
        <v>4.7309482138366873E-4</v>
      </c>
      <c r="M46" s="17">
        <v>4.6329282159391722E-4</v>
      </c>
    </row>
    <row r="47" spans="1:13" x14ac:dyDescent="0.3">
      <c r="A47" s="18" t="s">
        <v>262</v>
      </c>
      <c r="B47" s="17">
        <v>9.3513738664804415E-4</v>
      </c>
      <c r="C47" s="17">
        <f t="shared" ref="C47:L47" si="45">B47+($M47-$B47)/11</f>
        <v>8.7257781737839222E-4</v>
      </c>
      <c r="D47" s="17">
        <f t="shared" si="45"/>
        <v>8.1001824810874028E-4</v>
      </c>
      <c r="E47" s="17">
        <f t="shared" si="45"/>
        <v>7.4745867883908835E-4</v>
      </c>
      <c r="F47" s="17">
        <f t="shared" si="45"/>
        <v>6.8489910956943641E-4</v>
      </c>
      <c r="G47" s="17">
        <f t="shared" si="45"/>
        <v>6.2233954029978448E-4</v>
      </c>
      <c r="H47" s="17">
        <f t="shared" si="45"/>
        <v>5.5977997103013254E-4</v>
      </c>
      <c r="I47" s="17">
        <f t="shared" si="45"/>
        <v>4.9722040176048061E-4</v>
      </c>
      <c r="J47" s="17">
        <f t="shared" si="45"/>
        <v>4.3466083249082868E-4</v>
      </c>
      <c r="K47" s="17">
        <f t="shared" si="45"/>
        <v>3.7210126322117674E-4</v>
      </c>
      <c r="L47" s="17">
        <f t="shared" si="45"/>
        <v>3.0954169395152481E-4</v>
      </c>
      <c r="M47" s="17">
        <v>2.4698212468187293E-4</v>
      </c>
    </row>
    <row r="48" spans="1:13" x14ac:dyDescent="0.3">
      <c r="A48" s="19" t="s">
        <v>263</v>
      </c>
      <c r="B48" s="17">
        <v>9.1478073782719259E-4</v>
      </c>
      <c r="C48" s="17">
        <f t="shared" ref="C48:L48" si="46">B48+($M48-$B48)/11</f>
        <v>8.8791643514106238E-4</v>
      </c>
      <c r="D48" s="17">
        <f t="shared" si="46"/>
        <v>8.6105213245493218E-4</v>
      </c>
      <c r="E48" s="17">
        <f t="shared" si="46"/>
        <v>8.3418782976880197E-4</v>
      </c>
      <c r="F48" s="17">
        <f t="shared" si="46"/>
        <v>8.0732352708267176E-4</v>
      </c>
      <c r="G48" s="17">
        <f t="shared" si="46"/>
        <v>7.8045922439654155E-4</v>
      </c>
      <c r="H48" s="17">
        <f t="shared" si="46"/>
        <v>7.5359492171041135E-4</v>
      </c>
      <c r="I48" s="17">
        <f t="shared" si="46"/>
        <v>7.2673061902428114E-4</v>
      </c>
      <c r="J48" s="17">
        <f t="shared" si="46"/>
        <v>6.9986631633815093E-4</v>
      </c>
      <c r="K48" s="17">
        <f t="shared" si="46"/>
        <v>6.7300201365202072E-4</v>
      </c>
      <c r="L48" s="17">
        <f t="shared" si="46"/>
        <v>6.4613771096589051E-4</v>
      </c>
      <c r="M48" s="17">
        <v>6.1927340827976052E-4</v>
      </c>
    </row>
    <row r="49" spans="1:13" x14ac:dyDescent="0.3">
      <c r="A49" s="18" t="s">
        <v>32</v>
      </c>
      <c r="B49" s="17">
        <v>5.9551137986082721E-4</v>
      </c>
      <c r="C49" s="17">
        <f t="shared" ref="C49:L49" si="47">B49+($M49-$B49)/11</f>
        <v>5.4661236597890379E-4</v>
      </c>
      <c r="D49" s="17">
        <f t="shared" si="47"/>
        <v>4.9771335209698037E-4</v>
      </c>
      <c r="E49" s="17">
        <f t="shared" si="47"/>
        <v>4.4881433821505689E-4</v>
      </c>
      <c r="F49" s="17">
        <f t="shared" si="47"/>
        <v>3.9991532433313341E-4</v>
      </c>
      <c r="G49" s="17">
        <f t="shared" si="47"/>
        <v>3.5101631045120993E-4</v>
      </c>
      <c r="H49" s="17">
        <f t="shared" si="47"/>
        <v>3.0211729656928646E-4</v>
      </c>
      <c r="I49" s="17">
        <f t="shared" si="47"/>
        <v>2.5321828268736298E-4</v>
      </c>
      <c r="J49" s="17">
        <f t="shared" si="47"/>
        <v>2.043192688054395E-4</v>
      </c>
      <c r="K49" s="17">
        <f t="shared" si="47"/>
        <v>1.5542025492351603E-4</v>
      </c>
      <c r="L49" s="17">
        <f t="shared" si="47"/>
        <v>1.0652124104159255E-4</v>
      </c>
      <c r="M49" s="17">
        <v>5.7622227159669037E-5</v>
      </c>
    </row>
    <row r="50" spans="1:13" x14ac:dyDescent="0.3">
      <c r="A50" s="18" t="s">
        <v>120</v>
      </c>
      <c r="B50" s="17">
        <v>2.4833805333183069E-3</v>
      </c>
      <c r="C50" s="17">
        <f t="shared" ref="C50:L50" si="48">B50+($M50-$B50)/11</f>
        <v>2.3614759682123185E-3</v>
      </c>
      <c r="D50" s="17">
        <f t="shared" si="48"/>
        <v>2.2395714031063301E-3</v>
      </c>
      <c r="E50" s="17">
        <f t="shared" si="48"/>
        <v>2.1176668380003417E-3</v>
      </c>
      <c r="F50" s="17">
        <f t="shared" si="48"/>
        <v>1.9957622728943533E-3</v>
      </c>
      <c r="G50" s="17">
        <f t="shared" si="48"/>
        <v>1.8738577077883646E-3</v>
      </c>
      <c r="H50" s="17">
        <f t="shared" si="48"/>
        <v>1.751953142682376E-3</v>
      </c>
      <c r="I50" s="17">
        <f t="shared" si="48"/>
        <v>1.6300485775763874E-3</v>
      </c>
      <c r="J50" s="17">
        <f t="shared" si="48"/>
        <v>1.5081440124703987E-3</v>
      </c>
      <c r="K50" s="17">
        <f t="shared" si="48"/>
        <v>1.3862394473644101E-3</v>
      </c>
      <c r="L50" s="17">
        <f t="shared" si="48"/>
        <v>1.2643348822584215E-3</v>
      </c>
      <c r="M50" s="17">
        <v>1.1424303171524326E-3</v>
      </c>
    </row>
    <row r="51" spans="1:13" x14ac:dyDescent="0.3">
      <c r="A51" s="18" t="s">
        <v>146</v>
      </c>
      <c r="B51" s="17">
        <v>1.361775012774583E-3</v>
      </c>
      <c r="C51" s="17">
        <f t="shared" ref="C51:L51" si="49">B51+($M51-$B51)/11</f>
        <v>1.2955933686909363E-3</v>
      </c>
      <c r="D51" s="17">
        <f t="shared" si="49"/>
        <v>1.2294117246072897E-3</v>
      </c>
      <c r="E51" s="17">
        <f t="shared" si="49"/>
        <v>1.163230080523643E-3</v>
      </c>
      <c r="F51" s="17">
        <f t="shared" si="49"/>
        <v>1.0970484364399963E-3</v>
      </c>
      <c r="G51" s="17">
        <f t="shared" si="49"/>
        <v>1.0308667923563497E-3</v>
      </c>
      <c r="H51" s="17">
        <f t="shared" si="49"/>
        <v>9.6468514827270299E-4</v>
      </c>
      <c r="I51" s="17">
        <f t="shared" si="49"/>
        <v>8.9850350418905632E-4</v>
      </c>
      <c r="J51" s="17">
        <f t="shared" si="49"/>
        <v>8.3232186010540965E-4</v>
      </c>
      <c r="K51" s="17">
        <f t="shared" si="49"/>
        <v>7.6614021602176298E-4</v>
      </c>
      <c r="L51" s="17">
        <f t="shared" si="49"/>
        <v>6.9995857193811632E-4</v>
      </c>
      <c r="M51" s="17">
        <v>6.337769278544691E-4</v>
      </c>
    </row>
    <row r="52" spans="1:13" x14ac:dyDescent="0.3">
      <c r="A52" s="18" t="s">
        <v>190</v>
      </c>
      <c r="B52" s="17">
        <v>7.6678797956128311E-4</v>
      </c>
      <c r="C52" s="17">
        <f t="shared" ref="C52:L52" si="50">B52+($M52-$B52)/11</f>
        <v>7.4725644965939388E-4</v>
      </c>
      <c r="D52" s="17">
        <f t="shared" si="50"/>
        <v>7.2772491975750466E-4</v>
      </c>
      <c r="E52" s="17">
        <f t="shared" si="50"/>
        <v>7.0819338985561543E-4</v>
      </c>
      <c r="F52" s="17">
        <f t="shared" si="50"/>
        <v>6.886618599537262E-4</v>
      </c>
      <c r="G52" s="17">
        <f t="shared" si="50"/>
        <v>6.6913033005183697E-4</v>
      </c>
      <c r="H52" s="17">
        <f t="shared" si="50"/>
        <v>6.4959880014994775E-4</v>
      </c>
      <c r="I52" s="17">
        <f t="shared" si="50"/>
        <v>6.3006727024805852E-4</v>
      </c>
      <c r="J52" s="17">
        <f t="shared" si="50"/>
        <v>6.1053574034616929E-4</v>
      </c>
      <c r="K52" s="17">
        <f t="shared" si="50"/>
        <v>5.9100421044428007E-4</v>
      </c>
      <c r="L52" s="17">
        <f t="shared" si="50"/>
        <v>5.7147268054239084E-4</v>
      </c>
      <c r="M52" s="17">
        <v>5.5194115064050194E-4</v>
      </c>
    </row>
    <row r="53" spans="1:13" x14ac:dyDescent="0.3">
      <c r="A53" s="18" t="s">
        <v>200</v>
      </c>
      <c r="B53" s="17">
        <v>2.1545560955033823E-3</v>
      </c>
      <c r="C53" s="17">
        <f t="shared" ref="C53:L53" si="51">B53+($M53-$B53)/11</f>
        <v>2.0969910408053334E-3</v>
      </c>
      <c r="D53" s="17">
        <f t="shared" si="51"/>
        <v>2.0394259861072845E-3</v>
      </c>
      <c r="E53" s="17">
        <f t="shared" si="51"/>
        <v>1.9818609314092355E-3</v>
      </c>
      <c r="F53" s="17">
        <f t="shared" si="51"/>
        <v>1.9242958767111866E-3</v>
      </c>
      <c r="G53" s="17">
        <f t="shared" si="51"/>
        <v>1.8667308220131377E-3</v>
      </c>
      <c r="H53" s="17">
        <f t="shared" si="51"/>
        <v>1.8091657673150888E-3</v>
      </c>
      <c r="I53" s="17">
        <f t="shared" si="51"/>
        <v>1.7516007126170399E-3</v>
      </c>
      <c r="J53" s="17">
        <f t="shared" si="51"/>
        <v>1.694035657918991E-3</v>
      </c>
      <c r="K53" s="17">
        <f t="shared" si="51"/>
        <v>1.6364706032209421E-3</v>
      </c>
      <c r="L53" s="17">
        <f t="shared" si="51"/>
        <v>1.5789055485228931E-3</v>
      </c>
      <c r="M53" s="17">
        <v>1.5213404938248451E-3</v>
      </c>
    </row>
    <row r="54" spans="1:13" x14ac:dyDescent="0.3">
      <c r="A54" s="19" t="s">
        <v>264</v>
      </c>
      <c r="B54" s="17">
        <v>4.241816130727165E-3</v>
      </c>
      <c r="C54" s="17">
        <f t="shared" ref="C54:L54" si="52">B54+($M54-$B54)/11</f>
        <v>4.1621070050950277E-3</v>
      </c>
      <c r="D54" s="17">
        <f t="shared" si="52"/>
        <v>4.0823978794628903E-3</v>
      </c>
      <c r="E54" s="17">
        <f t="shared" si="52"/>
        <v>4.0026887538307529E-3</v>
      </c>
      <c r="F54" s="17">
        <f t="shared" si="52"/>
        <v>3.9229796281986156E-3</v>
      </c>
      <c r="G54" s="17">
        <f t="shared" si="52"/>
        <v>3.8432705025664778E-3</v>
      </c>
      <c r="H54" s="17">
        <f t="shared" si="52"/>
        <v>3.76356137693434E-3</v>
      </c>
      <c r="I54" s="17">
        <f t="shared" si="52"/>
        <v>3.6838522513022022E-3</v>
      </c>
      <c r="J54" s="17">
        <f t="shared" si="52"/>
        <v>3.6041431256700644E-3</v>
      </c>
      <c r="K54" s="17">
        <f t="shared" si="52"/>
        <v>3.5244340000379266E-3</v>
      </c>
      <c r="L54" s="17">
        <f t="shared" si="52"/>
        <v>3.4447248744057888E-3</v>
      </c>
      <c r="M54" s="17">
        <v>3.3650157487736501E-3</v>
      </c>
    </row>
    <row r="55" spans="1:13" x14ac:dyDescent="0.3">
      <c r="A55" s="18" t="s">
        <v>24</v>
      </c>
      <c r="B55" s="17">
        <v>2.5233690290823478E-3</v>
      </c>
      <c r="C55" s="17">
        <f t="shared" ref="C55:L55" si="53">B55+($M55-$B55)/11</f>
        <v>2.4677987223572515E-3</v>
      </c>
      <c r="D55" s="17">
        <f t="shared" si="53"/>
        <v>2.4122284156321552E-3</v>
      </c>
      <c r="E55" s="17">
        <f t="shared" si="53"/>
        <v>2.3566581089070589E-3</v>
      </c>
      <c r="F55" s="17">
        <f t="shared" si="53"/>
        <v>2.3010878021819626E-3</v>
      </c>
      <c r="G55" s="17">
        <f t="shared" si="53"/>
        <v>2.2455174954568663E-3</v>
      </c>
      <c r="H55" s="17">
        <f t="shared" si="53"/>
        <v>2.18994718873177E-3</v>
      </c>
      <c r="I55" s="17">
        <f t="shared" si="53"/>
        <v>2.1343768820066738E-3</v>
      </c>
      <c r="J55" s="17">
        <f t="shared" si="53"/>
        <v>2.0788065752815775E-3</v>
      </c>
      <c r="K55" s="17">
        <f t="shared" si="53"/>
        <v>2.0232362685564812E-3</v>
      </c>
      <c r="L55" s="17">
        <f t="shared" si="53"/>
        <v>1.9676659618313849E-3</v>
      </c>
      <c r="M55" s="17">
        <v>1.9120956551062897E-3</v>
      </c>
    </row>
    <row r="56" spans="1:13" x14ac:dyDescent="0.3">
      <c r="A56" s="18" t="s">
        <v>36</v>
      </c>
      <c r="B56" s="17">
        <v>2.2784454943613045E-3</v>
      </c>
      <c r="C56" s="17">
        <f t="shared" ref="C56:L56" si="54">B56+($M56-$B56)/11</f>
        <v>2.21575147772153E-3</v>
      </c>
      <c r="D56" s="17">
        <f t="shared" si="54"/>
        <v>2.153057461081756E-3</v>
      </c>
      <c r="E56" s="17">
        <f t="shared" si="54"/>
        <v>2.0903634444419819E-3</v>
      </c>
      <c r="F56" s="17">
        <f t="shared" si="54"/>
        <v>2.0276694278022079E-3</v>
      </c>
      <c r="G56" s="17">
        <f t="shared" si="54"/>
        <v>1.9649754111624338E-3</v>
      </c>
      <c r="H56" s="17">
        <f t="shared" si="54"/>
        <v>1.9022813945226596E-3</v>
      </c>
      <c r="I56" s="17">
        <f t="shared" si="54"/>
        <v>1.8395873778828853E-3</v>
      </c>
      <c r="J56" s="17">
        <f t="shared" si="54"/>
        <v>1.776893361243111E-3</v>
      </c>
      <c r="K56" s="17">
        <f t="shared" si="54"/>
        <v>1.7141993446033368E-3</v>
      </c>
      <c r="L56" s="17">
        <f t="shared" si="54"/>
        <v>1.6515053279635625E-3</v>
      </c>
      <c r="M56" s="17">
        <v>1.5888113113237876E-3</v>
      </c>
    </row>
    <row r="57" spans="1:13" x14ac:dyDescent="0.3">
      <c r="A57" s="18" t="s">
        <v>44</v>
      </c>
      <c r="B57" s="17">
        <v>2.3915735780790853E-4</v>
      </c>
      <c r="C57" s="17">
        <f t="shared" ref="C57:L57" si="55">B57+($M57-$B57)/11</f>
        <v>2.2683968239449115E-4</v>
      </c>
      <c r="D57" s="17">
        <f t="shared" si="55"/>
        <v>2.1452200698107376E-4</v>
      </c>
      <c r="E57" s="17">
        <f t="shared" si="55"/>
        <v>2.0220433156765638E-4</v>
      </c>
      <c r="F57" s="17">
        <f t="shared" si="55"/>
        <v>1.8988665615423899E-4</v>
      </c>
      <c r="G57" s="17">
        <f t="shared" si="55"/>
        <v>1.7756898074082161E-4</v>
      </c>
      <c r="H57" s="17">
        <f t="shared" si="55"/>
        <v>1.6525130532740422E-4</v>
      </c>
      <c r="I57" s="17">
        <f t="shared" si="55"/>
        <v>1.5293362991398684E-4</v>
      </c>
      <c r="J57" s="17">
        <f t="shared" si="55"/>
        <v>1.4061595450056945E-4</v>
      </c>
      <c r="K57" s="17">
        <f t="shared" si="55"/>
        <v>1.2829827908715207E-4</v>
      </c>
      <c r="L57" s="17">
        <f t="shared" si="55"/>
        <v>1.1598060367373467E-4</v>
      </c>
      <c r="M57" s="17">
        <v>1.0366292826031716E-4</v>
      </c>
    </row>
    <row r="58" spans="1:13" x14ac:dyDescent="0.3">
      <c r="A58" s="18" t="s">
        <v>58</v>
      </c>
      <c r="B58" s="17">
        <v>3.9905106560824723E-3</v>
      </c>
      <c r="C58" s="17">
        <f t="shared" ref="C58:L58" si="56">B58+($M58-$B58)/11</f>
        <v>3.8927090082587997E-3</v>
      </c>
      <c r="D58" s="17">
        <f t="shared" si="56"/>
        <v>3.7949073604351272E-3</v>
      </c>
      <c r="E58" s="17">
        <f t="shared" si="56"/>
        <v>3.6971057126114547E-3</v>
      </c>
      <c r="F58" s="17">
        <f t="shared" si="56"/>
        <v>3.5993040647877821E-3</v>
      </c>
      <c r="G58" s="17">
        <f t="shared" si="56"/>
        <v>3.5015024169641096E-3</v>
      </c>
      <c r="H58" s="17">
        <f t="shared" si="56"/>
        <v>3.4037007691404371E-3</v>
      </c>
      <c r="I58" s="17">
        <f t="shared" si="56"/>
        <v>3.3058991213167645E-3</v>
      </c>
      <c r="J58" s="17">
        <f t="shared" si="56"/>
        <v>3.208097473493092E-3</v>
      </c>
      <c r="K58" s="17">
        <f t="shared" si="56"/>
        <v>3.1102958256694195E-3</v>
      </c>
      <c r="L58" s="17">
        <f t="shared" si="56"/>
        <v>3.0124941778457469E-3</v>
      </c>
      <c r="M58" s="17">
        <v>2.9146925300220748E-3</v>
      </c>
    </row>
    <row r="59" spans="1:13" x14ac:dyDescent="0.3">
      <c r="A59" s="18" t="s">
        <v>82</v>
      </c>
      <c r="B59" s="17">
        <v>4.5483978040480946E-3</v>
      </c>
      <c r="C59" s="17">
        <f t="shared" ref="C59:L59" si="57">B59+($M59-$B59)/11</f>
        <v>4.4844460206998789E-3</v>
      </c>
      <c r="D59" s="17">
        <f t="shared" si="57"/>
        <v>4.4204942373516631E-3</v>
      </c>
      <c r="E59" s="17">
        <f t="shared" si="57"/>
        <v>4.3565424540034474E-3</v>
      </c>
      <c r="F59" s="17">
        <f t="shared" si="57"/>
        <v>4.2925906706552316E-3</v>
      </c>
      <c r="G59" s="17">
        <f t="shared" si="57"/>
        <v>4.2286388873070159E-3</v>
      </c>
      <c r="H59" s="17">
        <f t="shared" si="57"/>
        <v>4.1646871039588002E-3</v>
      </c>
      <c r="I59" s="17">
        <f t="shared" si="57"/>
        <v>4.1007353206105844E-3</v>
      </c>
      <c r="J59" s="17">
        <f t="shared" si="57"/>
        <v>4.0367835372623687E-3</v>
      </c>
      <c r="K59" s="17">
        <f t="shared" si="57"/>
        <v>3.9728317539141529E-3</v>
      </c>
      <c r="L59" s="17">
        <f t="shared" si="57"/>
        <v>3.9088799705659372E-3</v>
      </c>
      <c r="M59" s="17">
        <v>3.8449281872177206E-3</v>
      </c>
    </row>
    <row r="60" spans="1:13" x14ac:dyDescent="0.3">
      <c r="A60" s="18" t="s">
        <v>86</v>
      </c>
      <c r="B60" s="17">
        <v>2.1402019463942893E-3</v>
      </c>
      <c r="C60" s="17">
        <f t="shared" ref="C60:L60" si="58">B60+($M60-$B60)/11</f>
        <v>2.1320319231755516E-3</v>
      </c>
      <c r="D60" s="17">
        <f t="shared" si="58"/>
        <v>2.1238618999568138E-3</v>
      </c>
      <c r="E60" s="17">
        <f t="shared" si="58"/>
        <v>2.1156918767380761E-3</v>
      </c>
      <c r="F60" s="17">
        <f t="shared" si="58"/>
        <v>2.1075218535193383E-3</v>
      </c>
      <c r="G60" s="17">
        <f t="shared" si="58"/>
        <v>2.0993518303006006E-3</v>
      </c>
      <c r="H60" s="17">
        <f t="shared" si="58"/>
        <v>2.0911818070818628E-3</v>
      </c>
      <c r="I60" s="17">
        <f t="shared" si="58"/>
        <v>2.0830117838631251E-3</v>
      </c>
      <c r="J60" s="17">
        <f t="shared" si="58"/>
        <v>2.0748417606443873E-3</v>
      </c>
      <c r="K60" s="17">
        <f t="shared" si="58"/>
        <v>2.0666717374256496E-3</v>
      </c>
      <c r="L60" s="17">
        <f t="shared" si="58"/>
        <v>2.0585017142069118E-3</v>
      </c>
      <c r="M60" s="17">
        <v>2.0503316909881732E-3</v>
      </c>
    </row>
    <row r="61" spans="1:13" x14ac:dyDescent="0.3">
      <c r="A61" s="18" t="s">
        <v>90</v>
      </c>
      <c r="B61" s="17">
        <v>4.4048580977981795E-3</v>
      </c>
      <c r="C61" s="17">
        <f t="shared" ref="C61:L61" si="59">B61+($M61-$B61)/11</f>
        <v>4.348975251009868E-3</v>
      </c>
      <c r="D61" s="17">
        <f t="shared" si="59"/>
        <v>4.2930924042215565E-3</v>
      </c>
      <c r="E61" s="17">
        <f t="shared" si="59"/>
        <v>4.237209557433245E-3</v>
      </c>
      <c r="F61" s="17">
        <f t="shared" si="59"/>
        <v>4.1813267106449335E-3</v>
      </c>
      <c r="G61" s="17">
        <f t="shared" si="59"/>
        <v>4.125443863856622E-3</v>
      </c>
      <c r="H61" s="17">
        <f t="shared" si="59"/>
        <v>4.0695610170683105E-3</v>
      </c>
      <c r="I61" s="17">
        <f t="shared" si="59"/>
        <v>4.013678170279999E-3</v>
      </c>
      <c r="J61" s="17">
        <f t="shared" si="59"/>
        <v>3.9577953234916875E-3</v>
      </c>
      <c r="K61" s="17">
        <f t="shared" si="59"/>
        <v>3.9019124767033756E-3</v>
      </c>
      <c r="L61" s="17">
        <f t="shared" si="59"/>
        <v>3.8460296299150636E-3</v>
      </c>
      <c r="M61" s="17">
        <v>3.79014678312675E-3</v>
      </c>
    </row>
    <row r="62" spans="1:13" x14ac:dyDescent="0.3">
      <c r="A62" s="18" t="s">
        <v>92</v>
      </c>
      <c r="B62" s="17">
        <v>3.5935581101585097E-3</v>
      </c>
      <c r="C62" s="17">
        <f t="shared" ref="C62:L62" si="60">B62+($M62-$B62)/11</f>
        <v>3.5652066311691339E-3</v>
      </c>
      <c r="D62" s="17">
        <f t="shared" si="60"/>
        <v>3.5368551521797582E-3</v>
      </c>
      <c r="E62" s="17">
        <f t="shared" si="60"/>
        <v>3.5085036731903824E-3</v>
      </c>
      <c r="F62" s="17">
        <f t="shared" si="60"/>
        <v>3.4801521942010066E-3</v>
      </c>
      <c r="G62" s="17">
        <f t="shared" si="60"/>
        <v>3.4518007152116309E-3</v>
      </c>
      <c r="H62" s="17">
        <f t="shared" si="60"/>
        <v>3.4234492362222551E-3</v>
      </c>
      <c r="I62" s="17">
        <f t="shared" si="60"/>
        <v>3.3950977572328794E-3</v>
      </c>
      <c r="J62" s="17">
        <f t="shared" si="60"/>
        <v>3.3667462782435036E-3</v>
      </c>
      <c r="K62" s="17">
        <f t="shared" si="60"/>
        <v>3.3383947992541279E-3</v>
      </c>
      <c r="L62" s="17">
        <f t="shared" si="60"/>
        <v>3.3100433202647521E-3</v>
      </c>
      <c r="M62" s="17">
        <v>3.2816918412753781E-3</v>
      </c>
    </row>
    <row r="63" spans="1:13" x14ac:dyDescent="0.3">
      <c r="A63" s="18" t="s">
        <v>122</v>
      </c>
      <c r="B63" s="17">
        <v>4.4721924083508981E-3</v>
      </c>
      <c r="C63" s="17">
        <f t="shared" ref="C63:L63" si="61">B63+($M63-$B63)/11</f>
        <v>4.3549961070643625E-3</v>
      </c>
      <c r="D63" s="17">
        <f t="shared" si="61"/>
        <v>4.2377998057778268E-3</v>
      </c>
      <c r="E63" s="17">
        <f t="shared" si="61"/>
        <v>4.1206035044912912E-3</v>
      </c>
      <c r="F63" s="17">
        <f t="shared" si="61"/>
        <v>4.0034072032047556E-3</v>
      </c>
      <c r="G63" s="17">
        <f t="shared" si="61"/>
        <v>3.8862109019182195E-3</v>
      </c>
      <c r="H63" s="17">
        <f t="shared" si="61"/>
        <v>3.7690146006316835E-3</v>
      </c>
      <c r="I63" s="17">
        <f t="shared" si="61"/>
        <v>3.6518182993451474E-3</v>
      </c>
      <c r="J63" s="17">
        <f t="shared" si="61"/>
        <v>3.5346219980586114E-3</v>
      </c>
      <c r="K63" s="17">
        <f t="shared" si="61"/>
        <v>3.4174256967720753E-3</v>
      </c>
      <c r="L63" s="17">
        <f t="shared" si="61"/>
        <v>3.3002293954855393E-3</v>
      </c>
      <c r="M63" s="17">
        <v>3.1830330941990032E-3</v>
      </c>
    </row>
    <row r="64" spans="1:13" x14ac:dyDescent="0.3">
      <c r="A64" s="18" t="s">
        <v>130</v>
      </c>
      <c r="B64" s="17">
        <v>3.7408796734299012E-3</v>
      </c>
      <c r="C64" s="17">
        <f t="shared" ref="C64:L64" si="62">B64+($M64-$B64)/11</f>
        <v>3.6826770036248431E-3</v>
      </c>
      <c r="D64" s="17">
        <f t="shared" si="62"/>
        <v>3.6244743338197851E-3</v>
      </c>
      <c r="E64" s="17">
        <f t="shared" si="62"/>
        <v>3.5662716640147271E-3</v>
      </c>
      <c r="F64" s="17">
        <f t="shared" si="62"/>
        <v>3.5080689942096691E-3</v>
      </c>
      <c r="G64" s="17">
        <f t="shared" si="62"/>
        <v>3.449866324404611E-3</v>
      </c>
      <c r="H64" s="17">
        <f t="shared" si="62"/>
        <v>3.391663654599553E-3</v>
      </c>
      <c r="I64" s="17">
        <f t="shared" si="62"/>
        <v>3.333460984794495E-3</v>
      </c>
      <c r="J64" s="17">
        <f t="shared" si="62"/>
        <v>3.275258314989437E-3</v>
      </c>
      <c r="K64" s="17">
        <f t="shared" si="62"/>
        <v>3.2170556451843789E-3</v>
      </c>
      <c r="L64" s="17">
        <f t="shared" si="62"/>
        <v>3.1588529753793209E-3</v>
      </c>
      <c r="M64" s="17">
        <v>3.1006503055742637E-3</v>
      </c>
    </row>
    <row r="65" spans="1:13" x14ac:dyDescent="0.3">
      <c r="A65" s="18" t="s">
        <v>132</v>
      </c>
      <c r="B65" s="17">
        <v>3.4313891438602349E-3</v>
      </c>
      <c r="C65" s="17">
        <f t="shared" ref="C65:L65" si="63">B65+($M65-$B65)/11</f>
        <v>3.2670681444995396E-3</v>
      </c>
      <c r="D65" s="17">
        <f t="shared" si="63"/>
        <v>3.1027471451388444E-3</v>
      </c>
      <c r="E65" s="17">
        <f t="shared" si="63"/>
        <v>2.9384261457781492E-3</v>
      </c>
      <c r="F65" s="17">
        <f t="shared" si="63"/>
        <v>2.7741051464174539E-3</v>
      </c>
      <c r="G65" s="17">
        <f t="shared" si="63"/>
        <v>2.6097841470567587E-3</v>
      </c>
      <c r="H65" s="17">
        <f t="shared" si="63"/>
        <v>2.4454631476960634E-3</v>
      </c>
      <c r="I65" s="17">
        <f t="shared" si="63"/>
        <v>2.2811421483353682E-3</v>
      </c>
      <c r="J65" s="17">
        <f t="shared" si="63"/>
        <v>2.1168211489746729E-3</v>
      </c>
      <c r="K65" s="17">
        <f t="shared" si="63"/>
        <v>1.9525001496139777E-3</v>
      </c>
      <c r="L65" s="17">
        <f t="shared" si="63"/>
        <v>1.7881791502532825E-3</v>
      </c>
      <c r="M65" s="17">
        <v>1.6238581508925876E-3</v>
      </c>
    </row>
    <row r="66" spans="1:13" x14ac:dyDescent="0.3">
      <c r="A66" s="18" t="s">
        <v>152</v>
      </c>
      <c r="B66" s="17">
        <v>3.1723361366020773E-3</v>
      </c>
      <c r="C66" s="17">
        <f t="shared" ref="C66:L66" si="64">B66+($M66-$B66)/11</f>
        <v>3.0319288120832662E-3</v>
      </c>
      <c r="D66" s="17">
        <f t="shared" si="64"/>
        <v>2.8915214875644552E-3</v>
      </c>
      <c r="E66" s="17">
        <f t="shared" si="64"/>
        <v>2.7511141630456441E-3</v>
      </c>
      <c r="F66" s="17">
        <f t="shared" si="64"/>
        <v>2.610706838526833E-3</v>
      </c>
      <c r="G66" s="17">
        <f t="shared" si="64"/>
        <v>2.4702995140080219E-3</v>
      </c>
      <c r="H66" s="17">
        <f t="shared" si="64"/>
        <v>2.3298921894892109E-3</v>
      </c>
      <c r="I66" s="17">
        <f t="shared" si="64"/>
        <v>2.1894848649703998E-3</v>
      </c>
      <c r="J66" s="17">
        <f t="shared" si="64"/>
        <v>2.0490775404515887E-3</v>
      </c>
      <c r="K66" s="17">
        <f t="shared" si="64"/>
        <v>1.9086702159327776E-3</v>
      </c>
      <c r="L66" s="17">
        <f t="shared" si="64"/>
        <v>1.7682628914139666E-3</v>
      </c>
      <c r="M66" s="17">
        <v>1.6278555668951561E-3</v>
      </c>
    </row>
    <row r="67" spans="1:13" x14ac:dyDescent="0.3">
      <c r="A67" s="18" t="s">
        <v>154</v>
      </c>
      <c r="B67" s="17">
        <v>5.1897745329496621E-3</v>
      </c>
      <c r="C67" s="17">
        <f t="shared" ref="C67:L67" si="65">B67+($M67-$B67)/11</f>
        <v>5.1184930713777076E-3</v>
      </c>
      <c r="D67" s="17">
        <f t="shared" si="65"/>
        <v>5.047211609805753E-3</v>
      </c>
      <c r="E67" s="17">
        <f t="shared" si="65"/>
        <v>4.9759301482337984E-3</v>
      </c>
      <c r="F67" s="17">
        <f t="shared" si="65"/>
        <v>4.9046486866618439E-3</v>
      </c>
      <c r="G67" s="17">
        <f t="shared" si="65"/>
        <v>4.8333672250898893E-3</v>
      </c>
      <c r="H67" s="17">
        <f t="shared" si="65"/>
        <v>4.7620857635179347E-3</v>
      </c>
      <c r="I67" s="17">
        <f t="shared" si="65"/>
        <v>4.6908043019459802E-3</v>
      </c>
      <c r="J67" s="17">
        <f t="shared" si="65"/>
        <v>4.6195228403740256E-3</v>
      </c>
      <c r="K67" s="17">
        <f t="shared" si="65"/>
        <v>4.548241378802071E-3</v>
      </c>
      <c r="L67" s="17">
        <f t="shared" si="65"/>
        <v>4.4769599172301165E-3</v>
      </c>
      <c r="M67" s="17">
        <v>4.4056784556581576E-3</v>
      </c>
    </row>
    <row r="68" spans="1:13" x14ac:dyDescent="0.3">
      <c r="A68" s="18" t="s">
        <v>180</v>
      </c>
      <c r="B68" s="17">
        <v>1.8168570312874202E-3</v>
      </c>
      <c r="C68" s="17">
        <f t="shared" ref="C68:L68" si="66">B68+($M68-$B68)/11</f>
        <v>1.7352462856504844E-3</v>
      </c>
      <c r="D68" s="17">
        <f t="shared" si="66"/>
        <v>1.6536355400135485E-3</v>
      </c>
      <c r="E68" s="17">
        <f t="shared" si="66"/>
        <v>1.5720247943766127E-3</v>
      </c>
      <c r="F68" s="17">
        <f t="shared" si="66"/>
        <v>1.4904140487396768E-3</v>
      </c>
      <c r="G68" s="17">
        <f t="shared" si="66"/>
        <v>1.408803303102741E-3</v>
      </c>
      <c r="H68" s="17">
        <f t="shared" si="66"/>
        <v>1.3271925574658051E-3</v>
      </c>
      <c r="I68" s="17">
        <f t="shared" si="66"/>
        <v>1.2455818118288693E-3</v>
      </c>
      <c r="J68" s="17">
        <f t="shared" si="66"/>
        <v>1.1639710661919334E-3</v>
      </c>
      <c r="K68" s="17">
        <f t="shared" si="66"/>
        <v>1.0823603205549976E-3</v>
      </c>
      <c r="L68" s="17">
        <f t="shared" si="66"/>
        <v>1.0007495749180617E-3</v>
      </c>
      <c r="M68" s="17">
        <v>9.1913882928112685E-4</v>
      </c>
    </row>
    <row r="69" spans="1:13" x14ac:dyDescent="0.3">
      <c r="A69" s="18" t="s">
        <v>184</v>
      </c>
      <c r="B69" s="17">
        <v>7.7817162829144837E-3</v>
      </c>
      <c r="C69" s="17">
        <f t="shared" ref="C69:L69" si="67">B69+($M69-$B69)/11</f>
        <v>7.4144455559106617E-3</v>
      </c>
      <c r="D69" s="17">
        <f t="shared" si="67"/>
        <v>7.0471748289068397E-3</v>
      </c>
      <c r="E69" s="17">
        <f t="shared" si="67"/>
        <v>6.6799041019030177E-3</v>
      </c>
      <c r="F69" s="17">
        <f t="shared" si="67"/>
        <v>6.3126333748991957E-3</v>
      </c>
      <c r="G69" s="17">
        <f t="shared" si="67"/>
        <v>5.9453626478953737E-3</v>
      </c>
      <c r="H69" s="17">
        <f t="shared" si="67"/>
        <v>5.5780919208915517E-3</v>
      </c>
      <c r="I69" s="17">
        <f t="shared" si="67"/>
        <v>5.2108211938877297E-3</v>
      </c>
      <c r="J69" s="17">
        <f t="shared" si="67"/>
        <v>4.8435504668839077E-3</v>
      </c>
      <c r="K69" s="17">
        <f t="shared" si="67"/>
        <v>4.4762797398800857E-3</v>
      </c>
      <c r="L69" s="17">
        <f t="shared" si="67"/>
        <v>4.1090090128762637E-3</v>
      </c>
      <c r="M69" s="17">
        <v>3.7417382858724382E-3</v>
      </c>
    </row>
    <row r="70" spans="1:13" x14ac:dyDescent="0.3">
      <c r="A70" s="18" t="s">
        <v>210</v>
      </c>
      <c r="B70" s="17">
        <v>2.3537469996861237E-3</v>
      </c>
      <c r="C70" s="17">
        <f t="shared" ref="C70:L70" si="68">B70+($M70-$B70)/11</f>
        <v>2.3199434527863129E-3</v>
      </c>
      <c r="D70" s="17">
        <f t="shared" si="68"/>
        <v>2.2861399058865021E-3</v>
      </c>
      <c r="E70" s="17">
        <f t="shared" si="68"/>
        <v>2.2523363589866912E-3</v>
      </c>
      <c r="F70" s="17">
        <f t="shared" si="68"/>
        <v>2.2185328120868804E-3</v>
      </c>
      <c r="G70" s="17">
        <f t="shared" si="68"/>
        <v>2.1847292651870696E-3</v>
      </c>
      <c r="H70" s="17">
        <f t="shared" si="68"/>
        <v>2.1509257182872588E-3</v>
      </c>
      <c r="I70" s="17">
        <f t="shared" si="68"/>
        <v>2.117122171387448E-3</v>
      </c>
      <c r="J70" s="17">
        <f t="shared" si="68"/>
        <v>2.0833186244876372E-3</v>
      </c>
      <c r="K70" s="17">
        <f t="shared" si="68"/>
        <v>2.0495150775878264E-3</v>
      </c>
      <c r="L70" s="17">
        <f t="shared" si="68"/>
        <v>2.0157115306880156E-3</v>
      </c>
      <c r="M70" s="17">
        <v>1.9819079837882056E-3</v>
      </c>
    </row>
    <row r="71" spans="1:13" x14ac:dyDescent="0.3">
      <c r="A71" s="16" t="s">
        <v>265</v>
      </c>
      <c r="B71" s="17">
        <v>4.8094185795146457E-4</v>
      </c>
      <c r="C71" s="17">
        <f t="shared" ref="C71:L71" si="69">B71+($M71-$B71)/11</f>
        <v>4.5098110223698704E-4</v>
      </c>
      <c r="D71" s="17">
        <f t="shared" si="69"/>
        <v>4.210203465225095E-4</v>
      </c>
      <c r="E71" s="17">
        <f t="shared" si="69"/>
        <v>3.9105959080803197E-4</v>
      </c>
      <c r="F71" s="17">
        <f t="shared" si="69"/>
        <v>3.6109883509355444E-4</v>
      </c>
      <c r="G71" s="17">
        <f t="shared" si="69"/>
        <v>3.3113807937907691E-4</v>
      </c>
      <c r="H71" s="17">
        <f t="shared" si="69"/>
        <v>3.0117732366459937E-4</v>
      </c>
      <c r="I71" s="17">
        <f t="shared" si="69"/>
        <v>2.7121656795012184E-4</v>
      </c>
      <c r="J71" s="17">
        <f t="shared" si="69"/>
        <v>2.4125581223564431E-4</v>
      </c>
      <c r="K71" s="17">
        <f t="shared" si="69"/>
        <v>2.1129505652116678E-4</v>
      </c>
      <c r="L71" s="17">
        <f t="shared" si="69"/>
        <v>1.8133430080668925E-4</v>
      </c>
      <c r="M71" s="17">
        <v>1.5137354509221179E-4</v>
      </c>
    </row>
    <row r="72" spans="1:13" x14ac:dyDescent="0.3">
      <c r="A72" s="19" t="s">
        <v>266</v>
      </c>
      <c r="B72" s="17">
        <v>4.8872211823469967E-5</v>
      </c>
      <c r="C72" s="17">
        <f t="shared" ref="C72:L72" si="70">B72+($M72-$B72)/11</f>
        <v>4.5859285209738079E-5</v>
      </c>
      <c r="D72" s="17">
        <f t="shared" si="70"/>
        <v>4.2846358596006191E-5</v>
      </c>
      <c r="E72" s="17">
        <f t="shared" si="70"/>
        <v>3.9833431982274302E-5</v>
      </c>
      <c r="F72" s="17">
        <f t="shared" si="70"/>
        <v>3.6820505368542414E-5</v>
      </c>
      <c r="G72" s="17">
        <f t="shared" si="70"/>
        <v>3.3807578754810525E-5</v>
      </c>
      <c r="H72" s="17">
        <f t="shared" si="70"/>
        <v>3.0794652141078637E-5</v>
      </c>
      <c r="I72" s="17">
        <f t="shared" si="70"/>
        <v>2.7781725527346748E-5</v>
      </c>
      <c r="J72" s="17">
        <f t="shared" si="70"/>
        <v>2.476879891361486E-5</v>
      </c>
      <c r="K72" s="17">
        <f t="shared" si="70"/>
        <v>2.1755872299882972E-5</v>
      </c>
      <c r="L72" s="17">
        <f t="shared" si="70"/>
        <v>1.8742945686151083E-5</v>
      </c>
      <c r="M72" s="17">
        <v>1.5730019072419191E-5</v>
      </c>
    </row>
    <row r="73" spans="1:13" x14ac:dyDescent="0.3">
      <c r="A73" s="18" t="s">
        <v>267</v>
      </c>
      <c r="B73" s="17">
        <v>5.0334742927065214E-5</v>
      </c>
      <c r="C73" s="17">
        <f t="shared" ref="C73:L73" si="71">B73+($M73-$B73)/11</f>
        <v>4.7389633231226294E-5</v>
      </c>
      <c r="D73" s="17">
        <f t="shared" si="71"/>
        <v>4.4444523535387375E-5</v>
      </c>
      <c r="E73" s="17">
        <f t="shared" si="71"/>
        <v>4.1499413839548456E-5</v>
      </c>
      <c r="F73" s="17">
        <f t="shared" si="71"/>
        <v>3.8554304143709536E-5</v>
      </c>
      <c r="G73" s="17">
        <f t="shared" si="71"/>
        <v>3.5609194447870617E-5</v>
      </c>
      <c r="H73" s="17">
        <f t="shared" si="71"/>
        <v>3.2664084752031698E-5</v>
      </c>
      <c r="I73" s="17">
        <f t="shared" si="71"/>
        <v>2.9718975056192775E-5</v>
      </c>
      <c r="J73" s="17">
        <f t="shared" si="71"/>
        <v>2.6773865360353852E-5</v>
      </c>
      <c r="K73" s="17">
        <f t="shared" si="71"/>
        <v>2.382875566451493E-5</v>
      </c>
      <c r="L73" s="17">
        <f t="shared" si="71"/>
        <v>2.0883645968676007E-5</v>
      </c>
      <c r="M73" s="17">
        <v>1.7938536272837074E-5</v>
      </c>
    </row>
    <row r="74" spans="1:13" x14ac:dyDescent="0.3">
      <c r="A74" s="18" t="s">
        <v>268</v>
      </c>
      <c r="B74" s="17">
        <v>5.0334742927065214E-5</v>
      </c>
      <c r="C74" s="17">
        <f t="shared" ref="C74:L74" si="72">B74+($M74-$B74)/11</f>
        <v>4.7389633231226294E-5</v>
      </c>
      <c r="D74" s="17">
        <f t="shared" si="72"/>
        <v>4.4444523535387375E-5</v>
      </c>
      <c r="E74" s="17">
        <f t="shared" si="72"/>
        <v>4.1499413839548456E-5</v>
      </c>
      <c r="F74" s="17">
        <f t="shared" si="72"/>
        <v>3.8554304143709536E-5</v>
      </c>
      <c r="G74" s="17">
        <f t="shared" si="72"/>
        <v>3.5609194447870617E-5</v>
      </c>
      <c r="H74" s="17">
        <f t="shared" si="72"/>
        <v>3.2664084752031698E-5</v>
      </c>
      <c r="I74" s="17">
        <f t="shared" si="72"/>
        <v>2.9718975056192775E-5</v>
      </c>
      <c r="J74" s="17">
        <f t="shared" si="72"/>
        <v>2.6773865360353852E-5</v>
      </c>
      <c r="K74" s="17">
        <f t="shared" si="72"/>
        <v>2.382875566451493E-5</v>
      </c>
      <c r="L74" s="17">
        <f t="shared" si="72"/>
        <v>2.0883645968676007E-5</v>
      </c>
      <c r="M74" s="17">
        <v>1.7938536272837074E-5</v>
      </c>
    </row>
    <row r="75" spans="1:13" x14ac:dyDescent="0.3">
      <c r="A75" s="18" t="s">
        <v>269</v>
      </c>
      <c r="B75" s="17">
        <v>5.0334742927065214E-5</v>
      </c>
      <c r="C75" s="17">
        <f t="shared" ref="C75:L75" si="73">B75+($M75-$B75)/11</f>
        <v>4.7389633231226294E-5</v>
      </c>
      <c r="D75" s="17">
        <f t="shared" si="73"/>
        <v>4.4444523535387375E-5</v>
      </c>
      <c r="E75" s="17">
        <f t="shared" si="73"/>
        <v>4.1499413839548456E-5</v>
      </c>
      <c r="F75" s="17">
        <f t="shared" si="73"/>
        <v>3.8554304143709536E-5</v>
      </c>
      <c r="G75" s="17">
        <f t="shared" si="73"/>
        <v>3.5609194447870617E-5</v>
      </c>
      <c r="H75" s="17">
        <f t="shared" si="73"/>
        <v>3.2664084752031698E-5</v>
      </c>
      <c r="I75" s="17">
        <f t="shared" si="73"/>
        <v>2.9718975056192775E-5</v>
      </c>
      <c r="J75" s="17">
        <f t="shared" si="73"/>
        <v>2.6773865360353852E-5</v>
      </c>
      <c r="K75" s="17">
        <f t="shared" si="73"/>
        <v>2.382875566451493E-5</v>
      </c>
      <c r="L75" s="17">
        <f t="shared" si="73"/>
        <v>2.0883645968676007E-5</v>
      </c>
      <c r="M75" s="17">
        <v>1.7938536272837074E-5</v>
      </c>
    </row>
    <row r="76" spans="1:13" x14ac:dyDescent="0.3">
      <c r="A76" s="20" t="s">
        <v>270</v>
      </c>
      <c r="B76" s="17">
        <v>1.4070690441812448E-4</v>
      </c>
      <c r="C76" s="17">
        <f t="shared" ref="C76:L76" si="74">B76+($M76-$B76)/11</f>
        <v>1.3520916511927552E-4</v>
      </c>
      <c r="D76" s="17">
        <f t="shared" si="74"/>
        <v>1.2971142582042657E-4</v>
      </c>
      <c r="E76" s="17">
        <f t="shared" si="74"/>
        <v>1.2421368652157762E-4</v>
      </c>
      <c r="F76" s="17">
        <f t="shared" si="74"/>
        <v>1.1871594722272867E-4</v>
      </c>
      <c r="G76" s="17">
        <f t="shared" si="74"/>
        <v>1.1321820792387972E-4</v>
      </c>
      <c r="H76" s="17">
        <f t="shared" si="74"/>
        <v>1.0772046862503077E-4</v>
      </c>
      <c r="I76" s="17">
        <f t="shared" si="74"/>
        <v>1.0222272932618182E-4</v>
      </c>
      <c r="J76" s="17">
        <f t="shared" si="74"/>
        <v>9.6724990027332865E-5</v>
      </c>
      <c r="K76" s="17">
        <f t="shared" si="74"/>
        <v>9.1227250728483913E-5</v>
      </c>
      <c r="L76" s="17">
        <f t="shared" si="74"/>
        <v>8.5729511429634962E-5</v>
      </c>
      <c r="M76" s="17">
        <v>8.0231772130786037E-5</v>
      </c>
    </row>
    <row r="77" spans="1:13" x14ac:dyDescent="0.3">
      <c r="A77" s="18" t="s">
        <v>271</v>
      </c>
      <c r="B77" s="17">
        <v>2.7076057736645803E-5</v>
      </c>
      <c r="C77" s="17">
        <f t="shared" ref="C77:L77" si="75">B77+($M77-$B77)/11</f>
        <v>2.6377601153512832E-5</v>
      </c>
      <c r="D77" s="17">
        <f t="shared" si="75"/>
        <v>2.567914457037986E-5</v>
      </c>
      <c r="E77" s="17">
        <f t="shared" si="75"/>
        <v>2.4980687987246889E-5</v>
      </c>
      <c r="F77" s="17">
        <f t="shared" si="75"/>
        <v>2.4282231404113918E-5</v>
      </c>
      <c r="G77" s="17">
        <f t="shared" si="75"/>
        <v>2.3583774820980946E-5</v>
      </c>
      <c r="H77" s="17">
        <f t="shared" si="75"/>
        <v>2.2885318237847975E-5</v>
      </c>
      <c r="I77" s="17">
        <f t="shared" si="75"/>
        <v>2.2186861654715004E-5</v>
      </c>
      <c r="J77" s="17">
        <f t="shared" si="75"/>
        <v>2.1488405071582032E-5</v>
      </c>
      <c r="K77" s="17">
        <f t="shared" si="75"/>
        <v>2.0789948488449061E-5</v>
      </c>
      <c r="L77" s="17">
        <f t="shared" si="75"/>
        <v>2.0091491905316089E-5</v>
      </c>
      <c r="M77" s="17">
        <v>1.9393035322183101E-5</v>
      </c>
    </row>
    <row r="78" spans="1:13" x14ac:dyDescent="0.3">
      <c r="A78" s="18" t="s">
        <v>136</v>
      </c>
      <c r="B78" s="17">
        <v>6.5424877545684532E-5</v>
      </c>
      <c r="C78" s="17">
        <f t="shared" ref="C78:L78" si="76">B78+($M78-$B78)/11</f>
        <v>6.0974057284834465E-5</v>
      </c>
      <c r="D78" s="17">
        <f t="shared" si="76"/>
        <v>5.6523237023984398E-5</v>
      </c>
      <c r="E78" s="17">
        <f t="shared" si="76"/>
        <v>5.2072416763134331E-5</v>
      </c>
      <c r="F78" s="17">
        <f t="shared" si="76"/>
        <v>4.7621596502284264E-5</v>
      </c>
      <c r="G78" s="17">
        <f t="shared" si="76"/>
        <v>4.3170776241434196E-5</v>
      </c>
      <c r="H78" s="17">
        <f t="shared" si="76"/>
        <v>3.8719955980584129E-5</v>
      </c>
      <c r="I78" s="17">
        <f t="shared" si="76"/>
        <v>3.4269135719734062E-5</v>
      </c>
      <c r="J78" s="17">
        <f t="shared" si="76"/>
        <v>2.9818315458883999E-5</v>
      </c>
      <c r="K78" s="17">
        <f t="shared" si="76"/>
        <v>2.5367495198033935E-5</v>
      </c>
      <c r="L78" s="17">
        <f t="shared" si="76"/>
        <v>2.0916674937183871E-5</v>
      </c>
      <c r="M78" s="17">
        <v>1.6465854676333821E-5</v>
      </c>
    </row>
    <row r="79" spans="1:13" x14ac:dyDescent="0.3">
      <c r="A79" s="18" t="s">
        <v>272</v>
      </c>
      <c r="B79" s="17">
        <v>2.6817112069188457E-5</v>
      </c>
      <c r="C79" s="17">
        <f t="shared" ref="C79:L79" si="77">B79+($M79-$B79)/11</f>
        <v>2.5607995209468032E-5</v>
      </c>
      <c r="D79" s="17">
        <f t="shared" si="77"/>
        <v>2.4398878349747606E-5</v>
      </c>
      <c r="E79" s="17">
        <f t="shared" si="77"/>
        <v>2.3189761490027181E-5</v>
      </c>
      <c r="F79" s="17">
        <f t="shared" si="77"/>
        <v>2.1980644630306755E-5</v>
      </c>
      <c r="G79" s="17">
        <f t="shared" si="77"/>
        <v>2.077152777058633E-5</v>
      </c>
      <c r="H79" s="17">
        <f t="shared" si="77"/>
        <v>1.9562410910865904E-5</v>
      </c>
      <c r="I79" s="17">
        <f t="shared" si="77"/>
        <v>1.8353294051145479E-5</v>
      </c>
      <c r="J79" s="17">
        <f t="shared" si="77"/>
        <v>1.7144177191425053E-5</v>
      </c>
      <c r="K79" s="17">
        <f t="shared" si="77"/>
        <v>1.5935060331704628E-5</v>
      </c>
      <c r="L79" s="17">
        <f t="shared" si="77"/>
        <v>1.4725943471984202E-5</v>
      </c>
      <c r="M79" s="17">
        <v>1.3516826612263787E-5</v>
      </c>
    </row>
    <row r="80" spans="1:13" x14ac:dyDescent="0.3">
      <c r="A80" s="19" t="s">
        <v>273</v>
      </c>
      <c r="B80" s="17">
        <v>8.6856630819766973E-4</v>
      </c>
      <c r="C80" s="17">
        <f t="shared" ref="C80:L80" si="78">B80+($M80-$B80)/11</f>
        <v>8.1370974663406038E-4</v>
      </c>
      <c r="D80" s="17">
        <f t="shared" si="78"/>
        <v>7.5885318507045102E-4</v>
      </c>
      <c r="E80" s="17">
        <f t="shared" si="78"/>
        <v>7.0399662350684167E-4</v>
      </c>
      <c r="F80" s="17">
        <f t="shared" si="78"/>
        <v>6.4914006194323232E-4</v>
      </c>
      <c r="G80" s="17">
        <f t="shared" si="78"/>
        <v>5.9428350037962297E-4</v>
      </c>
      <c r="H80" s="17">
        <f t="shared" si="78"/>
        <v>5.3942693881601361E-4</v>
      </c>
      <c r="I80" s="17">
        <f t="shared" si="78"/>
        <v>4.8457037725240426E-4</v>
      </c>
      <c r="J80" s="17">
        <f t="shared" si="78"/>
        <v>4.2971381568879491E-4</v>
      </c>
      <c r="K80" s="17">
        <f t="shared" si="78"/>
        <v>3.7485725412518555E-4</v>
      </c>
      <c r="L80" s="17">
        <f t="shared" si="78"/>
        <v>3.200006925615762E-4</v>
      </c>
      <c r="M80" s="17">
        <v>2.6514413099796663E-4</v>
      </c>
    </row>
    <row r="81" spans="1:13" x14ac:dyDescent="0.3">
      <c r="A81" s="19" t="s">
        <v>274</v>
      </c>
      <c r="B81" s="17">
        <v>1.6735389191015253E-4</v>
      </c>
      <c r="C81" s="17">
        <f t="shared" ref="C81:L81" si="79">B81+($M81-$B81)/11</f>
        <v>1.6316699746527828E-4</v>
      </c>
      <c r="D81" s="17">
        <f t="shared" si="79"/>
        <v>1.5898010302040403E-4</v>
      </c>
      <c r="E81" s="17">
        <f t="shared" si="79"/>
        <v>1.5479320857552978E-4</v>
      </c>
      <c r="F81" s="17">
        <f t="shared" si="79"/>
        <v>1.5060631413065553E-4</v>
      </c>
      <c r="G81" s="17">
        <f t="shared" si="79"/>
        <v>1.4641941968578128E-4</v>
      </c>
      <c r="H81" s="17">
        <f t="shared" si="79"/>
        <v>1.4223252524090703E-4</v>
      </c>
      <c r="I81" s="17">
        <f t="shared" si="79"/>
        <v>1.3804563079603278E-4</v>
      </c>
      <c r="J81" s="17">
        <f t="shared" si="79"/>
        <v>1.3385873635115853E-4</v>
      </c>
      <c r="K81" s="17">
        <f t="shared" si="79"/>
        <v>1.2967184190628428E-4</v>
      </c>
      <c r="L81" s="17">
        <f t="shared" si="79"/>
        <v>1.2548494746141003E-4</v>
      </c>
      <c r="M81" s="17">
        <v>1.2129805301653592E-4</v>
      </c>
    </row>
    <row r="82" spans="1:13" x14ac:dyDescent="0.3">
      <c r="A82" s="18" t="s">
        <v>110</v>
      </c>
      <c r="B82" s="17">
        <v>3.5492510581648574E-5</v>
      </c>
      <c r="C82" s="17">
        <f t="shared" ref="C82:L82" si="80">B82+($M82-$B82)/11</f>
        <v>3.3206571775654892E-5</v>
      </c>
      <c r="D82" s="17">
        <f t="shared" si="80"/>
        <v>3.0920632969661211E-5</v>
      </c>
      <c r="E82" s="17">
        <f t="shared" si="80"/>
        <v>2.8634694163667527E-5</v>
      </c>
      <c r="F82" s="17">
        <f t="shared" si="80"/>
        <v>2.6348755357673842E-5</v>
      </c>
      <c r="G82" s="17">
        <f t="shared" si="80"/>
        <v>2.4062816551680158E-5</v>
      </c>
      <c r="H82" s="17">
        <f t="shared" si="80"/>
        <v>2.1776877745686473E-5</v>
      </c>
      <c r="I82" s="17">
        <f t="shared" si="80"/>
        <v>1.9490938939692789E-5</v>
      </c>
      <c r="J82" s="17">
        <f t="shared" si="80"/>
        <v>1.7205000133699105E-5</v>
      </c>
      <c r="K82" s="17">
        <f t="shared" si="80"/>
        <v>1.491906132770542E-5</v>
      </c>
      <c r="L82" s="17">
        <f t="shared" si="80"/>
        <v>1.2633122521711736E-5</v>
      </c>
      <c r="M82" s="17">
        <v>1.0347183715718055E-5</v>
      </c>
    </row>
    <row r="83" spans="1:13" x14ac:dyDescent="0.3">
      <c r="A83" s="18" t="s">
        <v>116</v>
      </c>
      <c r="B83" s="17">
        <v>3.7048657269924361E-4</v>
      </c>
      <c r="C83" s="17">
        <f t="shared" ref="C83:L83" si="81">B83+($M83-$B83)/11</f>
        <v>3.6211120386739099E-4</v>
      </c>
      <c r="D83" s="17">
        <f t="shared" si="81"/>
        <v>3.5373583503553837E-4</v>
      </c>
      <c r="E83" s="17">
        <f t="shared" si="81"/>
        <v>3.4536046620368575E-4</v>
      </c>
      <c r="F83" s="17">
        <f t="shared" si="81"/>
        <v>3.3698509737183313E-4</v>
      </c>
      <c r="G83" s="17">
        <f t="shared" si="81"/>
        <v>3.2860972853998051E-4</v>
      </c>
      <c r="H83" s="17">
        <f t="shared" si="81"/>
        <v>3.2023435970812789E-4</v>
      </c>
      <c r="I83" s="17">
        <f t="shared" si="81"/>
        <v>3.1185899087627527E-4</v>
      </c>
      <c r="J83" s="17">
        <f t="shared" si="81"/>
        <v>3.0348362204442265E-4</v>
      </c>
      <c r="K83" s="17">
        <f t="shared" si="81"/>
        <v>2.9510825321257003E-4</v>
      </c>
      <c r="L83" s="17">
        <f t="shared" si="81"/>
        <v>2.8673288438071741E-4</v>
      </c>
      <c r="M83" s="17">
        <v>2.7835751554886479E-4</v>
      </c>
    </row>
    <row r="84" spans="1:13" x14ac:dyDescent="0.3">
      <c r="A84" s="18" t="s">
        <v>204</v>
      </c>
      <c r="B84" s="17">
        <v>1.609824023267599E-4</v>
      </c>
      <c r="C84" s="17">
        <f t="shared" ref="C84:L84" si="82">B84+($M84-$B84)/11</f>
        <v>1.5784410649479543E-4</v>
      </c>
      <c r="D84" s="17">
        <f t="shared" si="82"/>
        <v>1.5470581066283096E-4</v>
      </c>
      <c r="E84" s="17">
        <f t="shared" si="82"/>
        <v>1.5156751483086649E-4</v>
      </c>
      <c r="F84" s="17">
        <f t="shared" si="82"/>
        <v>1.4842921899890202E-4</v>
      </c>
      <c r="G84" s="17">
        <f t="shared" si="82"/>
        <v>1.4529092316693755E-4</v>
      </c>
      <c r="H84" s="17">
        <f t="shared" si="82"/>
        <v>1.4215262733497308E-4</v>
      </c>
      <c r="I84" s="17">
        <f t="shared" si="82"/>
        <v>1.390143315030086E-4</v>
      </c>
      <c r="J84" s="17">
        <f t="shared" si="82"/>
        <v>1.3587603567104413E-4</v>
      </c>
      <c r="K84" s="17">
        <f t="shared" si="82"/>
        <v>1.3273773983907966E-4</v>
      </c>
      <c r="L84" s="17">
        <f t="shared" si="82"/>
        <v>1.2959944400711519E-4</v>
      </c>
      <c r="M84" s="17">
        <v>1.2646114817515075E-4</v>
      </c>
    </row>
    <row r="85" spans="1:13" x14ac:dyDescent="0.3">
      <c r="A85" s="18" t="s">
        <v>220</v>
      </c>
      <c r="B85" s="17">
        <v>2.0897837188856735E-4</v>
      </c>
      <c r="C85" s="17">
        <f t="shared" ref="C85:L85" si="83">B85+($M85-$B85)/11</f>
        <v>2.0479657479329571E-4</v>
      </c>
      <c r="D85" s="17">
        <f t="shared" si="83"/>
        <v>2.0061477769802406E-4</v>
      </c>
      <c r="E85" s="17">
        <f t="shared" si="83"/>
        <v>1.9643298060275242E-4</v>
      </c>
      <c r="F85" s="17">
        <f t="shared" si="83"/>
        <v>1.9225118350748078E-4</v>
      </c>
      <c r="G85" s="17">
        <f t="shared" si="83"/>
        <v>1.8806938641220913E-4</v>
      </c>
      <c r="H85" s="17">
        <f t="shared" si="83"/>
        <v>1.8388758931693749E-4</v>
      </c>
      <c r="I85" s="17">
        <f t="shared" si="83"/>
        <v>1.7970579222166585E-4</v>
      </c>
      <c r="J85" s="17">
        <f t="shared" si="83"/>
        <v>1.755239951263942E-4</v>
      </c>
      <c r="K85" s="17">
        <f t="shared" si="83"/>
        <v>1.7134219803112256E-4</v>
      </c>
      <c r="L85" s="17">
        <f t="shared" si="83"/>
        <v>1.6716040093585092E-4</v>
      </c>
      <c r="M85" s="17">
        <v>1.6297860384057933E-4</v>
      </c>
    </row>
    <row r="86" spans="1:13" x14ac:dyDescent="0.3">
      <c r="A86" s="18" t="s">
        <v>230</v>
      </c>
      <c r="B86" s="17">
        <v>1.8197616372022619E-4</v>
      </c>
      <c r="C86" s="17">
        <f t="shared" ref="C86:L86" si="84">B86+($M86-$B86)/11</f>
        <v>1.7883656921458791E-4</v>
      </c>
      <c r="D86" s="17">
        <f t="shared" si="84"/>
        <v>1.7569697470894963E-4</v>
      </c>
      <c r="E86" s="17">
        <f t="shared" si="84"/>
        <v>1.7255738020331135E-4</v>
      </c>
      <c r="F86" s="17">
        <f t="shared" si="84"/>
        <v>1.6941778569767307E-4</v>
      </c>
      <c r="G86" s="17">
        <f t="shared" si="84"/>
        <v>1.6627819119203479E-4</v>
      </c>
      <c r="H86" s="17">
        <f t="shared" si="84"/>
        <v>1.6313859668639651E-4</v>
      </c>
      <c r="I86" s="17">
        <f t="shared" si="84"/>
        <v>1.5999900218075823E-4</v>
      </c>
      <c r="J86" s="17">
        <f t="shared" si="84"/>
        <v>1.5685940767511995E-4</v>
      </c>
      <c r="K86" s="17">
        <f t="shared" si="84"/>
        <v>1.5371981316948167E-4</v>
      </c>
      <c r="L86" s="17">
        <f t="shared" si="84"/>
        <v>1.5058021866384339E-4</v>
      </c>
      <c r="M86" s="17">
        <v>1.4744062415820503E-4</v>
      </c>
    </row>
    <row r="87" spans="1:13" x14ac:dyDescent="0.3">
      <c r="A87" s="19" t="s">
        <v>275</v>
      </c>
      <c r="B87" s="17">
        <v>7.708764566668006E-4</v>
      </c>
      <c r="C87" s="17">
        <f t="shared" ref="C87:L87" si="85">B87+($M87-$B87)/11</f>
        <v>7.2158834471115958E-4</v>
      </c>
      <c r="D87" s="17">
        <f t="shared" si="85"/>
        <v>6.7230023275551855E-4</v>
      </c>
      <c r="E87" s="17">
        <f t="shared" si="85"/>
        <v>6.2301212079987752E-4</v>
      </c>
      <c r="F87" s="17">
        <f t="shared" si="85"/>
        <v>5.737240088442365E-4</v>
      </c>
      <c r="G87" s="17">
        <f t="shared" si="85"/>
        <v>5.2443589688859547E-4</v>
      </c>
      <c r="H87" s="17">
        <f t="shared" si="85"/>
        <v>4.7514778493295445E-4</v>
      </c>
      <c r="I87" s="17">
        <f t="shared" si="85"/>
        <v>4.2585967297731342E-4</v>
      </c>
      <c r="J87" s="17">
        <f t="shared" si="85"/>
        <v>3.7657156102167239E-4</v>
      </c>
      <c r="K87" s="17">
        <f t="shared" si="85"/>
        <v>3.2728344906603137E-4</v>
      </c>
      <c r="L87" s="17">
        <f t="shared" si="85"/>
        <v>2.7799533711039034E-4</v>
      </c>
      <c r="M87" s="17">
        <v>2.2870722515474904E-4</v>
      </c>
    </row>
    <row r="88" spans="1:13" x14ac:dyDescent="0.3">
      <c r="A88" s="18" t="s">
        <v>1</v>
      </c>
      <c r="B88" s="17">
        <v>1.3484772690884465E-3</v>
      </c>
      <c r="C88" s="17">
        <f t="shared" ref="C88:L88" si="86">B88+($M88-$B88)/11</f>
        <v>1.2362197647931459E-3</v>
      </c>
      <c r="D88" s="17">
        <f t="shared" si="86"/>
        <v>1.1239622604978454E-3</v>
      </c>
      <c r="E88" s="17">
        <f t="shared" si="86"/>
        <v>1.0117047562025448E-3</v>
      </c>
      <c r="F88" s="17">
        <f t="shared" si="86"/>
        <v>8.9944725190724425E-4</v>
      </c>
      <c r="G88" s="17">
        <f t="shared" si="86"/>
        <v>7.8718974761194369E-4</v>
      </c>
      <c r="H88" s="17">
        <f t="shared" si="86"/>
        <v>6.7493224331664314E-4</v>
      </c>
      <c r="I88" s="17">
        <f t="shared" si="86"/>
        <v>5.6267473902134259E-4</v>
      </c>
      <c r="J88" s="17">
        <f t="shared" si="86"/>
        <v>4.5041723472604204E-4</v>
      </c>
      <c r="K88" s="17">
        <f t="shared" si="86"/>
        <v>3.3815973043074148E-4</v>
      </c>
      <c r="L88" s="17">
        <f t="shared" si="86"/>
        <v>2.2590222613544093E-4</v>
      </c>
      <c r="M88" s="17">
        <v>1.1364472184014008E-4</v>
      </c>
    </row>
    <row r="89" spans="1:13" x14ac:dyDescent="0.3">
      <c r="A89" s="18" t="s">
        <v>16</v>
      </c>
      <c r="B89" s="17">
        <v>6.7888220857932103E-4</v>
      </c>
      <c r="C89" s="17">
        <f t="shared" ref="C89:L89" si="87">B89+($M89-$B89)/11</f>
        <v>6.1973557450049942E-4</v>
      </c>
      <c r="D89" s="17">
        <f t="shared" si="87"/>
        <v>5.6058894042167781E-4</v>
      </c>
      <c r="E89" s="17">
        <f t="shared" si="87"/>
        <v>5.0144230634285619E-4</v>
      </c>
      <c r="F89" s="17">
        <f t="shared" si="87"/>
        <v>4.4229567226403463E-4</v>
      </c>
      <c r="G89" s="17">
        <f t="shared" si="87"/>
        <v>3.8314903818521308E-4</v>
      </c>
      <c r="H89" s="17">
        <f t="shared" si="87"/>
        <v>3.2400240410639152E-4</v>
      </c>
      <c r="I89" s="17">
        <f t="shared" si="87"/>
        <v>2.6485577002756996E-4</v>
      </c>
      <c r="J89" s="17">
        <f t="shared" si="87"/>
        <v>2.057091359487484E-4</v>
      </c>
      <c r="K89" s="17">
        <f t="shared" si="87"/>
        <v>1.4656250186992684E-4</v>
      </c>
      <c r="L89" s="17">
        <f t="shared" si="87"/>
        <v>8.7415867791105267E-5</v>
      </c>
      <c r="M89" s="17">
        <v>2.8269233712283684E-5</v>
      </c>
    </row>
    <row r="90" spans="1:13" x14ac:dyDescent="0.3">
      <c r="A90" s="18" t="s">
        <v>26</v>
      </c>
      <c r="B90" s="17">
        <v>5.7157447296088881E-4</v>
      </c>
      <c r="C90" s="17">
        <f t="shared" ref="C90:L90" si="88">B90+($M90-$B90)/11</f>
        <v>5.2119122180270029E-4</v>
      </c>
      <c r="D90" s="17">
        <f t="shared" si="88"/>
        <v>4.7080797064451177E-4</v>
      </c>
      <c r="E90" s="17">
        <f t="shared" si="88"/>
        <v>4.2042471948632325E-4</v>
      </c>
      <c r="F90" s="17">
        <f t="shared" si="88"/>
        <v>3.7004146832813473E-4</v>
      </c>
      <c r="G90" s="17">
        <f t="shared" si="88"/>
        <v>3.1965821716994621E-4</v>
      </c>
      <c r="H90" s="17">
        <f t="shared" si="88"/>
        <v>2.6927496601175768E-4</v>
      </c>
      <c r="I90" s="17">
        <f t="shared" si="88"/>
        <v>2.1889171485356914E-4</v>
      </c>
      <c r="J90" s="17">
        <f t="shared" si="88"/>
        <v>1.6850846369538059E-4</v>
      </c>
      <c r="K90" s="17">
        <f t="shared" si="88"/>
        <v>1.1812521253719204E-4</v>
      </c>
      <c r="L90" s="17">
        <f t="shared" si="88"/>
        <v>6.7741961379003492E-5</v>
      </c>
      <c r="M90" s="17">
        <v>1.735871022081488E-5</v>
      </c>
    </row>
    <row r="91" spans="1:13" x14ac:dyDescent="0.3">
      <c r="A91" s="18" t="s">
        <v>100</v>
      </c>
      <c r="B91" s="17">
        <v>7.7823740091064668E-4</v>
      </c>
      <c r="C91" s="17">
        <f t="shared" ref="C91:L91" si="89">B91+($M91-$B91)/11</f>
        <v>7.3328448208970492E-4</v>
      </c>
      <c r="D91" s="17">
        <f t="shared" si="89"/>
        <v>6.8833156326876315E-4</v>
      </c>
      <c r="E91" s="17">
        <f t="shared" si="89"/>
        <v>6.4337864444782139E-4</v>
      </c>
      <c r="F91" s="17">
        <f t="shared" si="89"/>
        <v>5.9842572562687963E-4</v>
      </c>
      <c r="G91" s="17">
        <f t="shared" si="89"/>
        <v>5.5347280680593787E-4</v>
      </c>
      <c r="H91" s="17">
        <f t="shared" si="89"/>
        <v>5.0851988798499611E-4</v>
      </c>
      <c r="I91" s="17">
        <f t="shared" si="89"/>
        <v>4.635669691640544E-4</v>
      </c>
      <c r="J91" s="17">
        <f t="shared" si="89"/>
        <v>4.186140503431127E-4</v>
      </c>
      <c r="K91" s="17">
        <f t="shared" si="89"/>
        <v>3.7366113152217099E-4</v>
      </c>
      <c r="L91" s="17">
        <f t="shared" si="89"/>
        <v>3.2870821270122928E-4</v>
      </c>
      <c r="M91" s="17">
        <v>2.8375529388028784E-4</v>
      </c>
    </row>
    <row r="92" spans="1:13" x14ac:dyDescent="0.3">
      <c r="A92" s="18" t="s">
        <v>276</v>
      </c>
      <c r="B92" s="17">
        <v>1.3332772840014633E-4</v>
      </c>
      <c r="C92" s="17">
        <f t="shared" ref="C92:L92" si="90">B92+($M92-$B92)/11</f>
        <v>1.3111962257500323E-4</v>
      </c>
      <c r="D92" s="17">
        <f t="shared" si="90"/>
        <v>1.2891151674986013E-4</v>
      </c>
      <c r="E92" s="17">
        <f t="shared" si="90"/>
        <v>1.2670341092471703E-4</v>
      </c>
      <c r="F92" s="17">
        <f t="shared" si="90"/>
        <v>1.2449530509957393E-4</v>
      </c>
      <c r="G92" s="17">
        <f t="shared" si="90"/>
        <v>1.2228719927443084E-4</v>
      </c>
      <c r="H92" s="17">
        <f t="shared" si="90"/>
        <v>1.2007909344928774E-4</v>
      </c>
      <c r="I92" s="17">
        <f t="shared" si="90"/>
        <v>1.1787098762414464E-4</v>
      </c>
      <c r="J92" s="17">
        <f t="shared" si="90"/>
        <v>1.1566288179900154E-4</v>
      </c>
      <c r="K92" s="17">
        <f t="shared" si="90"/>
        <v>1.1345477597385844E-4</v>
      </c>
      <c r="L92" s="17">
        <f t="shared" si="90"/>
        <v>1.1124667014871534E-4</v>
      </c>
      <c r="M92" s="17">
        <v>1.0903856432357221E-4</v>
      </c>
    </row>
    <row r="93" spans="1:13" x14ac:dyDescent="0.3">
      <c r="A93" s="18" t="s">
        <v>128</v>
      </c>
      <c r="B93" s="17">
        <v>2.9546684098102872E-4</v>
      </c>
      <c r="C93" s="17">
        <f t="shared" ref="C93:L93" si="91">B93+($M93-$B93)/11</f>
        <v>2.7450120397846652E-4</v>
      </c>
      <c r="D93" s="17">
        <f t="shared" si="91"/>
        <v>2.5353556697590431E-4</v>
      </c>
      <c r="E93" s="17">
        <f t="shared" si="91"/>
        <v>2.3256992997334211E-4</v>
      </c>
      <c r="F93" s="17">
        <f t="shared" si="91"/>
        <v>2.1160429297077991E-4</v>
      </c>
      <c r="G93" s="17">
        <f t="shared" si="91"/>
        <v>1.9063865596821771E-4</v>
      </c>
      <c r="H93" s="17">
        <f t="shared" si="91"/>
        <v>1.696730189656555E-4</v>
      </c>
      <c r="I93" s="17">
        <f t="shared" si="91"/>
        <v>1.487073819630933E-4</v>
      </c>
      <c r="J93" s="17">
        <f t="shared" si="91"/>
        <v>1.277417449605311E-4</v>
      </c>
      <c r="K93" s="17">
        <f t="shared" si="91"/>
        <v>1.0677610795796891E-4</v>
      </c>
      <c r="L93" s="17">
        <f t="shared" si="91"/>
        <v>8.5810470955406719E-5</v>
      </c>
      <c r="M93" s="17">
        <v>6.4844833952844584E-5</v>
      </c>
    </row>
    <row r="94" spans="1:13" x14ac:dyDescent="0.3">
      <c r="A94" s="18" t="s">
        <v>148</v>
      </c>
      <c r="B94" s="17">
        <v>1.0214041130975416E-3</v>
      </c>
      <c r="C94" s="17">
        <f t="shared" ref="C94:L94" si="92">B94+($M94-$B94)/11</f>
        <v>9.3052573590393043E-4</v>
      </c>
      <c r="D94" s="17">
        <f t="shared" si="92"/>
        <v>8.3964735871031927E-4</v>
      </c>
      <c r="E94" s="17">
        <f t="shared" si="92"/>
        <v>7.487689815167081E-4</v>
      </c>
      <c r="F94" s="17">
        <f t="shared" si="92"/>
        <v>6.5789060432309694E-4</v>
      </c>
      <c r="G94" s="17">
        <f t="shared" si="92"/>
        <v>5.6701222712948578E-4</v>
      </c>
      <c r="H94" s="17">
        <f t="shared" si="92"/>
        <v>4.7613384993587467E-4</v>
      </c>
      <c r="I94" s="17">
        <f t="shared" si="92"/>
        <v>3.8525547274226356E-4</v>
      </c>
      <c r="J94" s="17">
        <f t="shared" si="92"/>
        <v>2.9437709554865245E-4</v>
      </c>
      <c r="K94" s="17">
        <f t="shared" si="92"/>
        <v>2.0349871835504134E-4</v>
      </c>
      <c r="L94" s="17">
        <f t="shared" si="92"/>
        <v>1.1262034116143023E-4</v>
      </c>
      <c r="M94" s="17">
        <v>2.1741963967819373E-5</v>
      </c>
    </row>
    <row r="95" spans="1:13" x14ac:dyDescent="0.3">
      <c r="A95" s="18" t="s">
        <v>158</v>
      </c>
      <c r="B95" s="17">
        <v>8.2825849704405772E-4</v>
      </c>
      <c r="C95" s="17">
        <f t="shared" ref="C95:L95" si="93">B95+($M95-$B95)/11</f>
        <v>7.9238216761298903E-4</v>
      </c>
      <c r="D95" s="17">
        <f t="shared" si="93"/>
        <v>7.5650583818192034E-4</v>
      </c>
      <c r="E95" s="17">
        <f t="shared" si="93"/>
        <v>7.2062950875085164E-4</v>
      </c>
      <c r="F95" s="17">
        <f t="shared" si="93"/>
        <v>6.8475317931978295E-4</v>
      </c>
      <c r="G95" s="17">
        <f t="shared" si="93"/>
        <v>6.4887684988871425E-4</v>
      </c>
      <c r="H95" s="17">
        <f t="shared" si="93"/>
        <v>6.1300052045764556E-4</v>
      </c>
      <c r="I95" s="17">
        <f t="shared" si="93"/>
        <v>5.7712419102657687E-4</v>
      </c>
      <c r="J95" s="17">
        <f t="shared" si="93"/>
        <v>5.4124786159550817E-4</v>
      </c>
      <c r="K95" s="17">
        <f t="shared" si="93"/>
        <v>5.0537153216443948E-4</v>
      </c>
      <c r="L95" s="17">
        <f t="shared" si="93"/>
        <v>4.6949520273337078E-4</v>
      </c>
      <c r="M95" s="17">
        <v>4.3361887330230214E-4</v>
      </c>
    </row>
    <row r="96" spans="1:13" x14ac:dyDescent="0.3">
      <c r="A96" s="18" t="s">
        <v>194</v>
      </c>
      <c r="B96" s="17">
        <v>1.4776867266307503E-4</v>
      </c>
      <c r="C96" s="17">
        <f t="shared" ref="C96:L96" si="94">B96+($M96-$B96)/11</f>
        <v>1.4224495617624035E-4</v>
      </c>
      <c r="D96" s="17">
        <f t="shared" si="94"/>
        <v>1.3672123968940566E-4</v>
      </c>
      <c r="E96" s="17">
        <f t="shared" si="94"/>
        <v>1.3119752320257097E-4</v>
      </c>
      <c r="F96" s="17">
        <f t="shared" si="94"/>
        <v>1.2567380671573629E-4</v>
      </c>
      <c r="G96" s="17">
        <f t="shared" si="94"/>
        <v>1.201500902289016E-4</v>
      </c>
      <c r="H96" s="17">
        <f t="shared" si="94"/>
        <v>1.1462637374206691E-4</v>
      </c>
      <c r="I96" s="17">
        <f t="shared" si="94"/>
        <v>1.0910265725523223E-4</v>
      </c>
      <c r="J96" s="17">
        <f t="shared" si="94"/>
        <v>1.0357894076839754E-4</v>
      </c>
      <c r="K96" s="17">
        <f t="shared" si="94"/>
        <v>9.8055224281562854E-5</v>
      </c>
      <c r="L96" s="17">
        <f t="shared" si="94"/>
        <v>9.2531507794728167E-5</v>
      </c>
      <c r="M96" s="17">
        <v>8.7007791307893548E-5</v>
      </c>
    </row>
    <row r="97" spans="1:13" x14ac:dyDescent="0.3">
      <c r="A97" s="19" t="s">
        <v>277</v>
      </c>
      <c r="B97" s="17">
        <v>3.8053351684844925E-4</v>
      </c>
      <c r="C97" s="17">
        <f t="shared" ref="C97:L97" si="95">B97+($M97-$B97)/11</f>
        <v>3.5867228217540797E-4</v>
      </c>
      <c r="D97" s="17">
        <f t="shared" si="95"/>
        <v>3.3681104750236669E-4</v>
      </c>
      <c r="E97" s="17">
        <f t="shared" si="95"/>
        <v>3.1494981282932541E-4</v>
      </c>
      <c r="F97" s="17">
        <f t="shared" si="95"/>
        <v>2.9308857815628413E-4</v>
      </c>
      <c r="G97" s="17">
        <f t="shared" si="95"/>
        <v>2.7122734348324285E-4</v>
      </c>
      <c r="H97" s="17">
        <f t="shared" si="95"/>
        <v>2.4936610881020157E-4</v>
      </c>
      <c r="I97" s="17">
        <f t="shared" si="95"/>
        <v>2.2750487413716032E-4</v>
      </c>
      <c r="J97" s="17">
        <f t="shared" si="95"/>
        <v>2.0564363946411906E-4</v>
      </c>
      <c r="K97" s="17">
        <f t="shared" si="95"/>
        <v>1.8378240479107781E-4</v>
      </c>
      <c r="L97" s="17">
        <f t="shared" si="95"/>
        <v>1.6192117011803656E-4</v>
      </c>
      <c r="M97" s="17">
        <v>1.4005993544499539E-4</v>
      </c>
    </row>
    <row r="98" spans="1:13" x14ac:dyDescent="0.3">
      <c r="A98" s="18" t="s">
        <v>278</v>
      </c>
      <c r="B98" s="17">
        <v>8.9061133910169676E-5</v>
      </c>
      <c r="C98" s="17">
        <f t="shared" ref="C98:L98" si="96">B98+($M98-$B98)/11</f>
        <v>8.5685753456485032E-5</v>
      </c>
      <c r="D98" s="17">
        <f t="shared" si="96"/>
        <v>8.2310373002800389E-5</v>
      </c>
      <c r="E98" s="17">
        <f t="shared" si="96"/>
        <v>7.8934992549115746E-5</v>
      </c>
      <c r="F98" s="17">
        <f t="shared" si="96"/>
        <v>7.5559612095431103E-5</v>
      </c>
      <c r="G98" s="17">
        <f t="shared" si="96"/>
        <v>7.218423164174646E-5</v>
      </c>
      <c r="H98" s="17">
        <f t="shared" si="96"/>
        <v>6.8808851188061816E-5</v>
      </c>
      <c r="I98" s="17">
        <f t="shared" si="96"/>
        <v>6.5433470734377173E-5</v>
      </c>
      <c r="J98" s="17">
        <f t="shared" si="96"/>
        <v>6.205809028069253E-5</v>
      </c>
      <c r="K98" s="17">
        <f t="shared" si="96"/>
        <v>5.8682709827007893E-5</v>
      </c>
      <c r="L98" s="17">
        <f t="shared" si="96"/>
        <v>5.5307329373323257E-5</v>
      </c>
      <c r="M98" s="17">
        <v>5.1931948919638661E-5</v>
      </c>
    </row>
    <row r="99" spans="1:13" x14ac:dyDescent="0.3">
      <c r="A99" s="18" t="s">
        <v>40</v>
      </c>
      <c r="B99" s="17">
        <v>5.4456077109473291E-4</v>
      </c>
      <c r="C99" s="17">
        <f t="shared" ref="C99:L99" si="97">B99+($M99-$B99)/11</f>
        <v>5.1008291677667186E-4</v>
      </c>
      <c r="D99" s="17">
        <f t="shared" si="97"/>
        <v>4.756050624586108E-4</v>
      </c>
      <c r="E99" s="17">
        <f t="shared" si="97"/>
        <v>4.4112720814054975E-4</v>
      </c>
      <c r="F99" s="17">
        <f t="shared" si="97"/>
        <v>4.066493538224887E-4</v>
      </c>
      <c r="G99" s="17">
        <f t="shared" si="97"/>
        <v>3.7217149950442765E-4</v>
      </c>
      <c r="H99" s="17">
        <f t="shared" si="97"/>
        <v>3.3769364518636659E-4</v>
      </c>
      <c r="I99" s="17">
        <f t="shared" si="97"/>
        <v>3.0321579086830554E-4</v>
      </c>
      <c r="J99" s="17">
        <f t="shared" si="97"/>
        <v>2.6873793655024449E-4</v>
      </c>
      <c r="K99" s="17">
        <f t="shared" si="97"/>
        <v>2.3426008223218341E-4</v>
      </c>
      <c r="L99" s="17">
        <f t="shared" si="97"/>
        <v>1.9978222791412233E-4</v>
      </c>
      <c r="M99" s="17">
        <v>1.6530437359606106E-4</v>
      </c>
    </row>
    <row r="100" spans="1:13" x14ac:dyDescent="0.3">
      <c r="A100" s="18" t="s">
        <v>102</v>
      </c>
      <c r="B100" s="17">
        <v>4.0379521220111641E-4</v>
      </c>
      <c r="C100" s="17">
        <f t="shared" ref="C100:L100" si="98">B100+($M100-$B100)/11</f>
        <v>3.7102663724158258E-4</v>
      </c>
      <c r="D100" s="17">
        <f t="shared" si="98"/>
        <v>3.3825806228204874E-4</v>
      </c>
      <c r="E100" s="17">
        <f t="shared" si="98"/>
        <v>3.054894873225149E-4</v>
      </c>
      <c r="F100" s="17">
        <f t="shared" si="98"/>
        <v>2.7272091236298107E-4</v>
      </c>
      <c r="G100" s="17">
        <f t="shared" si="98"/>
        <v>2.3995233740344723E-4</v>
      </c>
      <c r="H100" s="17">
        <f t="shared" si="98"/>
        <v>2.071837624439134E-4</v>
      </c>
      <c r="I100" s="17">
        <f t="shared" si="98"/>
        <v>1.7441518748437956E-4</v>
      </c>
      <c r="J100" s="17">
        <f t="shared" si="98"/>
        <v>1.4164661252484572E-4</v>
      </c>
      <c r="K100" s="17">
        <f t="shared" si="98"/>
        <v>1.0887803756531189E-4</v>
      </c>
      <c r="L100" s="17">
        <f t="shared" si="98"/>
        <v>7.6109462605778052E-5</v>
      </c>
      <c r="M100" s="17">
        <v>4.3340887646244324E-5</v>
      </c>
    </row>
    <row r="101" spans="1:13" x14ac:dyDescent="0.3">
      <c r="A101" s="20" t="s">
        <v>279</v>
      </c>
      <c r="B101" s="17">
        <v>5.0376698571601099E-4</v>
      </c>
      <c r="C101" s="17">
        <f t="shared" ref="C101:L101" si="99">B101+($M101-$B101)/11</f>
        <v>4.5961231127758561E-4</v>
      </c>
      <c r="D101" s="17">
        <f t="shared" si="99"/>
        <v>4.1545763683916023E-4</v>
      </c>
      <c r="E101" s="17">
        <f t="shared" si="99"/>
        <v>3.7130296240073485E-4</v>
      </c>
      <c r="F101" s="17">
        <f t="shared" si="99"/>
        <v>3.2714828796230947E-4</v>
      </c>
      <c r="G101" s="17">
        <f t="shared" si="99"/>
        <v>2.8299361352388409E-4</v>
      </c>
      <c r="H101" s="17">
        <f t="shared" si="99"/>
        <v>2.3883893908545873E-4</v>
      </c>
      <c r="I101" s="17">
        <f t="shared" si="99"/>
        <v>1.9468426464703338E-4</v>
      </c>
      <c r="J101" s="17">
        <f t="shared" si="99"/>
        <v>1.5052959020860803E-4</v>
      </c>
      <c r="K101" s="17">
        <f t="shared" si="99"/>
        <v>1.0637491577018268E-4</v>
      </c>
      <c r="L101" s="17">
        <f t="shared" si="99"/>
        <v>6.2220241331757323E-5</v>
      </c>
      <c r="M101" s="17">
        <v>1.8065566893332045E-5</v>
      </c>
    </row>
    <row r="102" spans="1:13" x14ac:dyDescent="0.3">
      <c r="A102" s="18" t="s">
        <v>280</v>
      </c>
      <c r="B102" s="17">
        <v>1.473489781527653E-4</v>
      </c>
      <c r="C102" s="17">
        <f t="shared" ref="C102:L102" si="100">B102+($M102-$B102)/11</f>
        <v>1.405951871918262E-4</v>
      </c>
      <c r="D102" s="17">
        <f t="shared" si="100"/>
        <v>1.338413962308871E-4</v>
      </c>
      <c r="E102" s="17">
        <f t="shared" si="100"/>
        <v>1.27087605269948E-4</v>
      </c>
      <c r="F102" s="17">
        <f t="shared" si="100"/>
        <v>1.2033381430900891E-4</v>
      </c>
      <c r="G102" s="17">
        <f t="shared" si="100"/>
        <v>1.1358002334806982E-4</v>
      </c>
      <c r="H102" s="17">
        <f t="shared" si="100"/>
        <v>1.0682623238713073E-4</v>
      </c>
      <c r="I102" s="17">
        <f t="shared" si="100"/>
        <v>1.0007244142619165E-4</v>
      </c>
      <c r="J102" s="17">
        <f t="shared" si="100"/>
        <v>9.331865046525256E-5</v>
      </c>
      <c r="K102" s="17">
        <f t="shared" si="100"/>
        <v>8.6564859504313472E-5</v>
      </c>
      <c r="L102" s="17">
        <f t="shared" si="100"/>
        <v>7.9811068543374385E-5</v>
      </c>
      <c r="M102" s="17">
        <v>7.305727758243527E-5</v>
      </c>
    </row>
    <row r="103" spans="1:13" x14ac:dyDescent="0.3">
      <c r="A103" s="18" t="s">
        <v>144</v>
      </c>
      <c r="B103" s="17">
        <v>6.5971636297931986E-4</v>
      </c>
      <c r="C103" s="17">
        <f t="shared" ref="C103:L103" si="101">B103+($M103-$B103)/11</f>
        <v>6.3712976893948365E-4</v>
      </c>
      <c r="D103" s="17">
        <f t="shared" si="101"/>
        <v>6.1454317489964745E-4</v>
      </c>
      <c r="E103" s="17">
        <f t="shared" si="101"/>
        <v>5.9195658085981124E-4</v>
      </c>
      <c r="F103" s="17">
        <f t="shared" si="101"/>
        <v>5.6936998681997504E-4</v>
      </c>
      <c r="G103" s="17">
        <f t="shared" si="101"/>
        <v>5.4678339278013883E-4</v>
      </c>
      <c r="H103" s="17">
        <f t="shared" si="101"/>
        <v>5.2419679874030263E-4</v>
      </c>
      <c r="I103" s="17">
        <f t="shared" si="101"/>
        <v>5.0161020470046642E-4</v>
      </c>
      <c r="J103" s="17">
        <f t="shared" si="101"/>
        <v>4.7902361066063016E-4</v>
      </c>
      <c r="K103" s="17">
        <f t="shared" si="101"/>
        <v>4.564370166207939E-4</v>
      </c>
      <c r="L103" s="17">
        <f t="shared" si="101"/>
        <v>4.3385042258095764E-4</v>
      </c>
      <c r="M103" s="17">
        <v>4.1126382854112106E-4</v>
      </c>
    </row>
    <row r="104" spans="1:13" x14ac:dyDescent="0.3">
      <c r="A104" s="18" t="s">
        <v>168</v>
      </c>
      <c r="B104" s="17">
        <v>4.3467420222735473E-4</v>
      </c>
      <c r="C104" s="17">
        <f t="shared" ref="C104:L104" si="102">B104+($M104-$B104)/11</f>
        <v>4.2205223687168152E-4</v>
      </c>
      <c r="D104" s="17">
        <f t="shared" si="102"/>
        <v>4.0943027151600831E-4</v>
      </c>
      <c r="E104" s="17">
        <f t="shared" si="102"/>
        <v>3.9680830616033511E-4</v>
      </c>
      <c r="F104" s="17">
        <f t="shared" si="102"/>
        <v>3.841863408046619E-4</v>
      </c>
      <c r="G104" s="17">
        <f t="shared" si="102"/>
        <v>3.7156437544898869E-4</v>
      </c>
      <c r="H104" s="17">
        <f t="shared" si="102"/>
        <v>3.5894241009331549E-4</v>
      </c>
      <c r="I104" s="17">
        <f t="shared" si="102"/>
        <v>3.4632044473764228E-4</v>
      </c>
      <c r="J104" s="17">
        <f t="shared" si="102"/>
        <v>3.3369847938196907E-4</v>
      </c>
      <c r="K104" s="17">
        <f t="shared" si="102"/>
        <v>3.2107651402629587E-4</v>
      </c>
      <c r="L104" s="17">
        <f t="shared" si="102"/>
        <v>3.0845454867062266E-4</v>
      </c>
      <c r="M104" s="17">
        <v>2.9583258331494967E-4</v>
      </c>
    </row>
    <row r="105" spans="1:13" x14ac:dyDescent="0.3">
      <c r="A105" s="18" t="s">
        <v>281</v>
      </c>
      <c r="B105" s="17">
        <v>4.442828588231137E-5</v>
      </c>
      <c r="C105" s="17">
        <f t="shared" ref="C105:L105" si="103">B105+($M105-$B105)/11</f>
        <v>4.3582330553011236E-5</v>
      </c>
      <c r="D105" s="17">
        <f t="shared" si="103"/>
        <v>4.2736375223711103E-5</v>
      </c>
      <c r="E105" s="17">
        <f t="shared" si="103"/>
        <v>4.1890419894410969E-5</v>
      </c>
      <c r="F105" s="17">
        <f t="shared" si="103"/>
        <v>4.1044464565110836E-5</v>
      </c>
      <c r="G105" s="17">
        <f t="shared" si="103"/>
        <v>4.0198509235810702E-5</v>
      </c>
      <c r="H105" s="17">
        <f t="shared" si="103"/>
        <v>3.9352553906510569E-5</v>
      </c>
      <c r="I105" s="17">
        <f t="shared" si="103"/>
        <v>3.8506598577210435E-5</v>
      </c>
      <c r="J105" s="17">
        <f t="shared" si="103"/>
        <v>3.7660643247910302E-5</v>
      </c>
      <c r="K105" s="17">
        <f t="shared" si="103"/>
        <v>3.6814687918610168E-5</v>
      </c>
      <c r="L105" s="17">
        <f t="shared" si="103"/>
        <v>3.5968732589310035E-5</v>
      </c>
      <c r="M105" s="17">
        <v>3.5122777260009908E-5</v>
      </c>
    </row>
    <row r="106" spans="1:13" x14ac:dyDescent="0.3">
      <c r="A106" s="18" t="s">
        <v>206</v>
      </c>
      <c r="B106" s="17">
        <v>7.9847903835760043E-5</v>
      </c>
      <c r="C106" s="17">
        <f t="shared" ref="C106:L106" si="104">B106+($M106-$B106)/11</f>
        <v>7.7313933631020825E-5</v>
      </c>
      <c r="D106" s="17">
        <f t="shared" si="104"/>
        <v>7.4779963426281607E-5</v>
      </c>
      <c r="E106" s="17">
        <f t="shared" si="104"/>
        <v>7.2245993221542389E-5</v>
      </c>
      <c r="F106" s="17">
        <f t="shared" si="104"/>
        <v>6.9712023016803171E-5</v>
      </c>
      <c r="G106" s="17">
        <f t="shared" si="104"/>
        <v>6.7178052812063953E-5</v>
      </c>
      <c r="H106" s="17">
        <f t="shared" si="104"/>
        <v>6.4644082607324735E-5</v>
      </c>
      <c r="I106" s="17">
        <f t="shared" si="104"/>
        <v>6.2110112402585517E-5</v>
      </c>
      <c r="J106" s="17">
        <f t="shared" si="104"/>
        <v>5.9576142197846292E-5</v>
      </c>
      <c r="K106" s="17">
        <f t="shared" si="104"/>
        <v>5.7042171993107067E-5</v>
      </c>
      <c r="L106" s="17">
        <f t="shared" si="104"/>
        <v>5.4508201788367842E-5</v>
      </c>
      <c r="M106" s="17">
        <v>5.1974231583628604E-5</v>
      </c>
    </row>
    <row r="107" spans="1:13" x14ac:dyDescent="0.3">
      <c r="A107" s="18" t="s">
        <v>208</v>
      </c>
      <c r="B107" s="17">
        <v>5.6430472920501122E-4</v>
      </c>
      <c r="C107" s="17">
        <f t="shared" ref="C107:L107" si="105">B107+($M107-$B107)/11</f>
        <v>5.1769642832433574E-4</v>
      </c>
      <c r="D107" s="17">
        <f t="shared" si="105"/>
        <v>4.7108812744366027E-4</v>
      </c>
      <c r="E107" s="17">
        <f t="shared" si="105"/>
        <v>4.2447982656298479E-4</v>
      </c>
      <c r="F107" s="17">
        <f t="shared" si="105"/>
        <v>3.7787152568230932E-4</v>
      </c>
      <c r="G107" s="17">
        <f t="shared" si="105"/>
        <v>3.3126322480163384E-4</v>
      </c>
      <c r="H107" s="17">
        <f t="shared" si="105"/>
        <v>2.8465492392095836E-4</v>
      </c>
      <c r="I107" s="17">
        <f t="shared" si="105"/>
        <v>2.3804662304028289E-4</v>
      </c>
      <c r="J107" s="17">
        <f t="shared" si="105"/>
        <v>1.9143832215960741E-4</v>
      </c>
      <c r="K107" s="17">
        <f t="shared" si="105"/>
        <v>1.4483002127893194E-4</v>
      </c>
      <c r="L107" s="17">
        <f t="shared" si="105"/>
        <v>9.8221720398256464E-5</v>
      </c>
      <c r="M107" s="17">
        <v>5.161341951758107E-5</v>
      </c>
    </row>
    <row r="108" spans="1:13" x14ac:dyDescent="0.3">
      <c r="A108" s="18" t="s">
        <v>234</v>
      </c>
      <c r="B108" s="17">
        <v>2.1936801767233558E-4</v>
      </c>
      <c r="C108" s="17">
        <f t="shared" ref="C108:L108" si="106">B108+($M108-$B108)/11</f>
        <v>2.1600042878497331E-4</v>
      </c>
      <c r="D108" s="17">
        <f t="shared" si="106"/>
        <v>2.1263283989761105E-4</v>
      </c>
      <c r="E108" s="17">
        <f t="shared" si="106"/>
        <v>2.0926525101024878E-4</v>
      </c>
      <c r="F108" s="17">
        <f t="shared" si="106"/>
        <v>2.0589766212288652E-4</v>
      </c>
      <c r="G108" s="17">
        <f t="shared" si="106"/>
        <v>2.0253007323552425E-4</v>
      </c>
      <c r="H108" s="17">
        <f t="shared" si="106"/>
        <v>1.9916248434816199E-4</v>
      </c>
      <c r="I108" s="17">
        <f t="shared" si="106"/>
        <v>1.9579489546079972E-4</v>
      </c>
      <c r="J108" s="17">
        <f t="shared" si="106"/>
        <v>1.9242730657343746E-4</v>
      </c>
      <c r="K108" s="17">
        <f t="shared" si="106"/>
        <v>1.8905971768607519E-4</v>
      </c>
      <c r="L108" s="17">
        <f t="shared" si="106"/>
        <v>1.8569212879871293E-4</v>
      </c>
      <c r="M108" s="17">
        <v>1.8232453991135072E-4</v>
      </c>
    </row>
    <row r="109" spans="1:13" x14ac:dyDescent="0.3">
      <c r="A109" s="19" t="s">
        <v>282</v>
      </c>
      <c r="B109" s="17">
        <v>4.744739543536818E-4</v>
      </c>
      <c r="C109" s="17">
        <f t="shared" ref="C109:L109" si="107">B109+($M109-$B109)/11</f>
        <v>4.6906025295003612E-4</v>
      </c>
      <c r="D109" s="17">
        <f t="shared" si="107"/>
        <v>4.6364655154639044E-4</v>
      </c>
      <c r="E109" s="17">
        <f t="shared" si="107"/>
        <v>4.5823285014274476E-4</v>
      </c>
      <c r="F109" s="17">
        <f t="shared" si="107"/>
        <v>4.5281914873909908E-4</v>
      </c>
      <c r="G109" s="17">
        <f t="shared" si="107"/>
        <v>4.4740544733545341E-4</v>
      </c>
      <c r="H109" s="17">
        <f t="shared" si="107"/>
        <v>4.4199174593180773E-4</v>
      </c>
      <c r="I109" s="17">
        <f t="shared" si="107"/>
        <v>4.3657804452816205E-4</v>
      </c>
      <c r="J109" s="17">
        <f t="shared" si="107"/>
        <v>4.3116434312451637E-4</v>
      </c>
      <c r="K109" s="17">
        <f t="shared" si="107"/>
        <v>4.2575064172087069E-4</v>
      </c>
      <c r="L109" s="17">
        <f t="shared" si="107"/>
        <v>4.2033694031722501E-4</v>
      </c>
      <c r="M109" s="17">
        <v>4.1492323891357917E-4</v>
      </c>
    </row>
    <row r="110" spans="1:13" x14ac:dyDescent="0.3">
      <c r="A110" s="18" t="s">
        <v>12</v>
      </c>
      <c r="B110" s="17">
        <v>1.0777476727124345E-4</v>
      </c>
      <c r="C110" s="17">
        <f t="shared" ref="C110:L110" si="108">B110+($M110-$B110)/11</f>
        <v>9.8803349697367996E-5</v>
      </c>
      <c r="D110" s="17">
        <f t="shared" si="108"/>
        <v>8.9831932123492542E-5</v>
      </c>
      <c r="E110" s="17">
        <f t="shared" si="108"/>
        <v>8.0860514549617088E-5</v>
      </c>
      <c r="F110" s="17">
        <f t="shared" si="108"/>
        <v>7.1889096975741635E-5</v>
      </c>
      <c r="G110" s="17">
        <f t="shared" si="108"/>
        <v>6.2917679401866181E-5</v>
      </c>
      <c r="H110" s="17">
        <f t="shared" si="108"/>
        <v>5.3946261827990727E-5</v>
      </c>
      <c r="I110" s="17">
        <f t="shared" si="108"/>
        <v>4.4974844254115273E-5</v>
      </c>
      <c r="J110" s="17">
        <f t="shared" si="108"/>
        <v>3.600342668023982E-5</v>
      </c>
      <c r="K110" s="17">
        <f t="shared" si="108"/>
        <v>2.7032009106364366E-5</v>
      </c>
      <c r="L110" s="17">
        <f t="shared" si="108"/>
        <v>1.8060591532488912E-5</v>
      </c>
      <c r="M110" s="17">
        <v>9.0891739586134347E-6</v>
      </c>
    </row>
    <row r="111" spans="1:13" x14ac:dyDescent="0.3">
      <c r="A111" s="18" t="s">
        <v>14</v>
      </c>
      <c r="B111" s="17">
        <v>1.3447255186427781E-4</v>
      </c>
      <c r="C111" s="17">
        <f t="shared" ref="C111:L111" si="109">B111+($M111-$B111)/11</f>
        <v>1.3223346325094975E-4</v>
      </c>
      <c r="D111" s="17">
        <f t="shared" si="109"/>
        <v>1.2999437463762168E-4</v>
      </c>
      <c r="E111" s="17">
        <f t="shared" si="109"/>
        <v>1.2775528602429362E-4</v>
      </c>
      <c r="F111" s="17">
        <f t="shared" si="109"/>
        <v>1.2551619741096555E-4</v>
      </c>
      <c r="G111" s="17">
        <f t="shared" si="109"/>
        <v>1.2327710879763749E-4</v>
      </c>
      <c r="H111" s="17">
        <f t="shared" si="109"/>
        <v>1.2103802018430944E-4</v>
      </c>
      <c r="I111" s="17">
        <f t="shared" si="109"/>
        <v>1.1879893157098139E-4</v>
      </c>
      <c r="J111" s="17">
        <f t="shared" si="109"/>
        <v>1.1655984295765334E-4</v>
      </c>
      <c r="K111" s="17">
        <f t="shared" si="109"/>
        <v>1.1432075434432529E-4</v>
      </c>
      <c r="L111" s="17">
        <f t="shared" si="109"/>
        <v>1.1208166573099724E-4</v>
      </c>
      <c r="M111" s="17">
        <v>1.0984257711766926E-4</v>
      </c>
    </row>
    <row r="112" spans="1:13" x14ac:dyDescent="0.3">
      <c r="A112" s="18" t="s">
        <v>283</v>
      </c>
      <c r="B112" s="17">
        <v>8.0761308430123301E-5</v>
      </c>
      <c r="C112" s="17">
        <f t="shared" ref="C112:L112" si="110">B112+($M112-$B112)/11</f>
        <v>7.9672702173946746E-5</v>
      </c>
      <c r="D112" s="17">
        <f t="shared" si="110"/>
        <v>7.8584095917770192E-5</v>
      </c>
      <c r="E112" s="17">
        <f t="shared" si="110"/>
        <v>7.7495489661593637E-5</v>
      </c>
      <c r="F112" s="17">
        <f t="shared" si="110"/>
        <v>7.6406883405417082E-5</v>
      </c>
      <c r="G112" s="17">
        <f t="shared" si="110"/>
        <v>7.5318277149240528E-5</v>
      </c>
      <c r="H112" s="17">
        <f t="shared" si="110"/>
        <v>7.4229670893063973E-5</v>
      </c>
      <c r="I112" s="17">
        <f t="shared" si="110"/>
        <v>7.3141064636887419E-5</v>
      </c>
      <c r="J112" s="17">
        <f t="shared" si="110"/>
        <v>7.2052458380710864E-5</v>
      </c>
      <c r="K112" s="17">
        <f t="shared" si="110"/>
        <v>7.096385212453431E-5</v>
      </c>
      <c r="L112" s="17">
        <f t="shared" si="110"/>
        <v>6.9875245868357755E-5</v>
      </c>
      <c r="M112" s="17">
        <v>6.87866396121812E-5</v>
      </c>
    </row>
    <row r="113" spans="1:13" x14ac:dyDescent="0.3">
      <c r="A113" s="18" t="s">
        <v>284</v>
      </c>
      <c r="B113" s="17">
        <v>5.2290408874511521E-5</v>
      </c>
      <c r="C113" s="17">
        <f t="shared" ref="C113:L113" si="111">B113+($M113-$B113)/11</f>
        <v>5.0715478557579386E-5</v>
      </c>
      <c r="D113" s="17">
        <f t="shared" si="111"/>
        <v>4.914054824064725E-5</v>
      </c>
      <c r="E113" s="17">
        <f t="shared" si="111"/>
        <v>4.7565617923715115E-5</v>
      </c>
      <c r="F113" s="17">
        <f t="shared" si="111"/>
        <v>4.599068760678298E-5</v>
      </c>
      <c r="G113" s="17">
        <f t="shared" si="111"/>
        <v>4.4415757289850844E-5</v>
      </c>
      <c r="H113" s="17">
        <f t="shared" si="111"/>
        <v>4.2840826972918709E-5</v>
      </c>
      <c r="I113" s="17">
        <f t="shared" si="111"/>
        <v>4.1265896655986573E-5</v>
      </c>
      <c r="J113" s="17">
        <f t="shared" si="111"/>
        <v>3.9690966339054438E-5</v>
      </c>
      <c r="K113" s="17">
        <f t="shared" si="111"/>
        <v>3.8116036022122302E-5</v>
      </c>
      <c r="L113" s="17">
        <f t="shared" si="111"/>
        <v>3.6541105705190167E-5</v>
      </c>
      <c r="M113" s="17">
        <v>3.4966175388258025E-5</v>
      </c>
    </row>
    <row r="114" spans="1:13" x14ac:dyDescent="0.3">
      <c r="A114" s="18" t="s">
        <v>84</v>
      </c>
      <c r="B114" s="17">
        <v>1.8768976723973729E-4</v>
      </c>
      <c r="C114" s="17">
        <f t="shared" ref="C114:L114" si="112">B114+($M114-$B114)/11</f>
        <v>1.8319680583919507E-4</v>
      </c>
      <c r="D114" s="17">
        <f t="shared" si="112"/>
        <v>1.7870384443865285E-4</v>
      </c>
      <c r="E114" s="17">
        <f t="shared" si="112"/>
        <v>1.7421088303811062E-4</v>
      </c>
      <c r="F114" s="17">
        <f t="shared" si="112"/>
        <v>1.697179216375684E-4</v>
      </c>
      <c r="G114" s="17">
        <f t="shared" si="112"/>
        <v>1.6522496023702618E-4</v>
      </c>
      <c r="H114" s="17">
        <f t="shared" si="112"/>
        <v>1.6073199883648396E-4</v>
      </c>
      <c r="I114" s="17">
        <f t="shared" si="112"/>
        <v>1.5623903743594174E-4</v>
      </c>
      <c r="J114" s="17">
        <f t="shared" si="112"/>
        <v>1.5174607603539951E-4</v>
      </c>
      <c r="K114" s="17">
        <f t="shared" si="112"/>
        <v>1.4725311463485729E-4</v>
      </c>
      <c r="L114" s="17">
        <f t="shared" si="112"/>
        <v>1.4276015323431507E-4</v>
      </c>
      <c r="M114" s="17">
        <v>1.3826719183377274E-4</v>
      </c>
    </row>
    <row r="115" spans="1:13" x14ac:dyDescent="0.3">
      <c r="A115" s="18" t="s">
        <v>104</v>
      </c>
      <c r="B115" s="17">
        <v>2.6952724260672739E-4</v>
      </c>
      <c r="C115" s="17">
        <f t="shared" ref="C115:L115" si="113">B115+($M115-$B115)/11</f>
        <v>2.6844576783784839E-4</v>
      </c>
      <c r="D115" s="17">
        <f t="shared" si="113"/>
        <v>2.673642930689694E-4</v>
      </c>
      <c r="E115" s="17">
        <f t="shared" si="113"/>
        <v>2.662828183000904E-4</v>
      </c>
      <c r="F115" s="17">
        <f t="shared" si="113"/>
        <v>2.6520134353121141E-4</v>
      </c>
      <c r="G115" s="17">
        <f t="shared" si="113"/>
        <v>2.6411986876233241E-4</v>
      </c>
      <c r="H115" s="17">
        <f t="shared" si="113"/>
        <v>2.6303839399345342E-4</v>
      </c>
      <c r="I115" s="17">
        <f t="shared" si="113"/>
        <v>2.6195691922457443E-4</v>
      </c>
      <c r="J115" s="17">
        <f t="shared" si="113"/>
        <v>2.6087544445569543E-4</v>
      </c>
      <c r="K115" s="17">
        <f t="shared" si="113"/>
        <v>2.5979396968681644E-4</v>
      </c>
      <c r="L115" s="17">
        <f t="shared" si="113"/>
        <v>2.5871249491793744E-4</v>
      </c>
      <c r="M115" s="17">
        <v>2.5763102014905845E-4</v>
      </c>
    </row>
    <row r="116" spans="1:13" x14ac:dyDescent="0.3">
      <c r="A116" s="18" t="s">
        <v>285</v>
      </c>
      <c r="B116" s="17">
        <v>3.6535470888707199E-5</v>
      </c>
      <c r="C116" s="17">
        <f t="shared" ref="C116:L116" si="114">B116+($M116-$B116)/11</f>
        <v>3.4960849425572087E-5</v>
      </c>
      <c r="D116" s="17">
        <f t="shared" si="114"/>
        <v>3.3386227962436974E-5</v>
      </c>
      <c r="E116" s="17">
        <f t="shared" si="114"/>
        <v>3.1811606499301862E-5</v>
      </c>
      <c r="F116" s="17">
        <f t="shared" si="114"/>
        <v>3.0236985036166749E-5</v>
      </c>
      <c r="G116" s="17">
        <f t="shared" si="114"/>
        <v>2.8662363573031637E-5</v>
      </c>
      <c r="H116" s="17">
        <f t="shared" si="114"/>
        <v>2.7087742109896524E-5</v>
      </c>
      <c r="I116" s="17">
        <f t="shared" si="114"/>
        <v>2.5513120646761412E-5</v>
      </c>
      <c r="J116" s="17">
        <f t="shared" si="114"/>
        <v>2.3938499183626299E-5</v>
      </c>
      <c r="K116" s="17">
        <f t="shared" si="114"/>
        <v>2.2363877720491187E-5</v>
      </c>
      <c r="L116" s="17">
        <f t="shared" si="114"/>
        <v>2.0789256257356074E-5</v>
      </c>
      <c r="M116" s="17">
        <v>1.9214634794220958E-5</v>
      </c>
    </row>
    <row r="117" spans="1:13" x14ac:dyDescent="0.3">
      <c r="A117" s="18" t="s">
        <v>108</v>
      </c>
      <c r="B117" s="17">
        <v>3.1379894343498482E-4</v>
      </c>
      <c r="C117" s="17">
        <f t="shared" ref="C117:L117" si="115">B117+($M117-$B117)/11</f>
        <v>3.1271390292245702E-4</v>
      </c>
      <c r="D117" s="17">
        <f t="shared" si="115"/>
        <v>3.1162886240992921E-4</v>
      </c>
      <c r="E117" s="17">
        <f t="shared" si="115"/>
        <v>3.1054382189740141E-4</v>
      </c>
      <c r="F117" s="17">
        <f t="shared" si="115"/>
        <v>3.0945878138487361E-4</v>
      </c>
      <c r="G117" s="17">
        <f t="shared" si="115"/>
        <v>3.0837374087234581E-4</v>
      </c>
      <c r="H117" s="17">
        <f t="shared" si="115"/>
        <v>3.0728870035981801E-4</v>
      </c>
      <c r="I117" s="17">
        <f t="shared" si="115"/>
        <v>3.0620365984729021E-4</v>
      </c>
      <c r="J117" s="17">
        <f t="shared" si="115"/>
        <v>3.051186193347624E-4</v>
      </c>
      <c r="K117" s="17">
        <f t="shared" si="115"/>
        <v>3.040335788222346E-4</v>
      </c>
      <c r="L117" s="17">
        <f t="shared" si="115"/>
        <v>3.029485383097068E-4</v>
      </c>
      <c r="M117" s="17">
        <v>3.01863497797179E-4</v>
      </c>
    </row>
    <row r="118" spans="1:13" x14ac:dyDescent="0.3">
      <c r="A118" s="18" t="s">
        <v>286</v>
      </c>
      <c r="B118" s="17">
        <v>2.089196108344687E-5</v>
      </c>
      <c r="C118" s="17">
        <f t="shared" ref="C118:L118" si="116">B118+($M118-$B118)/11</f>
        <v>1.9803069567778411E-5</v>
      </c>
      <c r="D118" s="17">
        <f t="shared" si="116"/>
        <v>1.8714178052109952E-5</v>
      </c>
      <c r="E118" s="17">
        <f t="shared" si="116"/>
        <v>1.7625286536441494E-5</v>
      </c>
      <c r="F118" s="17">
        <f t="shared" si="116"/>
        <v>1.6536395020773035E-5</v>
      </c>
      <c r="G118" s="17">
        <f t="shared" si="116"/>
        <v>1.5447503505104577E-5</v>
      </c>
      <c r="H118" s="17">
        <f t="shared" si="116"/>
        <v>1.4358611989436118E-5</v>
      </c>
      <c r="I118" s="17">
        <f t="shared" si="116"/>
        <v>1.3269720473767659E-5</v>
      </c>
      <c r="J118" s="17">
        <f t="shared" si="116"/>
        <v>1.2180828958099201E-5</v>
      </c>
      <c r="K118" s="17">
        <f t="shared" si="116"/>
        <v>1.1091937442430742E-5</v>
      </c>
      <c r="L118" s="17">
        <f t="shared" si="116"/>
        <v>1.0003045926762284E-5</v>
      </c>
      <c r="M118" s="17">
        <v>8.9141544110938233E-6</v>
      </c>
    </row>
    <row r="119" spans="1:13" x14ac:dyDescent="0.3">
      <c r="A119" s="18" t="s">
        <v>287</v>
      </c>
      <c r="B119" s="17">
        <v>6.7519141442959262E-5</v>
      </c>
      <c r="C119" s="17">
        <f t="shared" ref="C119:L119" si="117">B119+($M119-$B119)/11</f>
        <v>6.3177267835896753E-5</v>
      </c>
      <c r="D119" s="17">
        <f t="shared" si="117"/>
        <v>5.8835394228834244E-5</v>
      </c>
      <c r="E119" s="17">
        <f t="shared" si="117"/>
        <v>5.4493520621771735E-5</v>
      </c>
      <c r="F119" s="17">
        <f t="shared" si="117"/>
        <v>5.0151647014709227E-5</v>
      </c>
      <c r="G119" s="17">
        <f t="shared" si="117"/>
        <v>4.5809773407646718E-5</v>
      </c>
      <c r="H119" s="17">
        <f t="shared" si="117"/>
        <v>4.1467899800584209E-5</v>
      </c>
      <c r="I119" s="17">
        <f t="shared" si="117"/>
        <v>3.71260261935217E-5</v>
      </c>
      <c r="J119" s="17">
        <f t="shared" si="117"/>
        <v>3.2784152586459191E-5</v>
      </c>
      <c r="K119" s="17">
        <f t="shared" si="117"/>
        <v>2.8442278979396679E-5</v>
      </c>
      <c r="L119" s="17">
        <f t="shared" si="117"/>
        <v>2.4100405372334166E-5</v>
      </c>
      <c r="M119" s="17">
        <v>1.9758531765271634E-5</v>
      </c>
    </row>
    <row r="120" spans="1:13" x14ac:dyDescent="0.3">
      <c r="A120" s="18" t="s">
        <v>156</v>
      </c>
      <c r="B120" s="17">
        <v>2.0895011348329043E-4</v>
      </c>
      <c r="C120" s="17">
        <f t="shared" ref="C120:L120" si="118">B120+($M120-$B120)/11</f>
        <v>1.9916549385483705E-4</v>
      </c>
      <c r="D120" s="17">
        <f t="shared" si="118"/>
        <v>1.8938087422638367E-4</v>
      </c>
      <c r="E120" s="17">
        <f t="shared" si="118"/>
        <v>1.795962545979303E-4</v>
      </c>
      <c r="F120" s="17">
        <f t="shared" si="118"/>
        <v>1.6981163496947692E-4</v>
      </c>
      <c r="G120" s="17">
        <f t="shared" si="118"/>
        <v>1.6002701534102354E-4</v>
      </c>
      <c r="H120" s="17">
        <f t="shared" si="118"/>
        <v>1.5024239571257016E-4</v>
      </c>
      <c r="I120" s="17">
        <f t="shared" si="118"/>
        <v>1.4045777608411679E-4</v>
      </c>
      <c r="J120" s="17">
        <f t="shared" si="118"/>
        <v>1.3067315645566341E-4</v>
      </c>
      <c r="K120" s="17">
        <f t="shared" si="118"/>
        <v>1.2088853682721003E-4</v>
      </c>
      <c r="L120" s="17">
        <f t="shared" si="118"/>
        <v>1.1110391719875665E-4</v>
      </c>
      <c r="M120" s="17">
        <v>1.0131929757030319E-4</v>
      </c>
    </row>
    <row r="121" spans="1:13" x14ac:dyDescent="0.3">
      <c r="A121" s="18" t="s">
        <v>288</v>
      </c>
      <c r="B121" s="17">
        <v>9.1478331416830374E-5</v>
      </c>
      <c r="C121" s="17">
        <f t="shared" ref="C121:L121" si="119">B121+($M121-$B121)/11</f>
        <v>9.0391864606843093E-5</v>
      </c>
      <c r="D121" s="17">
        <f t="shared" si="119"/>
        <v>8.9305397796855812E-5</v>
      </c>
      <c r="E121" s="17">
        <f t="shared" si="119"/>
        <v>8.8218930986868531E-5</v>
      </c>
      <c r="F121" s="17">
        <f t="shared" si="119"/>
        <v>8.713246417688125E-5</v>
      </c>
      <c r="G121" s="17">
        <f t="shared" si="119"/>
        <v>8.6045997366893969E-5</v>
      </c>
      <c r="H121" s="17">
        <f t="shared" si="119"/>
        <v>8.4959530556906688E-5</v>
      </c>
      <c r="I121" s="17">
        <f t="shared" si="119"/>
        <v>8.3873063746919406E-5</v>
      </c>
      <c r="J121" s="17">
        <f t="shared" si="119"/>
        <v>8.2786596936932125E-5</v>
      </c>
      <c r="K121" s="17">
        <f t="shared" si="119"/>
        <v>8.1700130126944844E-5</v>
      </c>
      <c r="L121" s="17">
        <f t="shared" si="119"/>
        <v>8.0613663316957563E-5</v>
      </c>
      <c r="M121" s="17">
        <v>7.9527196506970268E-5</v>
      </c>
    </row>
    <row r="122" spans="1:13" x14ac:dyDescent="0.3">
      <c r="A122" s="18" t="s">
        <v>170</v>
      </c>
      <c r="B122" s="17">
        <v>6.1155482310769373E-5</v>
      </c>
      <c r="C122" s="17">
        <f t="shared" ref="C122:L122" si="120">B122+($M122-$B122)/11</f>
        <v>5.7890305376096483E-5</v>
      </c>
      <c r="D122" s="17">
        <f t="shared" si="120"/>
        <v>5.4625128441423594E-5</v>
      </c>
      <c r="E122" s="17">
        <f t="shared" si="120"/>
        <v>5.1359951506750704E-5</v>
      </c>
      <c r="F122" s="17">
        <f t="shared" si="120"/>
        <v>4.8094774572077814E-5</v>
      </c>
      <c r="G122" s="17">
        <f t="shared" si="120"/>
        <v>4.4829597637404924E-5</v>
      </c>
      <c r="H122" s="17">
        <f t="shared" si="120"/>
        <v>4.1564420702732034E-5</v>
      </c>
      <c r="I122" s="17">
        <f t="shared" si="120"/>
        <v>3.8299243768059144E-5</v>
      </c>
      <c r="J122" s="17">
        <f t="shared" si="120"/>
        <v>3.5034066833386255E-5</v>
      </c>
      <c r="K122" s="17">
        <f t="shared" si="120"/>
        <v>3.1768889898713365E-5</v>
      </c>
      <c r="L122" s="17">
        <f t="shared" si="120"/>
        <v>2.8503712964040475E-5</v>
      </c>
      <c r="M122" s="17">
        <v>2.5238536029367578E-5</v>
      </c>
    </row>
    <row r="123" spans="1:13" x14ac:dyDescent="0.3">
      <c r="A123" s="18" t="s">
        <v>289</v>
      </c>
      <c r="B123" s="17">
        <v>5.9778201783173642E-5</v>
      </c>
      <c r="C123" s="17">
        <f t="shared" ref="C123:L123" si="121">B123+($M123-$B123)/11</f>
        <v>5.7612970169480441E-5</v>
      </c>
      <c r="D123" s="17">
        <f t="shared" si="121"/>
        <v>5.544773855578724E-5</v>
      </c>
      <c r="E123" s="17">
        <f t="shared" si="121"/>
        <v>5.3282506942094039E-5</v>
      </c>
      <c r="F123" s="17">
        <f t="shared" si="121"/>
        <v>5.1117275328400838E-5</v>
      </c>
      <c r="G123" s="17">
        <f t="shared" si="121"/>
        <v>4.8952043714707637E-5</v>
      </c>
      <c r="H123" s="17">
        <f t="shared" si="121"/>
        <v>4.6786812101014436E-5</v>
      </c>
      <c r="I123" s="17">
        <f t="shared" si="121"/>
        <v>4.4621580487321235E-5</v>
      </c>
      <c r="J123" s="17">
        <f t="shared" si="121"/>
        <v>4.2456348873628034E-5</v>
      </c>
      <c r="K123" s="17">
        <f t="shared" si="121"/>
        <v>4.0291117259934833E-5</v>
      </c>
      <c r="L123" s="17">
        <f t="shared" si="121"/>
        <v>3.8125885646241632E-5</v>
      </c>
      <c r="M123" s="17">
        <v>3.596065403254841E-5</v>
      </c>
    </row>
    <row r="124" spans="1:13" x14ac:dyDescent="0.3">
      <c r="A124" s="20" t="s">
        <v>290</v>
      </c>
      <c r="B124" s="17">
        <v>3.722464998838688E-4</v>
      </c>
      <c r="C124" s="17">
        <f t="shared" ref="C124:L124" si="122">B124+($M124-$B124)/11</f>
        <v>3.722464998838688E-4</v>
      </c>
      <c r="D124" s="17">
        <f t="shared" si="122"/>
        <v>3.722464998838688E-4</v>
      </c>
      <c r="E124" s="17">
        <f t="shared" si="122"/>
        <v>3.722464998838688E-4</v>
      </c>
      <c r="F124" s="17">
        <f t="shared" si="122"/>
        <v>3.722464998838688E-4</v>
      </c>
      <c r="G124" s="17">
        <f t="shared" si="122"/>
        <v>3.722464998838688E-4</v>
      </c>
      <c r="H124" s="17">
        <f t="shared" si="122"/>
        <v>3.722464998838688E-4</v>
      </c>
      <c r="I124" s="17">
        <f t="shared" si="122"/>
        <v>3.722464998838688E-4</v>
      </c>
      <c r="J124" s="17">
        <f t="shared" si="122"/>
        <v>3.722464998838688E-4</v>
      </c>
      <c r="K124" s="17">
        <f t="shared" si="122"/>
        <v>3.722464998838688E-4</v>
      </c>
      <c r="L124" s="17">
        <f t="shared" si="122"/>
        <v>3.722464998838688E-4</v>
      </c>
      <c r="M124" s="17">
        <v>3.722464998838688E-4</v>
      </c>
    </row>
    <row r="125" spans="1:13" x14ac:dyDescent="0.3">
      <c r="A125" s="18" t="s">
        <v>218</v>
      </c>
      <c r="B125" s="17">
        <v>6.0024291744983925E-5</v>
      </c>
      <c r="C125" s="17">
        <f t="shared" ref="C125:L125" si="123">B125+($M125-$B125)/11</f>
        <v>5.5179810824891734E-5</v>
      </c>
      <c r="D125" s="17">
        <f t="shared" si="123"/>
        <v>5.0335329904799542E-5</v>
      </c>
      <c r="E125" s="17">
        <f t="shared" si="123"/>
        <v>4.5490848984707351E-5</v>
      </c>
      <c r="F125" s="17">
        <f t="shared" si="123"/>
        <v>4.064636806461516E-5</v>
      </c>
      <c r="G125" s="17">
        <f t="shared" si="123"/>
        <v>3.5801887144522968E-5</v>
      </c>
      <c r="H125" s="17">
        <f t="shared" si="123"/>
        <v>3.0957406224430777E-5</v>
      </c>
      <c r="I125" s="17">
        <f t="shared" si="123"/>
        <v>2.6112925304338583E-5</v>
      </c>
      <c r="J125" s="17">
        <f t="shared" si="123"/>
        <v>2.1268444384246388E-5</v>
      </c>
      <c r="K125" s="17">
        <f t="shared" si="123"/>
        <v>1.6423963464154193E-5</v>
      </c>
      <c r="L125" s="17">
        <f t="shared" si="123"/>
        <v>1.1579482544061999E-5</v>
      </c>
      <c r="M125" s="17">
        <v>6.7350016239697938E-6</v>
      </c>
    </row>
    <row r="126" spans="1:13" x14ac:dyDescent="0.3">
      <c r="A126" s="20" t="s">
        <v>291</v>
      </c>
      <c r="B126" s="17">
        <v>3.6090497641260877E-5</v>
      </c>
      <c r="C126" s="17">
        <f t="shared" ref="C126:L126" si="124">B126+($M126-$B126)/11</f>
        <v>3.6090497641260877E-5</v>
      </c>
      <c r="D126" s="17">
        <f t="shared" si="124"/>
        <v>3.6090497641260877E-5</v>
      </c>
      <c r="E126" s="17">
        <f t="shared" si="124"/>
        <v>3.6090497641260877E-5</v>
      </c>
      <c r="F126" s="17">
        <f t="shared" si="124"/>
        <v>3.6090497641260877E-5</v>
      </c>
      <c r="G126" s="17">
        <f t="shared" si="124"/>
        <v>3.6090497641260877E-5</v>
      </c>
      <c r="H126" s="17">
        <f t="shared" si="124"/>
        <v>3.6090497641260877E-5</v>
      </c>
      <c r="I126" s="17">
        <f t="shared" si="124"/>
        <v>3.6090497641260877E-5</v>
      </c>
      <c r="J126" s="17">
        <f t="shared" si="124"/>
        <v>3.6090497641260877E-5</v>
      </c>
      <c r="K126" s="17">
        <f t="shared" si="124"/>
        <v>3.6090497641260877E-5</v>
      </c>
      <c r="L126" s="17">
        <f t="shared" si="124"/>
        <v>3.6090497641260877E-5</v>
      </c>
      <c r="M126" s="17">
        <v>3.6090497641260877E-5</v>
      </c>
    </row>
    <row r="127" spans="1:13" x14ac:dyDescent="0.3">
      <c r="A127" s="18" t="s">
        <v>236</v>
      </c>
      <c r="B127" s="17">
        <v>1.9339005166208515E-3</v>
      </c>
      <c r="C127" s="17">
        <f t="shared" ref="C127:L127" si="125">B127+($M127-$B127)/11</f>
        <v>1.9006732515290058E-3</v>
      </c>
      <c r="D127" s="17">
        <f t="shared" si="125"/>
        <v>1.8674459864371602E-3</v>
      </c>
      <c r="E127" s="17">
        <f t="shared" si="125"/>
        <v>1.8342187213453145E-3</v>
      </c>
      <c r="F127" s="17">
        <f t="shared" si="125"/>
        <v>1.8009914562534689E-3</v>
      </c>
      <c r="G127" s="17">
        <f t="shared" si="125"/>
        <v>1.7677641911616232E-3</v>
      </c>
      <c r="H127" s="17">
        <f t="shared" si="125"/>
        <v>1.7345369260697776E-3</v>
      </c>
      <c r="I127" s="17">
        <f t="shared" si="125"/>
        <v>1.7013096609779319E-3</v>
      </c>
      <c r="J127" s="17">
        <f t="shared" si="125"/>
        <v>1.6680823958860863E-3</v>
      </c>
      <c r="K127" s="17">
        <f t="shared" si="125"/>
        <v>1.6348551307942406E-3</v>
      </c>
      <c r="L127" s="17">
        <f t="shared" si="125"/>
        <v>1.601627865702395E-3</v>
      </c>
      <c r="M127" s="17">
        <v>1.5684006006105491E-3</v>
      </c>
    </row>
    <row r="128" spans="1:13" x14ac:dyDescent="0.3">
      <c r="A128" s="16" t="s">
        <v>292</v>
      </c>
      <c r="B128" s="17">
        <v>5.7061465159736875E-5</v>
      </c>
      <c r="C128" s="17">
        <f t="shared" ref="C128:L128" si="126">B128+($M128-$B128)/11</f>
        <v>5.6318317719263684E-5</v>
      </c>
      <c r="D128" s="17">
        <f t="shared" si="126"/>
        <v>5.5575170278790494E-5</v>
      </c>
      <c r="E128" s="17">
        <f t="shared" si="126"/>
        <v>5.4832022838317303E-5</v>
      </c>
      <c r="F128" s="17">
        <f t="shared" si="126"/>
        <v>5.4088875397844113E-5</v>
      </c>
      <c r="G128" s="17">
        <f t="shared" si="126"/>
        <v>5.3345727957370922E-5</v>
      </c>
      <c r="H128" s="17">
        <f t="shared" si="126"/>
        <v>5.2602580516897731E-5</v>
      </c>
      <c r="I128" s="17">
        <f t="shared" si="126"/>
        <v>5.1859433076424541E-5</v>
      </c>
      <c r="J128" s="17">
        <f t="shared" si="126"/>
        <v>5.111628563595135E-5</v>
      </c>
      <c r="K128" s="17">
        <f t="shared" si="126"/>
        <v>5.037313819547816E-5</v>
      </c>
      <c r="L128" s="17">
        <f t="shared" si="126"/>
        <v>4.9629990755004969E-5</v>
      </c>
      <c r="M128" s="17">
        <v>4.8886843314531799E-5</v>
      </c>
    </row>
    <row r="129" spans="1:13" x14ac:dyDescent="0.3">
      <c r="A129" s="19" t="s">
        <v>293</v>
      </c>
      <c r="B129" s="17">
        <v>8.089570304270198E-5</v>
      </c>
      <c r="C129" s="17">
        <f t="shared" ref="C129:L129" si="127">B129+($M129-$B129)/11</f>
        <v>7.8501973851346636E-5</v>
      </c>
      <c r="D129" s="17">
        <f t="shared" si="127"/>
        <v>7.6108244659991292E-5</v>
      </c>
      <c r="E129" s="17">
        <f t="shared" si="127"/>
        <v>7.3714515468635948E-5</v>
      </c>
      <c r="F129" s="17">
        <f t="shared" si="127"/>
        <v>7.1320786277280604E-5</v>
      </c>
      <c r="G129" s="17">
        <f t="shared" si="127"/>
        <v>6.892705708592526E-5</v>
      </c>
      <c r="H129" s="17">
        <f t="shared" si="127"/>
        <v>6.6533327894569916E-5</v>
      </c>
      <c r="I129" s="17">
        <f t="shared" si="127"/>
        <v>6.4139598703214572E-5</v>
      </c>
      <c r="J129" s="17">
        <f t="shared" si="127"/>
        <v>6.1745869511859228E-5</v>
      </c>
      <c r="K129" s="17">
        <f t="shared" si="127"/>
        <v>5.9352140320503891E-5</v>
      </c>
      <c r="L129" s="17">
        <f t="shared" si="127"/>
        <v>5.6958411129148554E-5</v>
      </c>
      <c r="M129" s="17">
        <v>5.456468193779325E-5</v>
      </c>
    </row>
    <row r="130" spans="1:13" x14ac:dyDescent="0.3">
      <c r="A130" s="18" t="s">
        <v>20</v>
      </c>
      <c r="B130" s="17">
        <v>2.3449003768158286E-5</v>
      </c>
      <c r="C130" s="17">
        <f t="shared" ref="C130:L130" si="128">B130+($M130-$B130)/11</f>
        <v>2.2650677124969357E-5</v>
      </c>
      <c r="D130" s="17">
        <f t="shared" si="128"/>
        <v>2.1852350481780429E-5</v>
      </c>
      <c r="E130" s="17">
        <f t="shared" si="128"/>
        <v>2.10540238385915E-5</v>
      </c>
      <c r="F130" s="17">
        <f t="shared" si="128"/>
        <v>2.0255697195402571E-5</v>
      </c>
      <c r="G130" s="17">
        <f t="shared" si="128"/>
        <v>1.9457370552213642E-5</v>
      </c>
      <c r="H130" s="17">
        <f t="shared" si="128"/>
        <v>1.8659043909024713E-5</v>
      </c>
      <c r="I130" s="17">
        <f t="shared" si="128"/>
        <v>1.7860717265835785E-5</v>
      </c>
      <c r="J130" s="17">
        <f t="shared" si="128"/>
        <v>1.7062390622646856E-5</v>
      </c>
      <c r="K130" s="17">
        <f t="shared" si="128"/>
        <v>1.6264063979457927E-5</v>
      </c>
      <c r="L130" s="17">
        <f t="shared" si="128"/>
        <v>1.5465737336268998E-5</v>
      </c>
      <c r="M130" s="17">
        <v>1.4667410693080074E-5</v>
      </c>
    </row>
    <row r="131" spans="1:13" x14ac:dyDescent="0.3">
      <c r="A131" s="18" t="s">
        <v>294</v>
      </c>
      <c r="B131" s="17">
        <v>5.455443519103688E-5</v>
      </c>
      <c r="C131" s="17">
        <f t="shared" ref="C131:L131" si="129">B131+($M131-$B131)/11</f>
        <v>5.455443519103688E-5</v>
      </c>
      <c r="D131" s="17">
        <f t="shared" si="129"/>
        <v>5.455443519103688E-5</v>
      </c>
      <c r="E131" s="17">
        <f t="shared" si="129"/>
        <v>5.455443519103688E-5</v>
      </c>
      <c r="F131" s="17">
        <f t="shared" si="129"/>
        <v>5.455443519103688E-5</v>
      </c>
      <c r="G131" s="17">
        <f t="shared" si="129"/>
        <v>5.455443519103688E-5</v>
      </c>
      <c r="H131" s="17">
        <f t="shared" si="129"/>
        <v>5.455443519103688E-5</v>
      </c>
      <c r="I131" s="17">
        <f t="shared" si="129"/>
        <v>5.455443519103688E-5</v>
      </c>
      <c r="J131" s="17">
        <f t="shared" si="129"/>
        <v>5.455443519103688E-5</v>
      </c>
      <c r="K131" s="17">
        <f t="shared" si="129"/>
        <v>5.455443519103688E-5</v>
      </c>
      <c r="L131" s="17">
        <f t="shared" si="129"/>
        <v>5.455443519103688E-5</v>
      </c>
      <c r="M131" s="17">
        <v>5.455443519103688E-5</v>
      </c>
    </row>
    <row r="132" spans="1:13" x14ac:dyDescent="0.3">
      <c r="A132" s="18" t="s">
        <v>295</v>
      </c>
      <c r="B132" s="17">
        <v>2.3449801406602465E-5</v>
      </c>
      <c r="C132" s="17">
        <f t="shared" ref="C132:L132" si="130">B132+($M132-$B132)/11</f>
        <v>2.26513560529962E-5</v>
      </c>
      <c r="D132" s="17">
        <f t="shared" si="130"/>
        <v>2.1852910699389934E-5</v>
      </c>
      <c r="E132" s="17">
        <f t="shared" si="130"/>
        <v>2.1054465345783668E-5</v>
      </c>
      <c r="F132" s="17">
        <f t="shared" si="130"/>
        <v>2.0256019992177402E-5</v>
      </c>
      <c r="G132" s="17">
        <f t="shared" si="130"/>
        <v>1.9457574638571136E-5</v>
      </c>
      <c r="H132" s="17">
        <f t="shared" si="130"/>
        <v>1.865912928496487E-5</v>
      </c>
      <c r="I132" s="17">
        <f t="shared" si="130"/>
        <v>1.7860683931358604E-5</v>
      </c>
      <c r="J132" s="17">
        <f t="shared" si="130"/>
        <v>1.7062238577752338E-5</v>
      </c>
      <c r="K132" s="17">
        <f t="shared" si="130"/>
        <v>1.6263793224146073E-5</v>
      </c>
      <c r="L132" s="17">
        <f t="shared" si="130"/>
        <v>1.5465347870539807E-5</v>
      </c>
      <c r="M132" s="17">
        <v>1.4666902516933553E-5</v>
      </c>
    </row>
    <row r="133" spans="1:13" x14ac:dyDescent="0.3">
      <c r="A133" s="18" t="s">
        <v>296</v>
      </c>
      <c r="B133" s="17">
        <v>7.8520958028057791E-5</v>
      </c>
      <c r="C133" s="17">
        <f t="shared" ref="C133:L133" si="131">B133+($M133-$B133)/11</f>
        <v>7.8520958028057791E-5</v>
      </c>
      <c r="D133" s="17">
        <f t="shared" si="131"/>
        <v>7.8520958028057791E-5</v>
      </c>
      <c r="E133" s="17">
        <f t="shared" si="131"/>
        <v>7.8520958028057791E-5</v>
      </c>
      <c r="F133" s="17">
        <f t="shared" si="131"/>
        <v>7.8520958028057791E-5</v>
      </c>
      <c r="G133" s="17">
        <f t="shared" si="131"/>
        <v>7.8520958028057791E-5</v>
      </c>
      <c r="H133" s="17">
        <f t="shared" si="131"/>
        <v>7.8520958028057791E-5</v>
      </c>
      <c r="I133" s="17">
        <f t="shared" si="131"/>
        <v>7.8520958028057791E-5</v>
      </c>
      <c r="J133" s="17">
        <f t="shared" si="131"/>
        <v>7.8520958028057791E-5</v>
      </c>
      <c r="K133" s="17">
        <f t="shared" si="131"/>
        <v>7.8520958028057791E-5</v>
      </c>
      <c r="L133" s="17">
        <f t="shared" si="131"/>
        <v>7.8520958028057791E-5</v>
      </c>
      <c r="M133" s="17">
        <v>7.8520958028057791E-5</v>
      </c>
    </row>
    <row r="134" spans="1:13" x14ac:dyDescent="0.3">
      <c r="A134" s="18" t="s">
        <v>297</v>
      </c>
      <c r="B134" s="17">
        <v>1.945765627311414E-5</v>
      </c>
      <c r="C134" s="17">
        <f t="shared" ref="C134:L134" si="132">B134+($M134-$B134)/11</f>
        <v>1.8731753693320324E-5</v>
      </c>
      <c r="D134" s="17">
        <f t="shared" si="132"/>
        <v>1.8005851113526507E-5</v>
      </c>
      <c r="E134" s="17">
        <f t="shared" si="132"/>
        <v>1.727994853373269E-5</v>
      </c>
      <c r="F134" s="17">
        <f t="shared" si="132"/>
        <v>1.6554045953938874E-5</v>
      </c>
      <c r="G134" s="17">
        <f t="shared" si="132"/>
        <v>1.5828143374145057E-5</v>
      </c>
      <c r="H134" s="17">
        <f t="shared" si="132"/>
        <v>1.5102240794351239E-5</v>
      </c>
      <c r="I134" s="17">
        <f t="shared" si="132"/>
        <v>1.437633821455742E-5</v>
      </c>
      <c r="J134" s="17">
        <f t="shared" si="132"/>
        <v>1.3650435634763602E-5</v>
      </c>
      <c r="K134" s="17">
        <f t="shared" si="132"/>
        <v>1.2924533054969784E-5</v>
      </c>
      <c r="L134" s="17">
        <f t="shared" si="132"/>
        <v>1.2198630475175965E-5</v>
      </c>
      <c r="M134" s="17">
        <v>1.1472727895382144E-5</v>
      </c>
    </row>
    <row r="135" spans="1:13" x14ac:dyDescent="0.3">
      <c r="A135" s="20" t="s">
        <v>298</v>
      </c>
      <c r="B135" s="17">
        <v>6.7285167371852059E-5</v>
      </c>
      <c r="C135" s="17">
        <f t="shared" ref="C135:L135" si="133">B135+($M135-$B135)/11</f>
        <v>6.2502187685257871E-5</v>
      </c>
      <c r="D135" s="17">
        <f t="shared" si="133"/>
        <v>5.7719207998663683E-5</v>
      </c>
      <c r="E135" s="17">
        <f t="shared" si="133"/>
        <v>5.2936228312069496E-5</v>
      </c>
      <c r="F135" s="17">
        <f t="shared" si="133"/>
        <v>4.8153248625475308E-5</v>
      </c>
      <c r="G135" s="17">
        <f t="shared" si="133"/>
        <v>4.337026893888112E-5</v>
      </c>
      <c r="H135" s="17">
        <f t="shared" si="133"/>
        <v>3.8587289252286933E-5</v>
      </c>
      <c r="I135" s="17">
        <f t="shared" si="133"/>
        <v>3.3804309565692745E-5</v>
      </c>
      <c r="J135" s="17">
        <f t="shared" si="133"/>
        <v>2.9021329879098557E-5</v>
      </c>
      <c r="K135" s="17">
        <f t="shared" si="133"/>
        <v>2.423835019250437E-5</v>
      </c>
      <c r="L135" s="17">
        <f t="shared" si="133"/>
        <v>1.9455370505910182E-5</v>
      </c>
      <c r="M135" s="17">
        <v>1.4672390819315996E-5</v>
      </c>
    </row>
    <row r="136" spans="1:13" x14ac:dyDescent="0.3">
      <c r="A136" s="18" t="s">
        <v>299</v>
      </c>
      <c r="B136" s="17">
        <v>1.3437835072122064E-4</v>
      </c>
      <c r="C136" s="17">
        <f t="shared" ref="C136:L136" si="134">B136+($M136-$B136)/11</f>
        <v>1.3437835072122064E-4</v>
      </c>
      <c r="D136" s="17">
        <f t="shared" si="134"/>
        <v>1.3437835072122064E-4</v>
      </c>
      <c r="E136" s="17">
        <f t="shared" si="134"/>
        <v>1.3437835072122064E-4</v>
      </c>
      <c r="F136" s="17">
        <f t="shared" si="134"/>
        <v>1.3437835072122064E-4</v>
      </c>
      <c r="G136" s="17">
        <f t="shared" si="134"/>
        <v>1.3437835072122064E-4</v>
      </c>
      <c r="H136" s="17">
        <f t="shared" si="134"/>
        <v>1.3437835072122064E-4</v>
      </c>
      <c r="I136" s="17">
        <f t="shared" si="134"/>
        <v>1.3437835072122064E-4</v>
      </c>
      <c r="J136" s="17">
        <f t="shared" si="134"/>
        <v>1.3437835072122064E-4</v>
      </c>
      <c r="K136" s="17">
        <f t="shared" si="134"/>
        <v>1.3437835072122064E-4</v>
      </c>
      <c r="L136" s="17">
        <f t="shared" si="134"/>
        <v>1.3437835072122064E-4</v>
      </c>
      <c r="M136" s="17">
        <v>1.3437835072122064E-4</v>
      </c>
    </row>
    <row r="137" spans="1:13" x14ac:dyDescent="0.3">
      <c r="A137" s="20" t="s">
        <v>300</v>
      </c>
      <c r="B137" s="17">
        <v>9.7657868462959211E-5</v>
      </c>
      <c r="C137" s="17">
        <f t="shared" ref="C137:L137" si="135">B137+($M137-$B137)/11</f>
        <v>9.4465986415211527E-5</v>
      </c>
      <c r="D137" s="17">
        <f t="shared" si="135"/>
        <v>9.1274104367463843E-5</v>
      </c>
      <c r="E137" s="17">
        <f t="shared" si="135"/>
        <v>8.8082222319716159E-5</v>
      </c>
      <c r="F137" s="17">
        <f t="shared" si="135"/>
        <v>8.4890340271968475E-5</v>
      </c>
      <c r="G137" s="17">
        <f t="shared" si="135"/>
        <v>8.1698458224220791E-5</v>
      </c>
      <c r="H137" s="17">
        <f t="shared" si="135"/>
        <v>7.8506576176473107E-5</v>
      </c>
      <c r="I137" s="17">
        <f t="shared" si="135"/>
        <v>7.5314694128725423E-5</v>
      </c>
      <c r="J137" s="17">
        <f t="shared" si="135"/>
        <v>7.2122812080977738E-5</v>
      </c>
      <c r="K137" s="17">
        <f t="shared" si="135"/>
        <v>6.8930930033230054E-5</v>
      </c>
      <c r="L137" s="17">
        <f t="shared" si="135"/>
        <v>6.573904798548237E-5</v>
      </c>
      <c r="M137" s="17">
        <v>6.2547165937734754E-5</v>
      </c>
    </row>
    <row r="138" spans="1:13" x14ac:dyDescent="0.3">
      <c r="A138" s="18" t="s">
        <v>301</v>
      </c>
      <c r="B138" s="17">
        <v>3.4626068689660666E-5</v>
      </c>
      <c r="C138" s="17">
        <f t="shared" ref="C138:L138" si="136">B138+($M138-$B138)/11</f>
        <v>3.4626068689660666E-5</v>
      </c>
      <c r="D138" s="17">
        <f t="shared" si="136"/>
        <v>3.4626068689660666E-5</v>
      </c>
      <c r="E138" s="17">
        <f t="shared" si="136"/>
        <v>3.4626068689660666E-5</v>
      </c>
      <c r="F138" s="17">
        <f t="shared" si="136"/>
        <v>3.4626068689660666E-5</v>
      </c>
      <c r="G138" s="17">
        <f t="shared" si="136"/>
        <v>3.4626068689660666E-5</v>
      </c>
      <c r="H138" s="17">
        <f t="shared" si="136"/>
        <v>3.4626068689660666E-5</v>
      </c>
      <c r="I138" s="17">
        <f t="shared" si="136"/>
        <v>3.4626068689660666E-5</v>
      </c>
      <c r="J138" s="17">
        <f t="shared" si="136"/>
        <v>3.4626068689660666E-5</v>
      </c>
      <c r="K138" s="17">
        <f t="shared" si="136"/>
        <v>3.4626068689660666E-5</v>
      </c>
      <c r="L138" s="17">
        <f t="shared" si="136"/>
        <v>3.4626068689660666E-5</v>
      </c>
      <c r="M138" s="17">
        <v>3.4626068689660666E-5</v>
      </c>
    </row>
    <row r="139" spans="1:13" x14ac:dyDescent="0.3">
      <c r="A139" s="18" t="s">
        <v>224</v>
      </c>
      <c r="B139" s="17">
        <v>1.0738472760095557E-4</v>
      </c>
      <c r="C139" s="17">
        <f t="shared" ref="C139:L139" si="137">B139+($M139-$B139)/11</f>
        <v>1.0551924574796952E-4</v>
      </c>
      <c r="D139" s="17">
        <f t="shared" si="137"/>
        <v>1.0365376389498346E-4</v>
      </c>
      <c r="E139" s="17">
        <f t="shared" si="137"/>
        <v>1.017882820419974E-4</v>
      </c>
      <c r="F139" s="17">
        <f t="shared" si="137"/>
        <v>9.9922800189011348E-5</v>
      </c>
      <c r="G139" s="17">
        <f t="shared" si="137"/>
        <v>9.8057318336025292E-5</v>
      </c>
      <c r="H139" s="17">
        <f t="shared" si="137"/>
        <v>9.6191836483039235E-5</v>
      </c>
      <c r="I139" s="17">
        <f t="shared" si="137"/>
        <v>9.4326354630053179E-5</v>
      </c>
      <c r="J139" s="17">
        <f t="shared" si="137"/>
        <v>9.2460872777067122E-5</v>
      </c>
      <c r="K139" s="17">
        <f t="shared" si="137"/>
        <v>9.0595390924081066E-5</v>
      </c>
      <c r="L139" s="17">
        <f t="shared" si="137"/>
        <v>8.8729909071095009E-5</v>
      </c>
      <c r="M139" s="17">
        <v>8.6864427218108939E-5</v>
      </c>
    </row>
    <row r="140" spans="1:13" x14ac:dyDescent="0.3">
      <c r="A140" s="19" t="s">
        <v>302</v>
      </c>
      <c r="B140" s="17">
        <v>3.9282691727384615E-5</v>
      </c>
      <c r="C140" s="17">
        <f t="shared" ref="C140:L140" si="138">B140+($M140-$B140)/11</f>
        <v>3.839039768314062E-5</v>
      </c>
      <c r="D140" s="17">
        <f t="shared" si="138"/>
        <v>3.7498103638896624E-5</v>
      </c>
      <c r="E140" s="17">
        <f t="shared" si="138"/>
        <v>3.6605809594652629E-5</v>
      </c>
      <c r="F140" s="17">
        <f t="shared" si="138"/>
        <v>3.5713515550408633E-5</v>
      </c>
      <c r="G140" s="17">
        <f t="shared" si="138"/>
        <v>3.4821221506164638E-5</v>
      </c>
      <c r="H140" s="17">
        <f t="shared" si="138"/>
        <v>3.3928927461920643E-5</v>
      </c>
      <c r="I140" s="17">
        <f t="shared" si="138"/>
        <v>3.3036633417676647E-5</v>
      </c>
      <c r="J140" s="17">
        <f t="shared" si="138"/>
        <v>3.2144339373432652E-5</v>
      </c>
      <c r="K140" s="17">
        <f t="shared" si="138"/>
        <v>3.1252045329188657E-5</v>
      </c>
      <c r="L140" s="17">
        <f t="shared" si="138"/>
        <v>3.0359751284944661E-5</v>
      </c>
      <c r="M140" s="17">
        <v>2.9467457240700683E-5</v>
      </c>
    </row>
    <row r="141" spans="1:13" x14ac:dyDescent="0.3">
      <c r="A141" s="18" t="s">
        <v>303</v>
      </c>
      <c r="B141" s="17">
        <v>4.3739343303835611E-5</v>
      </c>
      <c r="C141" s="17">
        <f t="shared" ref="C141:L141" si="139">B141+($M141-$B141)/11</f>
        <v>4.2847175569860359E-5</v>
      </c>
      <c r="D141" s="17">
        <f t="shared" si="139"/>
        <v>4.1955007835885106E-5</v>
      </c>
      <c r="E141" s="17">
        <f t="shared" si="139"/>
        <v>4.1062840101909853E-5</v>
      </c>
      <c r="F141" s="17">
        <f t="shared" si="139"/>
        <v>4.01706723679346E-5</v>
      </c>
      <c r="G141" s="17">
        <f t="shared" si="139"/>
        <v>3.9278504633959347E-5</v>
      </c>
      <c r="H141" s="17">
        <f t="shared" si="139"/>
        <v>3.8386336899984094E-5</v>
      </c>
      <c r="I141" s="17">
        <f t="shared" si="139"/>
        <v>3.7494169166008842E-5</v>
      </c>
      <c r="J141" s="17">
        <f t="shared" si="139"/>
        <v>3.6602001432033589E-5</v>
      </c>
      <c r="K141" s="17">
        <f t="shared" si="139"/>
        <v>3.5709833698058336E-5</v>
      </c>
      <c r="L141" s="17">
        <f t="shared" si="139"/>
        <v>3.4817665964083083E-5</v>
      </c>
      <c r="M141" s="17">
        <v>3.3925498230107851E-5</v>
      </c>
    </row>
    <row r="142" spans="1:13" x14ac:dyDescent="0.3">
      <c r="A142" s="18" t="s">
        <v>304</v>
      </c>
      <c r="B142" s="17">
        <v>3.0378687405276634E-5</v>
      </c>
      <c r="C142" s="17">
        <f t="shared" ref="C142:L142" si="140">B142+($M142-$B142)/11</f>
        <v>2.9485575360340273E-5</v>
      </c>
      <c r="D142" s="17">
        <f t="shared" si="140"/>
        <v>2.8592463315403912E-5</v>
      </c>
      <c r="E142" s="17">
        <f t="shared" si="140"/>
        <v>2.7699351270467551E-5</v>
      </c>
      <c r="F142" s="17">
        <f t="shared" si="140"/>
        <v>2.680623922553119E-5</v>
      </c>
      <c r="G142" s="17">
        <f t="shared" si="140"/>
        <v>2.5913127180594829E-5</v>
      </c>
      <c r="H142" s="17">
        <f t="shared" si="140"/>
        <v>2.5020015135658468E-5</v>
      </c>
      <c r="I142" s="17">
        <f t="shared" si="140"/>
        <v>2.4126903090722107E-5</v>
      </c>
      <c r="J142" s="17">
        <f t="shared" si="140"/>
        <v>2.3233791045785746E-5</v>
      </c>
      <c r="K142" s="17">
        <f t="shared" si="140"/>
        <v>2.2340679000849385E-5</v>
      </c>
      <c r="L142" s="17">
        <f t="shared" si="140"/>
        <v>2.1447566955913024E-5</v>
      </c>
      <c r="M142" s="17">
        <v>2.0554454910976676E-5</v>
      </c>
    </row>
    <row r="143" spans="1:13" x14ac:dyDescent="0.3">
      <c r="A143" s="18" t="s">
        <v>305</v>
      </c>
      <c r="B143" s="17">
        <v>4.7314647909625082E-5</v>
      </c>
      <c r="C143" s="17">
        <f t="shared" ref="C143:L143" si="141">B143+($M143-$B143)/11</f>
        <v>4.7314647909625082E-5</v>
      </c>
      <c r="D143" s="17">
        <f t="shared" si="141"/>
        <v>4.7314647909625082E-5</v>
      </c>
      <c r="E143" s="17">
        <f t="shared" si="141"/>
        <v>4.7314647909625082E-5</v>
      </c>
      <c r="F143" s="17">
        <f t="shared" si="141"/>
        <v>4.7314647909625082E-5</v>
      </c>
      <c r="G143" s="17">
        <f t="shared" si="141"/>
        <v>4.7314647909625082E-5</v>
      </c>
      <c r="H143" s="17">
        <f t="shared" si="141"/>
        <v>4.7314647909625082E-5</v>
      </c>
      <c r="I143" s="17">
        <f t="shared" si="141"/>
        <v>4.7314647909625082E-5</v>
      </c>
      <c r="J143" s="17">
        <f t="shared" si="141"/>
        <v>4.7314647909625082E-5</v>
      </c>
      <c r="K143" s="17">
        <f t="shared" si="141"/>
        <v>4.7314647909625082E-5</v>
      </c>
      <c r="L143" s="17">
        <f t="shared" si="141"/>
        <v>4.7314647909625082E-5</v>
      </c>
      <c r="M143" s="17">
        <v>4.7314647909625082E-5</v>
      </c>
    </row>
    <row r="144" spans="1:13" x14ac:dyDescent="0.3">
      <c r="A144" s="18" t="s">
        <v>306</v>
      </c>
      <c r="B144" s="17">
        <v>2.0553498853435209E-5</v>
      </c>
      <c r="C144" s="17">
        <f t="shared" ref="C144:L144" si="142">B144+($M144-$B144)/11</f>
        <v>2.0553498853435209E-5</v>
      </c>
      <c r="D144" s="17">
        <f t="shared" si="142"/>
        <v>2.0553498853435209E-5</v>
      </c>
      <c r="E144" s="17">
        <f t="shared" si="142"/>
        <v>2.0553498853435209E-5</v>
      </c>
      <c r="F144" s="17">
        <f t="shared" si="142"/>
        <v>2.0553498853435209E-5</v>
      </c>
      <c r="G144" s="17">
        <f t="shared" si="142"/>
        <v>2.0553498853435209E-5</v>
      </c>
      <c r="H144" s="17">
        <f t="shared" si="142"/>
        <v>2.0553498853435209E-5</v>
      </c>
      <c r="I144" s="17">
        <f t="shared" si="142"/>
        <v>2.0553498853435209E-5</v>
      </c>
      <c r="J144" s="17">
        <f t="shared" si="142"/>
        <v>2.0553498853435209E-5</v>
      </c>
      <c r="K144" s="17">
        <f t="shared" si="142"/>
        <v>2.0553498853435209E-5</v>
      </c>
      <c r="L144" s="17">
        <f t="shared" si="142"/>
        <v>2.0553498853435209E-5</v>
      </c>
      <c r="M144" s="17">
        <v>2.0553498853435209E-5</v>
      </c>
    </row>
    <row r="145" spans="1:13" x14ac:dyDescent="0.3">
      <c r="A145" s="18" t="s">
        <v>307</v>
      </c>
      <c r="B145" s="17">
        <v>1.6984571880115666E-5</v>
      </c>
      <c r="C145" s="17">
        <f t="shared" ref="C145:L145" si="143">B145+($M145-$B145)/11</f>
        <v>1.6172365684427733E-5</v>
      </c>
      <c r="D145" s="17">
        <f t="shared" si="143"/>
        <v>1.53601594887398E-5</v>
      </c>
      <c r="E145" s="17">
        <f t="shared" si="143"/>
        <v>1.4547953293051865E-5</v>
      </c>
      <c r="F145" s="17">
        <f t="shared" si="143"/>
        <v>1.373574709736393E-5</v>
      </c>
      <c r="G145" s="17">
        <f t="shared" si="143"/>
        <v>1.2923540901675995E-5</v>
      </c>
      <c r="H145" s="17">
        <f t="shared" si="143"/>
        <v>1.211133470598806E-5</v>
      </c>
      <c r="I145" s="17">
        <f t="shared" si="143"/>
        <v>1.1299128510300125E-5</v>
      </c>
      <c r="J145" s="17">
        <f t="shared" si="143"/>
        <v>1.048692231461219E-5</v>
      </c>
      <c r="K145" s="17">
        <f t="shared" si="143"/>
        <v>9.6747161189242554E-6</v>
      </c>
      <c r="L145" s="17">
        <f t="shared" si="143"/>
        <v>8.8625099232363205E-6</v>
      </c>
      <c r="M145" s="17">
        <v>8.0503037275483855E-6</v>
      </c>
    </row>
    <row r="146" spans="1:13" x14ac:dyDescent="0.3">
      <c r="A146" s="18" t="s">
        <v>308</v>
      </c>
      <c r="B146" s="17">
        <v>4.2853022313947901E-5</v>
      </c>
      <c r="C146" s="17">
        <f t="shared" ref="C146:L146" si="144">B146+($M146-$B146)/11</f>
        <v>4.2853022313947901E-5</v>
      </c>
      <c r="D146" s="17">
        <f t="shared" si="144"/>
        <v>4.2853022313947901E-5</v>
      </c>
      <c r="E146" s="17">
        <f t="shared" si="144"/>
        <v>4.2853022313947901E-5</v>
      </c>
      <c r="F146" s="17">
        <f t="shared" si="144"/>
        <v>4.2853022313947901E-5</v>
      </c>
      <c r="G146" s="17">
        <f t="shared" si="144"/>
        <v>4.2853022313947901E-5</v>
      </c>
      <c r="H146" s="17">
        <f t="shared" si="144"/>
        <v>4.2853022313947901E-5</v>
      </c>
      <c r="I146" s="17">
        <f t="shared" si="144"/>
        <v>4.2853022313947901E-5</v>
      </c>
      <c r="J146" s="17">
        <f t="shared" si="144"/>
        <v>4.2853022313947901E-5</v>
      </c>
      <c r="K146" s="17">
        <f t="shared" si="144"/>
        <v>4.2853022313947901E-5</v>
      </c>
      <c r="L146" s="17">
        <f t="shared" si="144"/>
        <v>4.2853022313947901E-5</v>
      </c>
      <c r="M146" s="17">
        <v>4.2853022313947901E-5</v>
      </c>
    </row>
    <row r="147" spans="1:13" x14ac:dyDescent="0.3">
      <c r="A147" s="18" t="s">
        <v>309</v>
      </c>
      <c r="B147" s="17">
        <v>8.384108871762591E-5</v>
      </c>
      <c r="C147" s="17">
        <f t="shared" ref="C147:L147" si="145">B147+($M147-$B147)/11</f>
        <v>8.2949471831711297E-5</v>
      </c>
      <c r="D147" s="17">
        <f t="shared" si="145"/>
        <v>8.2057854945796684E-5</v>
      </c>
      <c r="E147" s="17">
        <f t="shared" si="145"/>
        <v>8.1166238059882071E-5</v>
      </c>
      <c r="F147" s="17">
        <f t="shared" si="145"/>
        <v>8.0274621173967458E-5</v>
      </c>
      <c r="G147" s="17">
        <f t="shared" si="145"/>
        <v>7.9383004288052845E-5</v>
      </c>
      <c r="H147" s="17">
        <f t="shared" si="145"/>
        <v>7.8491387402138233E-5</v>
      </c>
      <c r="I147" s="17">
        <f t="shared" si="145"/>
        <v>7.759977051622362E-5</v>
      </c>
      <c r="J147" s="17">
        <f t="shared" si="145"/>
        <v>7.6708153630309007E-5</v>
      </c>
      <c r="K147" s="17">
        <f t="shared" si="145"/>
        <v>7.5816536744394394E-5</v>
      </c>
      <c r="L147" s="17">
        <f t="shared" si="145"/>
        <v>7.4924919858479781E-5</v>
      </c>
      <c r="M147" s="17">
        <v>7.4033302972565236E-5</v>
      </c>
    </row>
    <row r="148" spans="1:13" x14ac:dyDescent="0.3">
      <c r="A148" s="18" t="s">
        <v>310</v>
      </c>
      <c r="B148" s="17">
        <v>5.175772201607878E-5</v>
      </c>
      <c r="C148" s="17">
        <f t="shared" ref="C148:L148" si="146">B148+($M148-$B148)/11</f>
        <v>5.175772201607878E-5</v>
      </c>
      <c r="D148" s="17">
        <f t="shared" si="146"/>
        <v>5.175772201607878E-5</v>
      </c>
      <c r="E148" s="17">
        <f t="shared" si="146"/>
        <v>5.175772201607878E-5</v>
      </c>
      <c r="F148" s="17">
        <f t="shared" si="146"/>
        <v>5.175772201607878E-5</v>
      </c>
      <c r="G148" s="17">
        <f t="shared" si="146"/>
        <v>5.175772201607878E-5</v>
      </c>
      <c r="H148" s="17">
        <f t="shared" si="146"/>
        <v>5.175772201607878E-5</v>
      </c>
      <c r="I148" s="17">
        <f t="shared" si="146"/>
        <v>5.175772201607878E-5</v>
      </c>
      <c r="J148" s="17">
        <f t="shared" si="146"/>
        <v>5.175772201607878E-5</v>
      </c>
      <c r="K148" s="17">
        <f t="shared" si="146"/>
        <v>5.175772201607878E-5</v>
      </c>
      <c r="L148" s="17">
        <f t="shared" si="146"/>
        <v>5.175772201607878E-5</v>
      </c>
      <c r="M148" s="17">
        <v>5.175772201607878E-5</v>
      </c>
    </row>
    <row r="149" spans="1:13" x14ac:dyDescent="0.3">
      <c r="A149" s="18" t="s">
        <v>311</v>
      </c>
      <c r="B149" s="17">
        <v>2.5905986115484707E-5</v>
      </c>
      <c r="C149" s="17">
        <f t="shared" ref="C149:L149" si="147">B149+($M149-$B149)/11</f>
        <v>2.5013267533448807E-5</v>
      </c>
      <c r="D149" s="17">
        <f t="shared" si="147"/>
        <v>2.4120548951412907E-5</v>
      </c>
      <c r="E149" s="17">
        <f t="shared" si="147"/>
        <v>2.3227830369377008E-5</v>
      </c>
      <c r="F149" s="17">
        <f t="shared" si="147"/>
        <v>2.2335111787341108E-5</v>
      </c>
      <c r="G149" s="17">
        <f t="shared" si="147"/>
        <v>2.1442393205305209E-5</v>
      </c>
      <c r="H149" s="17">
        <f t="shared" si="147"/>
        <v>2.0549674623269309E-5</v>
      </c>
      <c r="I149" s="17">
        <f t="shared" si="147"/>
        <v>1.9656956041233409E-5</v>
      </c>
      <c r="J149" s="17">
        <f t="shared" si="147"/>
        <v>1.876423745919751E-5</v>
      </c>
      <c r="K149" s="17">
        <f t="shared" si="147"/>
        <v>1.787151887716161E-5</v>
      </c>
      <c r="L149" s="17">
        <f t="shared" si="147"/>
        <v>1.6978800295125711E-5</v>
      </c>
      <c r="M149" s="17">
        <v>1.6086081713089821E-5</v>
      </c>
    </row>
    <row r="150" spans="1:13" x14ac:dyDescent="0.3">
      <c r="A150" s="18" t="s">
        <v>312</v>
      </c>
      <c r="B150" s="17">
        <v>2.5005170410797207E-5</v>
      </c>
      <c r="C150" s="17">
        <f t="shared" ref="C150:L150" si="148">B150+($M150-$B150)/11</f>
        <v>2.5005170410797207E-5</v>
      </c>
      <c r="D150" s="17">
        <f t="shared" si="148"/>
        <v>2.5005170410797207E-5</v>
      </c>
      <c r="E150" s="17">
        <f t="shared" si="148"/>
        <v>2.5005170410797207E-5</v>
      </c>
      <c r="F150" s="17">
        <f t="shared" si="148"/>
        <v>2.5005170410797207E-5</v>
      </c>
      <c r="G150" s="17">
        <f t="shared" si="148"/>
        <v>2.5005170410797207E-5</v>
      </c>
      <c r="H150" s="17">
        <f t="shared" si="148"/>
        <v>2.5005170410797207E-5</v>
      </c>
      <c r="I150" s="17">
        <f t="shared" si="148"/>
        <v>2.5005170410797207E-5</v>
      </c>
      <c r="J150" s="17">
        <f t="shared" si="148"/>
        <v>2.5005170410797207E-5</v>
      </c>
      <c r="K150" s="17">
        <f t="shared" si="148"/>
        <v>2.5005170410797207E-5</v>
      </c>
      <c r="L150" s="17">
        <f t="shared" si="148"/>
        <v>2.5005170410797207E-5</v>
      </c>
      <c r="M150" s="17">
        <v>2.5005170410797207E-5</v>
      </c>
    </row>
    <row r="151" spans="1:13" x14ac:dyDescent="0.3">
      <c r="A151" s="18" t="s">
        <v>313</v>
      </c>
      <c r="B151" s="17">
        <v>4.5203143256730393E-5</v>
      </c>
      <c r="C151" s="17">
        <f t="shared" ref="C151:L151" si="149">B151+($M151-$B151)/11</f>
        <v>4.425140821401275E-5</v>
      </c>
      <c r="D151" s="17">
        <f t="shared" si="149"/>
        <v>4.3299673171295108E-5</v>
      </c>
      <c r="E151" s="17">
        <f t="shared" si="149"/>
        <v>4.2347938128577466E-5</v>
      </c>
      <c r="F151" s="17">
        <f t="shared" si="149"/>
        <v>4.1396203085859823E-5</v>
      </c>
      <c r="G151" s="17">
        <f t="shared" si="149"/>
        <v>4.0444468043142181E-5</v>
      </c>
      <c r="H151" s="17">
        <f t="shared" si="149"/>
        <v>3.9492733000424539E-5</v>
      </c>
      <c r="I151" s="17">
        <f t="shared" si="149"/>
        <v>3.8540997957706896E-5</v>
      </c>
      <c r="J151" s="17">
        <f t="shared" si="149"/>
        <v>3.7589262914989254E-5</v>
      </c>
      <c r="K151" s="17">
        <f t="shared" si="149"/>
        <v>3.6637527872271612E-5</v>
      </c>
      <c r="L151" s="17">
        <f t="shared" si="149"/>
        <v>3.568579282955397E-5</v>
      </c>
      <c r="M151" s="17">
        <v>3.4734057786836354E-5</v>
      </c>
    </row>
    <row r="152" spans="1:13" x14ac:dyDescent="0.3">
      <c r="A152" s="19" t="s">
        <v>314</v>
      </c>
      <c r="B152" s="17">
        <v>3.8234610112850859E-5</v>
      </c>
      <c r="C152" s="17">
        <f t="shared" ref="C152:L152" si="150">B152+($M152-$B152)/11</f>
        <v>3.8234610112850859E-5</v>
      </c>
      <c r="D152" s="17">
        <f t="shared" si="150"/>
        <v>3.8234610112850859E-5</v>
      </c>
      <c r="E152" s="17">
        <f t="shared" si="150"/>
        <v>3.8234610112850859E-5</v>
      </c>
      <c r="F152" s="17">
        <f t="shared" si="150"/>
        <v>3.8234610112850859E-5</v>
      </c>
      <c r="G152" s="17">
        <f t="shared" si="150"/>
        <v>3.8234610112850859E-5</v>
      </c>
      <c r="H152" s="17">
        <f t="shared" si="150"/>
        <v>3.8234610112850859E-5</v>
      </c>
      <c r="I152" s="17">
        <f t="shared" si="150"/>
        <v>3.8234610112850859E-5</v>
      </c>
      <c r="J152" s="17">
        <f t="shared" si="150"/>
        <v>3.8234610112850859E-5</v>
      </c>
      <c r="K152" s="17">
        <f t="shared" si="150"/>
        <v>3.8234610112850859E-5</v>
      </c>
      <c r="L152" s="17">
        <f t="shared" si="150"/>
        <v>3.8234610112850859E-5</v>
      </c>
      <c r="M152" s="17">
        <v>3.8234610112850859E-5</v>
      </c>
    </row>
    <row r="153" spans="1:13" x14ac:dyDescent="0.3">
      <c r="A153" s="18" t="s">
        <v>4</v>
      </c>
      <c r="B153" s="17">
        <v>1.4268446623443338E-4</v>
      </c>
      <c r="C153" s="17">
        <f t="shared" ref="C153:L153" si="151">B153+($M153-$B153)/11</f>
        <v>1.4169895786354426E-4</v>
      </c>
      <c r="D153" s="17">
        <f t="shared" si="151"/>
        <v>1.4071344949265514E-4</v>
      </c>
      <c r="E153" s="17">
        <f t="shared" si="151"/>
        <v>1.3972794112176602E-4</v>
      </c>
      <c r="F153" s="17">
        <f t="shared" si="151"/>
        <v>1.387424327508769E-4</v>
      </c>
      <c r="G153" s="17">
        <f t="shared" si="151"/>
        <v>1.3775692437998778E-4</v>
      </c>
      <c r="H153" s="17">
        <f t="shared" si="151"/>
        <v>1.3677141600909867E-4</v>
      </c>
      <c r="I153" s="17">
        <f t="shared" si="151"/>
        <v>1.3578590763820955E-4</v>
      </c>
      <c r="J153" s="17">
        <f t="shared" si="151"/>
        <v>1.3480039926732043E-4</v>
      </c>
      <c r="K153" s="17">
        <f t="shared" si="151"/>
        <v>1.3381489089643131E-4</v>
      </c>
      <c r="L153" s="17">
        <f t="shared" si="151"/>
        <v>1.3282938252554219E-4</v>
      </c>
      <c r="M153" s="17">
        <v>1.3184387415465302E-4</v>
      </c>
    </row>
    <row r="154" spans="1:13" x14ac:dyDescent="0.3">
      <c r="A154" s="20" t="s">
        <v>315</v>
      </c>
      <c r="B154" s="17">
        <v>5.0002608403903775E-5</v>
      </c>
      <c r="C154" s="17">
        <f t="shared" ref="C154:L154" si="152">B154+($M154-$B154)/11</f>
        <v>4.8033723950318102E-5</v>
      </c>
      <c r="D154" s="17">
        <f t="shared" si="152"/>
        <v>4.6064839496732429E-5</v>
      </c>
      <c r="E154" s="17">
        <f t="shared" si="152"/>
        <v>4.4095955043146757E-5</v>
      </c>
      <c r="F154" s="17">
        <f t="shared" si="152"/>
        <v>4.2127070589561084E-5</v>
      </c>
      <c r="G154" s="17">
        <f t="shared" si="152"/>
        <v>4.0158186135975411E-5</v>
      </c>
      <c r="H154" s="17">
        <f t="shared" si="152"/>
        <v>3.8189301682389739E-5</v>
      </c>
      <c r="I154" s="17">
        <f t="shared" si="152"/>
        <v>3.6220417228804066E-5</v>
      </c>
      <c r="J154" s="17">
        <f t="shared" si="152"/>
        <v>3.4251532775218394E-5</v>
      </c>
      <c r="K154" s="17">
        <f t="shared" si="152"/>
        <v>3.2282648321632721E-5</v>
      </c>
      <c r="L154" s="17">
        <f t="shared" si="152"/>
        <v>3.0313763868047045E-5</v>
      </c>
      <c r="M154" s="17">
        <v>2.8344879414461342E-5</v>
      </c>
    </row>
    <row r="155" spans="1:13" x14ac:dyDescent="0.3">
      <c r="A155" s="18" t="s">
        <v>316</v>
      </c>
      <c r="B155" s="17">
        <v>3.5304166386814116E-5</v>
      </c>
      <c r="C155" s="17">
        <f t="shared" ref="C155:L155" si="153">B155+($M155-$B155)/11</f>
        <v>3.3330103519046451E-5</v>
      </c>
      <c r="D155" s="17">
        <f t="shared" si="153"/>
        <v>3.1356040651278787E-5</v>
      </c>
      <c r="E155" s="17">
        <f t="shared" si="153"/>
        <v>2.9381977783511122E-5</v>
      </c>
      <c r="F155" s="17">
        <f t="shared" si="153"/>
        <v>2.7407914915743458E-5</v>
      </c>
      <c r="G155" s="17">
        <f t="shared" si="153"/>
        <v>2.5433852047975793E-5</v>
      </c>
      <c r="H155" s="17">
        <f t="shared" si="153"/>
        <v>2.3459789180208128E-5</v>
      </c>
      <c r="I155" s="17">
        <f t="shared" si="153"/>
        <v>2.1485726312440464E-5</v>
      </c>
      <c r="J155" s="17">
        <f t="shared" si="153"/>
        <v>1.9511663444672799E-5</v>
      </c>
      <c r="K155" s="17">
        <f t="shared" si="153"/>
        <v>1.7537600576905134E-5</v>
      </c>
      <c r="L155" s="17">
        <f t="shared" si="153"/>
        <v>1.556353770913747E-5</v>
      </c>
      <c r="M155" s="17">
        <v>1.3589474841369795E-5</v>
      </c>
    </row>
    <row r="156" spans="1:13" x14ac:dyDescent="0.3">
      <c r="A156" s="18" t="s">
        <v>317</v>
      </c>
      <c r="B156" s="17">
        <v>1.8513255604080271E-5</v>
      </c>
      <c r="C156" s="17">
        <f t="shared" ref="C156:L156" si="154">B156+($M156-$B156)/11</f>
        <v>1.8513255604080271E-5</v>
      </c>
      <c r="D156" s="17">
        <f t="shared" si="154"/>
        <v>1.8513255604080271E-5</v>
      </c>
      <c r="E156" s="17">
        <f t="shared" si="154"/>
        <v>1.8513255604080271E-5</v>
      </c>
      <c r="F156" s="17">
        <f t="shared" si="154"/>
        <v>1.8513255604080271E-5</v>
      </c>
      <c r="G156" s="17">
        <f t="shared" si="154"/>
        <v>1.8513255604080271E-5</v>
      </c>
      <c r="H156" s="17">
        <f t="shared" si="154"/>
        <v>1.8513255604080271E-5</v>
      </c>
      <c r="I156" s="17">
        <f t="shared" si="154"/>
        <v>1.8513255604080271E-5</v>
      </c>
      <c r="J156" s="17">
        <f t="shared" si="154"/>
        <v>1.8513255604080271E-5</v>
      </c>
      <c r="K156" s="17">
        <f t="shared" si="154"/>
        <v>1.8513255604080271E-5</v>
      </c>
      <c r="L156" s="17">
        <f t="shared" si="154"/>
        <v>1.8513255604080271E-5</v>
      </c>
      <c r="M156" s="17">
        <v>1.8513255604080271E-5</v>
      </c>
    </row>
    <row r="157" spans="1:13" x14ac:dyDescent="0.3">
      <c r="A157" s="18" t="s">
        <v>318</v>
      </c>
      <c r="B157" s="17">
        <v>2.3445595895024531E-5</v>
      </c>
      <c r="C157" s="17">
        <f t="shared" ref="C157:L157" si="155">B157+($M157-$B157)/11</f>
        <v>2.3445595895024531E-5</v>
      </c>
      <c r="D157" s="17">
        <f t="shared" si="155"/>
        <v>2.3445595895024531E-5</v>
      </c>
      <c r="E157" s="17">
        <f t="shared" si="155"/>
        <v>2.3445595895024531E-5</v>
      </c>
      <c r="F157" s="17">
        <f t="shared" si="155"/>
        <v>2.3445595895024531E-5</v>
      </c>
      <c r="G157" s="17">
        <f t="shared" si="155"/>
        <v>2.3445595895024531E-5</v>
      </c>
      <c r="H157" s="17">
        <f t="shared" si="155"/>
        <v>2.3445595895024531E-5</v>
      </c>
      <c r="I157" s="17">
        <f t="shared" si="155"/>
        <v>2.3445595895024531E-5</v>
      </c>
      <c r="J157" s="17">
        <f t="shared" si="155"/>
        <v>2.3445595895024531E-5</v>
      </c>
      <c r="K157" s="17">
        <f t="shared" si="155"/>
        <v>2.3445595895024531E-5</v>
      </c>
      <c r="L157" s="17">
        <f t="shared" si="155"/>
        <v>2.3445595895024531E-5</v>
      </c>
      <c r="M157" s="17">
        <v>2.3445595895024531E-5</v>
      </c>
    </row>
    <row r="158" spans="1:13" x14ac:dyDescent="0.3">
      <c r="A158" s="18" t="s">
        <v>319</v>
      </c>
      <c r="B158" s="17">
        <v>4.0203527635531263E-5</v>
      </c>
      <c r="C158" s="17">
        <f t="shared" ref="C158:L158" si="156">B158+($M158-$B158)/11</f>
        <v>3.8231749362255652E-5</v>
      </c>
      <c r="D158" s="17">
        <f t="shared" si="156"/>
        <v>3.6259971088980041E-5</v>
      </c>
      <c r="E158" s="17">
        <f t="shared" si="156"/>
        <v>3.428819281570443E-5</v>
      </c>
      <c r="F158" s="17">
        <f t="shared" si="156"/>
        <v>3.231641454242882E-5</v>
      </c>
      <c r="G158" s="17">
        <f t="shared" si="156"/>
        <v>3.0344636269153209E-5</v>
      </c>
      <c r="H158" s="17">
        <f t="shared" si="156"/>
        <v>2.8372857995877598E-5</v>
      </c>
      <c r="I158" s="17">
        <f t="shared" si="156"/>
        <v>2.6401079722601987E-5</v>
      </c>
      <c r="J158" s="17">
        <f t="shared" si="156"/>
        <v>2.4429301449326377E-5</v>
      </c>
      <c r="K158" s="17">
        <f t="shared" si="156"/>
        <v>2.2457523176050766E-5</v>
      </c>
      <c r="L158" s="17">
        <f t="shared" si="156"/>
        <v>2.0485744902775155E-5</v>
      </c>
      <c r="M158" s="17">
        <v>1.8513966629499548E-5</v>
      </c>
    </row>
    <row r="159" spans="1:13" x14ac:dyDescent="0.3">
      <c r="A159" s="18" t="s">
        <v>138</v>
      </c>
      <c r="B159" s="17">
        <v>3.42804749124442E-5</v>
      </c>
      <c r="C159" s="17">
        <f t="shared" ref="C159:L159" si="157">B159+($M159-$B159)/11</f>
        <v>3.3294890388405336E-5</v>
      </c>
      <c r="D159" s="17">
        <f t="shared" si="157"/>
        <v>3.2309305864366473E-5</v>
      </c>
      <c r="E159" s="17">
        <f t="shared" si="157"/>
        <v>3.132372134032761E-5</v>
      </c>
      <c r="F159" s="17">
        <f t="shared" si="157"/>
        <v>3.0338136816288743E-5</v>
      </c>
      <c r="G159" s="17">
        <f t="shared" si="157"/>
        <v>2.9352552292249877E-5</v>
      </c>
      <c r="H159" s="17">
        <f t="shared" si="157"/>
        <v>2.836696776821101E-5</v>
      </c>
      <c r="I159" s="17">
        <f t="shared" si="157"/>
        <v>2.7381383244172143E-5</v>
      </c>
      <c r="J159" s="17">
        <f t="shared" si="157"/>
        <v>2.6395798720133277E-5</v>
      </c>
      <c r="K159" s="17">
        <f t="shared" si="157"/>
        <v>2.541021419609441E-5</v>
      </c>
      <c r="L159" s="17">
        <f t="shared" si="157"/>
        <v>2.4424629672055543E-5</v>
      </c>
      <c r="M159" s="17">
        <v>2.3439045148016683E-5</v>
      </c>
    </row>
    <row r="160" spans="1:13" x14ac:dyDescent="0.3">
      <c r="A160" s="18" t="s">
        <v>320</v>
      </c>
      <c r="B160" s="17">
        <v>4.9116462915065609E-5</v>
      </c>
      <c r="C160" s="17">
        <f t="shared" ref="C160:L160" si="158">B160+($M160-$B160)/11</f>
        <v>4.8129583787481253E-5</v>
      </c>
      <c r="D160" s="17">
        <f t="shared" si="158"/>
        <v>4.7142704659896897E-5</v>
      </c>
      <c r="E160" s="17">
        <f t="shared" si="158"/>
        <v>4.6155825532312541E-5</v>
      </c>
      <c r="F160" s="17">
        <f t="shared" si="158"/>
        <v>4.5168946404728185E-5</v>
      </c>
      <c r="G160" s="17">
        <f t="shared" si="158"/>
        <v>4.4182067277143829E-5</v>
      </c>
      <c r="H160" s="17">
        <f t="shared" si="158"/>
        <v>4.3195188149559472E-5</v>
      </c>
      <c r="I160" s="17">
        <f t="shared" si="158"/>
        <v>4.2208309021975116E-5</v>
      </c>
      <c r="J160" s="17">
        <f t="shared" si="158"/>
        <v>4.122142989439076E-5</v>
      </c>
      <c r="K160" s="17">
        <f t="shared" si="158"/>
        <v>4.0234550766806404E-5</v>
      </c>
      <c r="L160" s="17">
        <f t="shared" si="158"/>
        <v>3.9247671639222048E-5</v>
      </c>
      <c r="M160" s="17">
        <v>3.8260792511637658E-5</v>
      </c>
    </row>
    <row r="161" spans="1:13" x14ac:dyDescent="0.3">
      <c r="A161" s="18" t="s">
        <v>182</v>
      </c>
      <c r="B161" s="17">
        <v>8.7375162546627074E-5</v>
      </c>
      <c r="C161" s="17">
        <f t="shared" ref="C161:L161" si="159">B161+($M161-$B161)/11</f>
        <v>8.7375162546627074E-5</v>
      </c>
      <c r="D161" s="17">
        <f t="shared" si="159"/>
        <v>8.7375162546627074E-5</v>
      </c>
      <c r="E161" s="17">
        <f t="shared" si="159"/>
        <v>8.7375162546627074E-5</v>
      </c>
      <c r="F161" s="17">
        <f t="shared" si="159"/>
        <v>8.7375162546627074E-5</v>
      </c>
      <c r="G161" s="17">
        <f t="shared" si="159"/>
        <v>8.7375162546627074E-5</v>
      </c>
      <c r="H161" s="17">
        <f t="shared" si="159"/>
        <v>8.7375162546627074E-5</v>
      </c>
      <c r="I161" s="17">
        <f t="shared" si="159"/>
        <v>8.7375162546627074E-5</v>
      </c>
      <c r="J161" s="17">
        <f t="shared" si="159"/>
        <v>8.7375162546627074E-5</v>
      </c>
      <c r="K161" s="17">
        <f t="shared" si="159"/>
        <v>8.7375162546627074E-5</v>
      </c>
      <c r="L161" s="17">
        <f t="shared" si="159"/>
        <v>8.7375162546627074E-5</v>
      </c>
      <c r="M161" s="17">
        <v>8.7375162546627074E-5</v>
      </c>
    </row>
    <row r="162" spans="1:13" x14ac:dyDescent="0.3">
      <c r="A162" s="18" t="s">
        <v>321</v>
      </c>
      <c r="B162" s="17">
        <v>4.8108614448101809E-5</v>
      </c>
      <c r="C162" s="17">
        <f t="shared" ref="C162:L162" si="160">B162+($M162-$B162)/11</f>
        <v>4.8108614448101809E-5</v>
      </c>
      <c r="D162" s="17">
        <f t="shared" si="160"/>
        <v>4.8108614448101809E-5</v>
      </c>
      <c r="E162" s="17">
        <f t="shared" si="160"/>
        <v>4.8108614448101809E-5</v>
      </c>
      <c r="F162" s="17">
        <f t="shared" si="160"/>
        <v>4.8108614448101809E-5</v>
      </c>
      <c r="G162" s="17">
        <f t="shared" si="160"/>
        <v>4.8108614448101809E-5</v>
      </c>
      <c r="H162" s="17">
        <f t="shared" si="160"/>
        <v>4.8108614448101809E-5</v>
      </c>
      <c r="I162" s="17">
        <f t="shared" si="160"/>
        <v>4.8108614448101809E-5</v>
      </c>
      <c r="J162" s="17">
        <f t="shared" si="160"/>
        <v>4.8108614448101809E-5</v>
      </c>
      <c r="K162" s="17">
        <f t="shared" si="160"/>
        <v>4.8108614448101809E-5</v>
      </c>
      <c r="L162" s="17">
        <f t="shared" si="160"/>
        <v>4.8108614448101809E-5</v>
      </c>
      <c r="M162" s="17">
        <v>4.8108614448101809E-5</v>
      </c>
    </row>
    <row r="163" spans="1:13" x14ac:dyDescent="0.3">
      <c r="A163" s="18" t="s">
        <v>322</v>
      </c>
      <c r="B163" s="17">
        <v>2.8381693337377482E-5</v>
      </c>
      <c r="C163" s="17">
        <f t="shared" ref="C163:L163" si="161">B163+($M163-$B163)/11</f>
        <v>2.8381693337377482E-5</v>
      </c>
      <c r="D163" s="17">
        <f t="shared" si="161"/>
        <v>2.8381693337377482E-5</v>
      </c>
      <c r="E163" s="17">
        <f t="shared" si="161"/>
        <v>2.8381693337377482E-5</v>
      </c>
      <c r="F163" s="17">
        <f t="shared" si="161"/>
        <v>2.8381693337377482E-5</v>
      </c>
      <c r="G163" s="17">
        <f t="shared" si="161"/>
        <v>2.8381693337377482E-5</v>
      </c>
      <c r="H163" s="17">
        <f t="shared" si="161"/>
        <v>2.8381693337377482E-5</v>
      </c>
      <c r="I163" s="17">
        <f t="shared" si="161"/>
        <v>2.8381693337377482E-5</v>
      </c>
      <c r="J163" s="17">
        <f t="shared" si="161"/>
        <v>2.8381693337377482E-5</v>
      </c>
      <c r="K163" s="17">
        <f t="shared" si="161"/>
        <v>2.8381693337377482E-5</v>
      </c>
      <c r="L163" s="17">
        <f t="shared" si="161"/>
        <v>2.8381693337377482E-5</v>
      </c>
      <c r="M163" s="17">
        <v>2.8381693337377482E-5</v>
      </c>
    </row>
    <row r="164" spans="1:13" x14ac:dyDescent="0.3">
      <c r="A164" s="18" t="s">
        <v>323</v>
      </c>
      <c r="B164" s="17">
        <v>4.1993007043858724E-5</v>
      </c>
      <c r="C164" s="17">
        <f t="shared" ref="C164:L164" si="162">B164+($M164-$B164)/11</f>
        <v>4.1993007043858724E-5</v>
      </c>
      <c r="D164" s="17">
        <f t="shared" si="162"/>
        <v>4.1993007043858724E-5</v>
      </c>
      <c r="E164" s="17">
        <f t="shared" si="162"/>
        <v>4.1993007043858724E-5</v>
      </c>
      <c r="F164" s="17">
        <f t="shared" si="162"/>
        <v>4.1993007043858724E-5</v>
      </c>
      <c r="G164" s="17">
        <f t="shared" si="162"/>
        <v>4.1993007043858724E-5</v>
      </c>
      <c r="H164" s="17">
        <f t="shared" si="162"/>
        <v>4.1993007043858724E-5</v>
      </c>
      <c r="I164" s="17">
        <f t="shared" si="162"/>
        <v>4.1993007043858724E-5</v>
      </c>
      <c r="J164" s="17">
        <f t="shared" si="162"/>
        <v>4.1993007043858724E-5</v>
      </c>
      <c r="K164" s="17">
        <f t="shared" si="162"/>
        <v>4.1993007043858724E-5</v>
      </c>
      <c r="L164" s="17">
        <f t="shared" si="162"/>
        <v>4.1993007043858724E-5</v>
      </c>
      <c r="M164" s="17">
        <v>4.1993007043858724E-5</v>
      </c>
    </row>
    <row r="165" spans="1:13" x14ac:dyDescent="0.3">
      <c r="A165" s="19" t="s">
        <v>324</v>
      </c>
      <c r="B165" s="17">
        <v>3.5946576071734292E-5</v>
      </c>
      <c r="C165" s="17">
        <f t="shared" ref="C165:L165" si="163">B165+($M165-$B165)/11</f>
        <v>3.5036201527007939E-5</v>
      </c>
      <c r="D165" s="17">
        <f t="shared" si="163"/>
        <v>3.4125826982281587E-5</v>
      </c>
      <c r="E165" s="17">
        <f t="shared" si="163"/>
        <v>3.3215452437555234E-5</v>
      </c>
      <c r="F165" s="17">
        <f t="shared" si="163"/>
        <v>3.2305077892828882E-5</v>
      </c>
      <c r="G165" s="17">
        <f t="shared" si="163"/>
        <v>3.1394703348102529E-5</v>
      </c>
      <c r="H165" s="17">
        <f t="shared" si="163"/>
        <v>3.0484328803376177E-5</v>
      </c>
      <c r="I165" s="17">
        <f t="shared" si="163"/>
        <v>2.9573954258649824E-5</v>
      </c>
      <c r="J165" s="17">
        <f t="shared" si="163"/>
        <v>2.8663579713923472E-5</v>
      </c>
      <c r="K165" s="17">
        <f t="shared" si="163"/>
        <v>2.7753205169197119E-5</v>
      </c>
      <c r="L165" s="17">
        <f t="shared" si="163"/>
        <v>2.6842830624470767E-5</v>
      </c>
      <c r="M165" s="17">
        <v>2.5932456079744397E-5</v>
      </c>
    </row>
    <row r="166" spans="1:13" x14ac:dyDescent="0.3">
      <c r="A166" s="18" t="s">
        <v>325</v>
      </c>
      <c r="B166" s="17">
        <v>2.5929715114298434E-5</v>
      </c>
      <c r="C166" s="17">
        <f t="shared" ref="C166:L166" si="164">B166+($M166-$B166)/11</f>
        <v>2.5929715114298434E-5</v>
      </c>
      <c r="D166" s="17">
        <f t="shared" si="164"/>
        <v>2.5929715114298434E-5</v>
      </c>
      <c r="E166" s="17">
        <f t="shared" si="164"/>
        <v>2.5929715114298434E-5</v>
      </c>
      <c r="F166" s="17">
        <f t="shared" si="164"/>
        <v>2.5929715114298434E-5</v>
      </c>
      <c r="G166" s="17">
        <f t="shared" si="164"/>
        <v>2.5929715114298434E-5</v>
      </c>
      <c r="H166" s="17">
        <f t="shared" si="164"/>
        <v>2.5929715114298434E-5</v>
      </c>
      <c r="I166" s="17">
        <f t="shared" si="164"/>
        <v>2.5929715114298434E-5</v>
      </c>
      <c r="J166" s="17">
        <f t="shared" si="164"/>
        <v>2.5929715114298434E-5</v>
      </c>
      <c r="K166" s="17">
        <f t="shared" si="164"/>
        <v>2.5929715114298434E-5</v>
      </c>
      <c r="L166" s="17">
        <f t="shared" si="164"/>
        <v>2.5929715114298434E-5</v>
      </c>
      <c r="M166" s="17">
        <v>2.5929715114298434E-5</v>
      </c>
    </row>
    <row r="167" spans="1:13" x14ac:dyDescent="0.3">
      <c r="A167" s="18" t="s">
        <v>326</v>
      </c>
      <c r="B167" s="17">
        <v>3.5953837322589417E-5</v>
      </c>
      <c r="C167" s="17">
        <f t="shared" ref="C167:L167" si="165">B167+($M167-$B167)/11</f>
        <v>3.5043204573032413E-5</v>
      </c>
      <c r="D167" s="17">
        <f t="shared" si="165"/>
        <v>3.4132571823475409E-5</v>
      </c>
      <c r="E167" s="17">
        <f t="shared" si="165"/>
        <v>3.3221939073918405E-5</v>
      </c>
      <c r="F167" s="17">
        <f t="shared" si="165"/>
        <v>3.2311306324361401E-5</v>
      </c>
      <c r="G167" s="17">
        <f t="shared" si="165"/>
        <v>3.1400673574804397E-5</v>
      </c>
      <c r="H167" s="17">
        <f t="shared" si="165"/>
        <v>3.0490040825247393E-5</v>
      </c>
      <c r="I167" s="17">
        <f t="shared" si="165"/>
        <v>2.9579408075690388E-5</v>
      </c>
      <c r="J167" s="17">
        <f t="shared" si="165"/>
        <v>2.8668775326133384E-5</v>
      </c>
      <c r="K167" s="17">
        <f t="shared" si="165"/>
        <v>2.775814257657638E-5</v>
      </c>
      <c r="L167" s="17">
        <f t="shared" si="165"/>
        <v>2.6847509827019376E-5</v>
      </c>
      <c r="M167" s="17">
        <v>2.5936877077462369E-5</v>
      </c>
    </row>
    <row r="168" spans="1:13" x14ac:dyDescent="0.3">
      <c r="A168" s="18" t="s">
        <v>327</v>
      </c>
      <c r="B168" s="17">
        <v>4.0467746419341195E-5</v>
      </c>
      <c r="C168" s="17">
        <f t="shared" ref="C168:L168" si="166">B168+($M168-$B168)/11</f>
        <v>3.9558298821163489E-5</v>
      </c>
      <c r="D168" s="17">
        <f t="shared" si="166"/>
        <v>3.8648851222985782E-5</v>
      </c>
      <c r="E168" s="17">
        <f t="shared" si="166"/>
        <v>3.7739403624808075E-5</v>
      </c>
      <c r="F168" s="17">
        <f t="shared" si="166"/>
        <v>3.6829956026630368E-5</v>
      </c>
      <c r="G168" s="17">
        <f t="shared" si="166"/>
        <v>3.5920508428452661E-5</v>
      </c>
      <c r="H168" s="17">
        <f t="shared" si="166"/>
        <v>3.5011060830274954E-5</v>
      </c>
      <c r="I168" s="17">
        <f t="shared" si="166"/>
        <v>3.4101613232097247E-5</v>
      </c>
      <c r="J168" s="17">
        <f t="shared" si="166"/>
        <v>3.319216563391954E-5</v>
      </c>
      <c r="K168" s="17">
        <f t="shared" si="166"/>
        <v>3.2282718035741834E-5</v>
      </c>
      <c r="L168" s="17">
        <f t="shared" si="166"/>
        <v>3.1373270437564127E-5</v>
      </c>
      <c r="M168" s="17">
        <v>3.0463822839386403E-5</v>
      </c>
    </row>
    <row r="169" spans="1:13" x14ac:dyDescent="0.3">
      <c r="A169" s="18" t="s">
        <v>328</v>
      </c>
      <c r="B169" s="17">
        <v>3.1410345270301003E-5</v>
      </c>
      <c r="C169" s="17">
        <f t="shared" ref="C169:L169" si="167">B169+($M169-$B169)/11</f>
        <v>3.0499294232021896E-5</v>
      </c>
      <c r="D169" s="17">
        <f t="shared" si="167"/>
        <v>2.9588243193742788E-5</v>
      </c>
      <c r="E169" s="17">
        <f t="shared" si="167"/>
        <v>2.867719215546368E-5</v>
      </c>
      <c r="F169" s="17">
        <f t="shared" si="167"/>
        <v>2.7766141117184573E-5</v>
      </c>
      <c r="G169" s="17">
        <f t="shared" si="167"/>
        <v>2.6855090078905465E-5</v>
      </c>
      <c r="H169" s="17">
        <f t="shared" si="167"/>
        <v>2.5944039040626357E-5</v>
      </c>
      <c r="I169" s="17">
        <f t="shared" si="167"/>
        <v>2.503298800234725E-5</v>
      </c>
      <c r="J169" s="17">
        <f t="shared" si="167"/>
        <v>2.4121936964068142E-5</v>
      </c>
      <c r="K169" s="17">
        <f t="shared" si="167"/>
        <v>2.3210885925789035E-5</v>
      </c>
      <c r="L169" s="17">
        <f t="shared" si="167"/>
        <v>2.2299834887509927E-5</v>
      </c>
      <c r="M169" s="17">
        <v>2.1388783849230806E-5</v>
      </c>
    </row>
    <row r="170" spans="1:13" x14ac:dyDescent="0.3">
      <c r="A170" s="18" t="s">
        <v>329</v>
      </c>
      <c r="B170" s="17">
        <v>4.9619341055924063E-5</v>
      </c>
      <c r="C170" s="17">
        <f t="shared" ref="C170:L170" si="168">B170+($M170-$B170)/11</f>
        <v>4.8708568876793025E-5</v>
      </c>
      <c r="D170" s="17">
        <f t="shared" si="168"/>
        <v>4.7797796697661988E-5</v>
      </c>
      <c r="E170" s="17">
        <f t="shared" si="168"/>
        <v>4.688702451853095E-5</v>
      </c>
      <c r="F170" s="17">
        <f t="shared" si="168"/>
        <v>4.5976252339399913E-5</v>
      </c>
      <c r="G170" s="17">
        <f t="shared" si="168"/>
        <v>4.5065480160268875E-5</v>
      </c>
      <c r="H170" s="17">
        <f t="shared" si="168"/>
        <v>4.4154707981137838E-5</v>
      </c>
      <c r="I170" s="17">
        <f t="shared" si="168"/>
        <v>4.32439358020068E-5</v>
      </c>
      <c r="J170" s="17">
        <f t="shared" si="168"/>
        <v>4.2333163622875763E-5</v>
      </c>
      <c r="K170" s="17">
        <f t="shared" si="168"/>
        <v>4.1422391443744725E-5</v>
      </c>
      <c r="L170" s="17">
        <f t="shared" si="168"/>
        <v>4.0511619264613688E-5</v>
      </c>
      <c r="M170" s="17">
        <v>3.9600847085482671E-5</v>
      </c>
    </row>
    <row r="171" spans="1:13" x14ac:dyDescent="0.3">
      <c r="A171" s="18" t="s">
        <v>330</v>
      </c>
      <c r="B171" s="17">
        <v>3.5977363600803632E-5</v>
      </c>
      <c r="C171" s="17">
        <f t="shared" ref="C171:L171" si="169">B171+($M171-$B171)/11</f>
        <v>3.506589427380242E-5</v>
      </c>
      <c r="D171" s="17">
        <f t="shared" si="169"/>
        <v>3.4154424946801209E-5</v>
      </c>
      <c r="E171" s="17">
        <f t="shared" si="169"/>
        <v>3.3242955619799998E-5</v>
      </c>
      <c r="F171" s="17">
        <f t="shared" si="169"/>
        <v>3.2331486292798787E-5</v>
      </c>
      <c r="G171" s="17">
        <f t="shared" si="169"/>
        <v>3.1420016965797576E-5</v>
      </c>
      <c r="H171" s="17">
        <f t="shared" si="169"/>
        <v>3.0508547638796365E-5</v>
      </c>
      <c r="I171" s="17">
        <f t="shared" si="169"/>
        <v>2.9597078311795154E-5</v>
      </c>
      <c r="J171" s="17">
        <f t="shared" si="169"/>
        <v>2.8685608984793942E-5</v>
      </c>
      <c r="K171" s="17">
        <f t="shared" si="169"/>
        <v>2.7774139657792731E-5</v>
      </c>
      <c r="L171" s="17">
        <f t="shared" si="169"/>
        <v>2.686267033079152E-5</v>
      </c>
      <c r="M171" s="17">
        <v>2.5951201003790292E-5</v>
      </c>
    </row>
    <row r="172" spans="1:13" x14ac:dyDescent="0.3">
      <c r="A172" s="18" t="s">
        <v>331</v>
      </c>
      <c r="B172" s="17">
        <v>2.827095468476493E-5</v>
      </c>
      <c r="C172" s="17">
        <f t="shared" ref="C172:L172" si="170">B172+($M172-$B172)/11</f>
        <v>2.6710924532007097E-5</v>
      </c>
      <c r="D172" s="17">
        <f t="shared" si="170"/>
        <v>2.5150894379249265E-5</v>
      </c>
      <c r="E172" s="17">
        <f t="shared" si="170"/>
        <v>2.3590864226491433E-5</v>
      </c>
      <c r="F172" s="17">
        <f t="shared" si="170"/>
        <v>2.20308340737336E-5</v>
      </c>
      <c r="G172" s="17">
        <f t="shared" si="170"/>
        <v>2.0470803920975768E-5</v>
      </c>
      <c r="H172" s="17">
        <f t="shared" si="170"/>
        <v>1.8910773768217936E-5</v>
      </c>
      <c r="I172" s="17">
        <f t="shared" si="170"/>
        <v>1.7350743615460103E-5</v>
      </c>
      <c r="J172" s="17">
        <f t="shared" si="170"/>
        <v>1.5790713462702271E-5</v>
      </c>
      <c r="K172" s="17">
        <f t="shared" si="170"/>
        <v>1.4230683309944439E-5</v>
      </c>
      <c r="L172" s="17">
        <f t="shared" si="170"/>
        <v>1.2670653157186606E-5</v>
      </c>
      <c r="M172" s="17">
        <v>1.1110623004428774E-5</v>
      </c>
    </row>
    <row r="173" spans="1:13" x14ac:dyDescent="0.3">
      <c r="A173" s="16" t="s">
        <v>332</v>
      </c>
      <c r="B173" s="17">
        <v>2.7612003147579477E-4</v>
      </c>
      <c r="C173" s="17">
        <f t="shared" ref="C173:L173" si="171">B173+($M173-$B173)/11</f>
        <v>2.6231492710707951E-4</v>
      </c>
      <c r="D173" s="17">
        <f t="shared" si="171"/>
        <v>2.4850982273836426E-4</v>
      </c>
      <c r="E173" s="17">
        <f t="shared" si="171"/>
        <v>2.3470471836964897E-4</v>
      </c>
      <c r="F173" s="17">
        <f t="shared" si="171"/>
        <v>2.2089961400093369E-4</v>
      </c>
      <c r="G173" s="17">
        <f t="shared" si="171"/>
        <v>2.070945096322184E-4</v>
      </c>
      <c r="H173" s="17">
        <f t="shared" si="171"/>
        <v>1.9328940526350312E-4</v>
      </c>
      <c r="I173" s="17">
        <f t="shared" si="171"/>
        <v>1.7948430089478784E-4</v>
      </c>
      <c r="J173" s="17">
        <f t="shared" si="171"/>
        <v>1.6567919652607255E-4</v>
      </c>
      <c r="K173" s="17">
        <f t="shared" si="171"/>
        <v>1.5187409215735727E-4</v>
      </c>
      <c r="L173" s="17">
        <f t="shared" si="171"/>
        <v>1.3806898778864199E-4</v>
      </c>
      <c r="M173" s="17">
        <v>1.2426388341992665E-4</v>
      </c>
    </row>
    <row r="174" spans="1:13" x14ac:dyDescent="0.3">
      <c r="A174" s="19" t="s">
        <v>333</v>
      </c>
      <c r="B174" s="17">
        <v>8.068775261358711E-4</v>
      </c>
      <c r="C174" s="17">
        <f t="shared" ref="C174:L174" si="172">B174+($M174-$B174)/11</f>
        <v>8.0216653478368542E-4</v>
      </c>
      <c r="D174" s="17">
        <f t="shared" si="172"/>
        <v>7.9745554343149975E-4</v>
      </c>
      <c r="E174" s="17">
        <f t="shared" si="172"/>
        <v>7.9274455207931408E-4</v>
      </c>
      <c r="F174" s="17">
        <f t="shared" si="172"/>
        <v>7.8803356072712841E-4</v>
      </c>
      <c r="G174" s="17">
        <f t="shared" si="172"/>
        <v>7.8332256937494273E-4</v>
      </c>
      <c r="H174" s="17">
        <f t="shared" si="172"/>
        <v>7.7861157802275706E-4</v>
      </c>
      <c r="I174" s="17">
        <f t="shared" si="172"/>
        <v>7.7390058667057139E-4</v>
      </c>
      <c r="J174" s="17">
        <f t="shared" si="172"/>
        <v>7.6918959531838572E-4</v>
      </c>
      <c r="K174" s="17">
        <f t="shared" si="172"/>
        <v>7.6447860396620004E-4</v>
      </c>
      <c r="L174" s="17">
        <f t="shared" si="172"/>
        <v>7.5976761261401437E-4</v>
      </c>
      <c r="M174" s="17">
        <v>7.5505662126182903E-4</v>
      </c>
    </row>
    <row r="175" spans="1:13" x14ac:dyDescent="0.3">
      <c r="A175" s="18" t="s">
        <v>334</v>
      </c>
      <c r="B175" s="17">
        <v>1.0617703483088889E-4</v>
      </c>
      <c r="C175" s="17">
        <f t="shared" ref="C175:L175" si="173">B175+($M175-$B175)/11</f>
        <v>1.0050754981303816E-4</v>
      </c>
      <c r="D175" s="17">
        <f t="shared" si="173"/>
        <v>9.4838064795187434E-5</v>
      </c>
      <c r="E175" s="17">
        <f t="shared" si="173"/>
        <v>8.9168579777336706E-5</v>
      </c>
      <c r="F175" s="17">
        <f t="shared" si="173"/>
        <v>8.3499094759485978E-5</v>
      </c>
      <c r="G175" s="17">
        <f t="shared" si="173"/>
        <v>7.7829609741635251E-5</v>
      </c>
      <c r="H175" s="17">
        <f t="shared" si="173"/>
        <v>7.2160124723784523E-5</v>
      </c>
      <c r="I175" s="17">
        <f t="shared" si="173"/>
        <v>6.6490639705933796E-5</v>
      </c>
      <c r="J175" s="17">
        <f t="shared" si="173"/>
        <v>6.0821154688083068E-5</v>
      </c>
      <c r="K175" s="17">
        <f t="shared" si="173"/>
        <v>5.5151669670232341E-5</v>
      </c>
      <c r="L175" s="17">
        <f t="shared" si="173"/>
        <v>4.9482184652381613E-5</v>
      </c>
      <c r="M175" s="17">
        <v>4.3812699634530906E-5</v>
      </c>
    </row>
    <row r="176" spans="1:13" x14ac:dyDescent="0.3">
      <c r="A176" s="18" t="s">
        <v>335</v>
      </c>
      <c r="B176" s="17">
        <v>3.6035894646452987E-4</v>
      </c>
      <c r="C176" s="17">
        <f t="shared" ref="C176:L176" si="174">B176+($M176-$B176)/11</f>
        <v>3.5563437561632094E-4</v>
      </c>
      <c r="D176" s="17">
        <f t="shared" si="174"/>
        <v>3.5090980476811201E-4</v>
      </c>
      <c r="E176" s="17">
        <f t="shared" si="174"/>
        <v>3.4618523391990308E-4</v>
      </c>
      <c r="F176" s="17">
        <f t="shared" si="174"/>
        <v>3.4146066307169415E-4</v>
      </c>
      <c r="G176" s="17">
        <f t="shared" si="174"/>
        <v>3.3673609222348522E-4</v>
      </c>
      <c r="H176" s="17">
        <f t="shared" si="174"/>
        <v>3.3201152137527629E-4</v>
      </c>
      <c r="I176" s="17">
        <f t="shared" si="174"/>
        <v>3.2728695052706736E-4</v>
      </c>
      <c r="J176" s="17">
        <f t="shared" si="174"/>
        <v>3.2256237967885843E-4</v>
      </c>
      <c r="K176" s="17">
        <f t="shared" si="174"/>
        <v>3.178378088306495E-4</v>
      </c>
      <c r="L176" s="17">
        <f t="shared" si="174"/>
        <v>3.1311323798244057E-4</v>
      </c>
      <c r="M176" s="17">
        <v>3.0838866713423142E-4</v>
      </c>
    </row>
    <row r="177" spans="1:13" x14ac:dyDescent="0.3">
      <c r="A177" s="18" t="s">
        <v>18</v>
      </c>
      <c r="B177" s="17">
        <v>1.0628600717105862E-4</v>
      </c>
      <c r="C177" s="17">
        <f t="shared" ref="C177:L177" si="175">B177+($M177-$B177)/11</f>
        <v>1.0061050311750056E-4</v>
      </c>
      <c r="D177" s="17">
        <f t="shared" si="175"/>
        <v>9.4934999063942492E-5</v>
      </c>
      <c r="E177" s="17">
        <f t="shared" si="175"/>
        <v>8.9259495010384429E-5</v>
      </c>
      <c r="F177" s="17">
        <f t="shared" si="175"/>
        <v>8.3583990956826365E-5</v>
      </c>
      <c r="G177" s="17">
        <f t="shared" si="175"/>
        <v>7.7908486903268301E-5</v>
      </c>
      <c r="H177" s="17">
        <f t="shared" si="175"/>
        <v>7.2232982849710237E-5</v>
      </c>
      <c r="I177" s="17">
        <f t="shared" si="175"/>
        <v>6.6557478796152174E-5</v>
      </c>
      <c r="J177" s="17">
        <f t="shared" si="175"/>
        <v>6.088197474259411E-5</v>
      </c>
      <c r="K177" s="17">
        <f t="shared" si="175"/>
        <v>5.5206470689036046E-5</v>
      </c>
      <c r="L177" s="17">
        <f t="shared" si="175"/>
        <v>4.9530966635477982E-5</v>
      </c>
      <c r="M177" s="17">
        <v>4.3855462581919919E-5</v>
      </c>
    </row>
    <row r="178" spans="1:13" x14ac:dyDescent="0.3">
      <c r="A178" s="18" t="s">
        <v>60</v>
      </c>
      <c r="B178" s="17">
        <v>1.6704599673775784E-4</v>
      </c>
      <c r="C178" s="17">
        <f t="shared" ref="C178:L178" si="176">B178+($M178-$B178)/11</f>
        <v>1.6231000086806737E-4</v>
      </c>
      <c r="D178" s="17">
        <f t="shared" si="176"/>
        <v>1.5757400499837691E-4</v>
      </c>
      <c r="E178" s="17">
        <f t="shared" si="176"/>
        <v>1.5283800912868644E-4</v>
      </c>
      <c r="F178" s="17">
        <f t="shared" si="176"/>
        <v>1.4810201325899598E-4</v>
      </c>
      <c r="G178" s="17">
        <f t="shared" si="176"/>
        <v>1.4336601738930551E-4</v>
      </c>
      <c r="H178" s="17">
        <f t="shared" si="176"/>
        <v>1.3863002151961505E-4</v>
      </c>
      <c r="I178" s="17">
        <f t="shared" si="176"/>
        <v>1.3389402564992458E-4</v>
      </c>
      <c r="J178" s="17">
        <f t="shared" si="176"/>
        <v>1.2915802978023412E-4</v>
      </c>
      <c r="K178" s="17">
        <f t="shared" si="176"/>
        <v>1.2442203391054365E-4</v>
      </c>
      <c r="L178" s="17">
        <f t="shared" si="176"/>
        <v>1.1968603804085317E-4</v>
      </c>
      <c r="M178" s="17">
        <v>1.1495004217116259E-4</v>
      </c>
    </row>
    <row r="179" spans="1:13" x14ac:dyDescent="0.3">
      <c r="A179" s="18" t="s">
        <v>66</v>
      </c>
      <c r="B179" s="17">
        <v>4.3574804466528917E-4</v>
      </c>
      <c r="C179" s="17">
        <f t="shared" ref="C179:L179" si="177">B179+($M179-$B179)/11</f>
        <v>4.3574804466528917E-4</v>
      </c>
      <c r="D179" s="17">
        <f t="shared" si="177"/>
        <v>4.3574804466528917E-4</v>
      </c>
      <c r="E179" s="17">
        <f t="shared" si="177"/>
        <v>4.3574804466528917E-4</v>
      </c>
      <c r="F179" s="17">
        <f t="shared" si="177"/>
        <v>4.3574804466528917E-4</v>
      </c>
      <c r="G179" s="17">
        <f t="shared" si="177"/>
        <v>4.3574804466528917E-4</v>
      </c>
      <c r="H179" s="17">
        <f t="shared" si="177"/>
        <v>4.3574804466528917E-4</v>
      </c>
      <c r="I179" s="17">
        <f t="shared" si="177"/>
        <v>4.3574804466528917E-4</v>
      </c>
      <c r="J179" s="17">
        <f t="shared" si="177"/>
        <v>4.3574804466528917E-4</v>
      </c>
      <c r="K179" s="17">
        <f t="shared" si="177"/>
        <v>4.3574804466528917E-4</v>
      </c>
      <c r="L179" s="17">
        <f t="shared" si="177"/>
        <v>4.3574804466528917E-4</v>
      </c>
      <c r="M179" s="17">
        <v>4.3574804466528917E-4</v>
      </c>
    </row>
    <row r="180" spans="1:13" x14ac:dyDescent="0.3">
      <c r="A180" s="18" t="s">
        <v>336</v>
      </c>
      <c r="B180" s="17">
        <v>1.2902498129723511E-4</v>
      </c>
      <c r="C180" s="17">
        <f t="shared" ref="C180:L180" si="178">B180+($M180-$B180)/11</f>
        <v>1.2902498129723511E-4</v>
      </c>
      <c r="D180" s="17">
        <f t="shared" si="178"/>
        <v>1.2902498129723511E-4</v>
      </c>
      <c r="E180" s="17">
        <f t="shared" si="178"/>
        <v>1.2902498129723511E-4</v>
      </c>
      <c r="F180" s="17">
        <f t="shared" si="178"/>
        <v>1.2902498129723511E-4</v>
      </c>
      <c r="G180" s="17">
        <f t="shared" si="178"/>
        <v>1.2902498129723511E-4</v>
      </c>
      <c r="H180" s="17">
        <f t="shared" si="178"/>
        <v>1.2902498129723511E-4</v>
      </c>
      <c r="I180" s="17">
        <f t="shared" si="178"/>
        <v>1.2902498129723511E-4</v>
      </c>
      <c r="J180" s="17">
        <f t="shared" si="178"/>
        <v>1.2902498129723511E-4</v>
      </c>
      <c r="K180" s="17">
        <f t="shared" si="178"/>
        <v>1.2902498129723511E-4</v>
      </c>
      <c r="L180" s="17">
        <f t="shared" si="178"/>
        <v>1.2902498129723511E-4</v>
      </c>
      <c r="M180" s="17">
        <v>1.2902498129723511E-4</v>
      </c>
    </row>
    <row r="181" spans="1:13" x14ac:dyDescent="0.3">
      <c r="A181" s="18" t="s">
        <v>337</v>
      </c>
      <c r="B181" s="17">
        <v>9.483806479518742E-5</v>
      </c>
      <c r="C181" s="17">
        <f t="shared" ref="C181:L181" si="179">B181+($M181-$B181)/11</f>
        <v>9.1058408116620273E-5</v>
      </c>
      <c r="D181" s="17">
        <f t="shared" si="179"/>
        <v>8.7278751438053126E-5</v>
      </c>
      <c r="E181" s="17">
        <f t="shared" si="179"/>
        <v>8.3499094759485978E-5</v>
      </c>
      <c r="F181" s="17">
        <f t="shared" si="179"/>
        <v>7.9719438080918831E-5</v>
      </c>
      <c r="G181" s="17">
        <f t="shared" si="179"/>
        <v>7.5939781402351684E-5</v>
      </c>
      <c r="H181" s="17">
        <f t="shared" si="179"/>
        <v>7.2160124723784537E-5</v>
      </c>
      <c r="I181" s="17">
        <f t="shared" si="179"/>
        <v>6.838046804521739E-5</v>
      </c>
      <c r="J181" s="17">
        <f t="shared" si="179"/>
        <v>6.4600811366650242E-5</v>
      </c>
      <c r="K181" s="17">
        <f t="shared" si="179"/>
        <v>6.0821154688083088E-5</v>
      </c>
      <c r="L181" s="17">
        <f t="shared" si="179"/>
        <v>5.7041498009515935E-5</v>
      </c>
      <c r="M181" s="17">
        <v>5.3261841330948753E-5</v>
      </c>
    </row>
    <row r="182" spans="1:13" x14ac:dyDescent="0.3">
      <c r="A182" s="18" t="s">
        <v>96</v>
      </c>
      <c r="B182" s="17">
        <v>1.5704128844881884E-3</v>
      </c>
      <c r="C182" s="17">
        <f t="shared" ref="C182:L182" si="180">B182+($M182-$B182)/11</f>
        <v>1.5423095647359546E-3</v>
      </c>
      <c r="D182" s="17">
        <f t="shared" si="180"/>
        <v>1.5142062449837207E-3</v>
      </c>
      <c r="E182" s="17">
        <f t="shared" si="180"/>
        <v>1.4861029252314869E-3</v>
      </c>
      <c r="F182" s="17">
        <f t="shared" si="180"/>
        <v>1.4579996054792531E-3</v>
      </c>
      <c r="G182" s="17">
        <f t="shared" si="180"/>
        <v>1.4298962857270192E-3</v>
      </c>
      <c r="H182" s="17">
        <f t="shared" si="180"/>
        <v>1.4017929659747854E-3</v>
      </c>
      <c r="I182" s="17">
        <f t="shared" si="180"/>
        <v>1.3736896462225516E-3</v>
      </c>
      <c r="J182" s="17">
        <f t="shared" si="180"/>
        <v>1.3455863264703178E-3</v>
      </c>
      <c r="K182" s="17">
        <f t="shared" si="180"/>
        <v>1.3174830067180839E-3</v>
      </c>
      <c r="L182" s="17">
        <f t="shared" si="180"/>
        <v>1.2893796869658501E-3</v>
      </c>
      <c r="M182" s="17">
        <v>1.261276367213616E-3</v>
      </c>
    </row>
    <row r="183" spans="1:13" x14ac:dyDescent="0.3">
      <c r="A183" s="18" t="s">
        <v>106</v>
      </c>
      <c r="B183" s="17">
        <v>4.0463871828942254E-4</v>
      </c>
      <c r="C183" s="17">
        <f t="shared" ref="C183:L183" si="181">B183+($M183-$B183)/11</f>
        <v>4.008780104269711E-4</v>
      </c>
      <c r="D183" s="17">
        <f t="shared" si="181"/>
        <v>3.9711730256451966E-4</v>
      </c>
      <c r="E183" s="17">
        <f t="shared" si="181"/>
        <v>3.9335659470206822E-4</v>
      </c>
      <c r="F183" s="17">
        <f t="shared" si="181"/>
        <v>3.8959588683961678E-4</v>
      </c>
      <c r="G183" s="17">
        <f t="shared" si="181"/>
        <v>3.8583517897716534E-4</v>
      </c>
      <c r="H183" s="17">
        <f t="shared" si="181"/>
        <v>3.8207447111471391E-4</v>
      </c>
      <c r="I183" s="17">
        <f t="shared" si="181"/>
        <v>3.7831376325226247E-4</v>
      </c>
      <c r="J183" s="17">
        <f t="shared" si="181"/>
        <v>3.7455305538981103E-4</v>
      </c>
      <c r="K183" s="17">
        <f t="shared" si="181"/>
        <v>3.7079234752735959E-4</v>
      </c>
      <c r="L183" s="17">
        <f t="shared" si="181"/>
        <v>3.6703163966490815E-4</v>
      </c>
      <c r="M183" s="17">
        <v>3.6327093180245666E-4</v>
      </c>
    </row>
    <row r="184" spans="1:13" x14ac:dyDescent="0.3">
      <c r="A184" s="18" t="s">
        <v>338</v>
      </c>
      <c r="B184" s="17">
        <v>1.0617703483088889E-4</v>
      </c>
      <c r="C184" s="17">
        <f t="shared" ref="C184:L184" si="182">B184+($M184-$B184)/11</f>
        <v>1.0050754981303816E-4</v>
      </c>
      <c r="D184" s="17">
        <f t="shared" si="182"/>
        <v>9.4838064795187434E-5</v>
      </c>
      <c r="E184" s="17">
        <f t="shared" si="182"/>
        <v>8.9168579777336706E-5</v>
      </c>
      <c r="F184" s="17">
        <f t="shared" si="182"/>
        <v>8.3499094759485978E-5</v>
      </c>
      <c r="G184" s="17">
        <f t="shared" si="182"/>
        <v>7.7829609741635251E-5</v>
      </c>
      <c r="H184" s="17">
        <f t="shared" si="182"/>
        <v>7.2160124723784523E-5</v>
      </c>
      <c r="I184" s="17">
        <f t="shared" si="182"/>
        <v>6.6490639705933796E-5</v>
      </c>
      <c r="J184" s="17">
        <f t="shared" si="182"/>
        <v>6.0821154688083068E-5</v>
      </c>
      <c r="K184" s="17">
        <f t="shared" si="182"/>
        <v>5.5151669670232341E-5</v>
      </c>
      <c r="L184" s="17">
        <f t="shared" si="182"/>
        <v>4.9482184652381613E-5</v>
      </c>
      <c r="M184" s="17">
        <v>4.3812699634530906E-5</v>
      </c>
    </row>
    <row r="185" spans="1:13" x14ac:dyDescent="0.3">
      <c r="A185" s="21" t="s">
        <v>339</v>
      </c>
      <c r="B185" s="17">
        <v>1.2915620006504307E-6</v>
      </c>
      <c r="C185" s="17">
        <f t="shared" ref="C185:L185" si="183">B185+($M185-$B185)/11</f>
        <v>1.2915620006504307E-6</v>
      </c>
      <c r="D185" s="17">
        <f t="shared" si="183"/>
        <v>1.2915620006504307E-6</v>
      </c>
      <c r="E185" s="17">
        <f t="shared" si="183"/>
        <v>1.2915620006504307E-6</v>
      </c>
      <c r="F185" s="17">
        <f t="shared" si="183"/>
        <v>1.2915620006504307E-6</v>
      </c>
      <c r="G185" s="17">
        <f t="shared" si="183"/>
        <v>1.2915620006504307E-6</v>
      </c>
      <c r="H185" s="17">
        <f t="shared" si="183"/>
        <v>1.2915620006504307E-6</v>
      </c>
      <c r="I185" s="17">
        <f t="shared" si="183"/>
        <v>1.2915620006504307E-6</v>
      </c>
      <c r="J185" s="17">
        <f t="shared" si="183"/>
        <v>1.2915620006504307E-6</v>
      </c>
      <c r="K185" s="17">
        <f t="shared" si="183"/>
        <v>1.2915620006504307E-6</v>
      </c>
      <c r="L185" s="17">
        <f t="shared" si="183"/>
        <v>1.2915620006504307E-6</v>
      </c>
      <c r="M185" s="17">
        <v>1.2915620006504307E-6</v>
      </c>
    </row>
    <row r="186" spans="1:13" x14ac:dyDescent="0.3">
      <c r="A186" s="18" t="s">
        <v>340</v>
      </c>
      <c r="B186" s="17">
        <v>5.9876240518441251E-5</v>
      </c>
      <c r="C186" s="17">
        <f t="shared" ref="C186:L186" si="184">B186+($M186-$B186)/11</f>
        <v>5.7986412179157671E-5</v>
      </c>
      <c r="D186" s="17">
        <f t="shared" si="184"/>
        <v>5.609658383987409E-5</v>
      </c>
      <c r="E186" s="17">
        <f t="shared" si="184"/>
        <v>5.420675550059051E-5</v>
      </c>
      <c r="F186" s="17">
        <f t="shared" si="184"/>
        <v>5.2316927161306929E-5</v>
      </c>
      <c r="G186" s="17">
        <f t="shared" si="184"/>
        <v>5.0427098822023349E-5</v>
      </c>
      <c r="H186" s="17">
        <f t="shared" si="184"/>
        <v>4.8537270482739769E-5</v>
      </c>
      <c r="I186" s="17">
        <f t="shared" si="184"/>
        <v>4.6647442143456188E-5</v>
      </c>
      <c r="J186" s="17">
        <f t="shared" si="184"/>
        <v>4.4757613804172608E-5</v>
      </c>
      <c r="K186" s="17">
        <f t="shared" si="184"/>
        <v>4.2867785464889028E-5</v>
      </c>
      <c r="L186" s="17">
        <f t="shared" si="184"/>
        <v>4.0977957125605447E-5</v>
      </c>
      <c r="M186" s="17">
        <v>3.9088128786321901E-5</v>
      </c>
    </row>
    <row r="187" spans="1:13" x14ac:dyDescent="0.3">
      <c r="A187" s="18" t="s">
        <v>174</v>
      </c>
      <c r="B187" s="17">
        <v>2.0517871717822843E-4</v>
      </c>
      <c r="C187" s="17">
        <f t="shared" ref="C187:L187" si="185">B187+($M187-$B187)/11</f>
        <v>1.9951525119608503E-4</v>
      </c>
      <c r="D187" s="17">
        <f t="shared" si="185"/>
        <v>1.9385178521394162E-4</v>
      </c>
      <c r="E187" s="17">
        <f t="shared" si="185"/>
        <v>1.8818831923179822E-4</v>
      </c>
      <c r="F187" s="17">
        <f t="shared" si="185"/>
        <v>1.8252485324965481E-4</v>
      </c>
      <c r="G187" s="17">
        <f t="shared" si="185"/>
        <v>1.7686138726751141E-4</v>
      </c>
      <c r="H187" s="17">
        <f t="shared" si="185"/>
        <v>1.71197921285368E-4</v>
      </c>
      <c r="I187" s="17">
        <f t="shared" si="185"/>
        <v>1.655344553032246E-4</v>
      </c>
      <c r="J187" s="17">
        <f t="shared" si="185"/>
        <v>1.5987098932108119E-4</v>
      </c>
      <c r="K187" s="17">
        <f t="shared" si="185"/>
        <v>1.5420752333893779E-4</v>
      </c>
      <c r="L187" s="17">
        <f t="shared" si="185"/>
        <v>1.4854405735679438E-4</v>
      </c>
      <c r="M187" s="17">
        <v>1.4288059137465106E-4</v>
      </c>
    </row>
    <row r="188" spans="1:13" x14ac:dyDescent="0.3">
      <c r="A188" s="20" t="s">
        <v>341</v>
      </c>
      <c r="B188" s="17">
        <v>2.9131230226439581E-4</v>
      </c>
      <c r="C188" s="17">
        <f t="shared" ref="C188:L188" si="186">B188+($M188-$B188)/11</f>
        <v>2.8942291977960909E-4</v>
      </c>
      <c r="D188" s="17">
        <f t="shared" si="186"/>
        <v>2.8753353729482238E-4</v>
      </c>
      <c r="E188" s="17">
        <f t="shared" si="186"/>
        <v>2.8564415481003566E-4</v>
      </c>
      <c r="F188" s="17">
        <f t="shared" si="186"/>
        <v>2.8375477232524894E-4</v>
      </c>
      <c r="G188" s="17">
        <f t="shared" si="186"/>
        <v>2.8186538984046222E-4</v>
      </c>
      <c r="H188" s="17">
        <f t="shared" si="186"/>
        <v>2.7997600735567551E-4</v>
      </c>
      <c r="I188" s="17">
        <f t="shared" si="186"/>
        <v>2.7808662487088879E-4</v>
      </c>
      <c r="J188" s="17">
        <f t="shared" si="186"/>
        <v>2.7619724238610207E-4</v>
      </c>
      <c r="K188" s="17">
        <f t="shared" si="186"/>
        <v>2.7430785990131536E-4</v>
      </c>
      <c r="L188" s="17">
        <f t="shared" si="186"/>
        <v>2.7241847741652864E-4</v>
      </c>
      <c r="M188" s="17">
        <v>2.7052909493174181E-4</v>
      </c>
    </row>
    <row r="189" spans="1:13" x14ac:dyDescent="0.3">
      <c r="A189" s="20" t="s">
        <v>342</v>
      </c>
      <c r="B189" s="17">
        <v>2.9124439244811217E-4</v>
      </c>
      <c r="C189" s="17">
        <f t="shared" ref="C189:L189" si="187">B189+($M189-$B189)/11</f>
        <v>2.8935545581782227E-4</v>
      </c>
      <c r="D189" s="17">
        <f t="shared" si="187"/>
        <v>2.8746651918753238E-4</v>
      </c>
      <c r="E189" s="17">
        <f t="shared" si="187"/>
        <v>2.8557758255724248E-4</v>
      </c>
      <c r="F189" s="17">
        <f t="shared" si="187"/>
        <v>2.8368864592695259E-4</v>
      </c>
      <c r="G189" s="17">
        <f t="shared" si="187"/>
        <v>2.8179970929666269E-4</v>
      </c>
      <c r="H189" s="17">
        <f t="shared" si="187"/>
        <v>2.799107726663728E-4</v>
      </c>
      <c r="I189" s="17">
        <f t="shared" si="187"/>
        <v>2.7802183603608291E-4</v>
      </c>
      <c r="J189" s="17">
        <f t="shared" si="187"/>
        <v>2.7613289940579301E-4</v>
      </c>
      <c r="K189" s="17">
        <f t="shared" si="187"/>
        <v>2.7424396277550312E-4</v>
      </c>
      <c r="L189" s="17">
        <f t="shared" si="187"/>
        <v>2.7235502614521322E-4</v>
      </c>
      <c r="M189" s="17">
        <v>2.7046608951492344E-4</v>
      </c>
    </row>
    <row r="190" spans="1:13" x14ac:dyDescent="0.3">
      <c r="A190" s="18" t="s">
        <v>343</v>
      </c>
      <c r="B190" s="17">
        <v>1.0628600717105862E-4</v>
      </c>
      <c r="C190" s="17">
        <f t="shared" ref="C190:L190" si="188">B190+($M190-$B190)/11</f>
        <v>1.0061050311750056E-4</v>
      </c>
      <c r="D190" s="17">
        <f t="shared" si="188"/>
        <v>9.4934999063942492E-5</v>
      </c>
      <c r="E190" s="17">
        <f t="shared" si="188"/>
        <v>8.9259495010384429E-5</v>
      </c>
      <c r="F190" s="17">
        <f t="shared" si="188"/>
        <v>8.3583990956826365E-5</v>
      </c>
      <c r="G190" s="17">
        <f t="shared" si="188"/>
        <v>7.7908486903268301E-5</v>
      </c>
      <c r="H190" s="17">
        <f t="shared" si="188"/>
        <v>7.2232982849710237E-5</v>
      </c>
      <c r="I190" s="17">
        <f t="shared" si="188"/>
        <v>6.6557478796152174E-5</v>
      </c>
      <c r="J190" s="17">
        <f t="shared" si="188"/>
        <v>6.088197474259411E-5</v>
      </c>
      <c r="K190" s="17">
        <f t="shared" si="188"/>
        <v>5.5206470689036046E-5</v>
      </c>
      <c r="L190" s="17">
        <f t="shared" si="188"/>
        <v>4.9530966635477982E-5</v>
      </c>
      <c r="M190" s="17">
        <v>4.3855462581919919E-5</v>
      </c>
    </row>
    <row r="191" spans="1:13" x14ac:dyDescent="0.3">
      <c r="A191" s="19" t="s">
        <v>344</v>
      </c>
      <c r="B191" s="17">
        <v>2.4780486803135888E-4</v>
      </c>
      <c r="C191" s="17">
        <f t="shared" ref="C191:L191" si="189">B191+($M191-$B191)/11</f>
        <v>2.3706384739117633E-4</v>
      </c>
      <c r="D191" s="17">
        <f t="shared" si="189"/>
        <v>2.2632282675099378E-4</v>
      </c>
      <c r="E191" s="17">
        <f t="shared" si="189"/>
        <v>2.1558180611081122E-4</v>
      </c>
      <c r="F191" s="17">
        <f t="shared" si="189"/>
        <v>2.0484078547062867E-4</v>
      </c>
      <c r="G191" s="17">
        <f t="shared" si="189"/>
        <v>1.9409976483044611E-4</v>
      </c>
      <c r="H191" s="17">
        <f t="shared" si="189"/>
        <v>1.8335874419026356E-4</v>
      </c>
      <c r="I191" s="17">
        <f t="shared" si="189"/>
        <v>1.7261772355008101E-4</v>
      </c>
      <c r="J191" s="17">
        <f t="shared" si="189"/>
        <v>1.6187670290989845E-4</v>
      </c>
      <c r="K191" s="17">
        <f t="shared" si="189"/>
        <v>1.511356822697159E-4</v>
      </c>
      <c r="L191" s="17">
        <f t="shared" si="189"/>
        <v>1.4039466162953334E-4</v>
      </c>
      <c r="M191" s="17">
        <v>1.2965364098935087E-4</v>
      </c>
    </row>
    <row r="192" spans="1:13" x14ac:dyDescent="0.3">
      <c r="A192" s="18" t="s">
        <v>22</v>
      </c>
      <c r="B192" s="17">
        <v>1.1221701846073224E-4</v>
      </c>
      <c r="C192" s="17">
        <f t="shared" ref="C192:L192" si="190">B192+($M192-$B192)/11</f>
        <v>1.0257198876123034E-4</v>
      </c>
      <c r="D192" s="17">
        <f t="shared" si="190"/>
        <v>9.2926959061728442E-5</v>
      </c>
      <c r="E192" s="17">
        <f t="shared" si="190"/>
        <v>8.3281929362226544E-5</v>
      </c>
      <c r="F192" s="17">
        <f t="shared" si="190"/>
        <v>7.3636899662724646E-5</v>
      </c>
      <c r="G192" s="17">
        <f t="shared" si="190"/>
        <v>6.3991869963222749E-5</v>
      </c>
      <c r="H192" s="17">
        <f t="shared" si="190"/>
        <v>5.4346840263720851E-5</v>
      </c>
      <c r="I192" s="17">
        <f t="shared" si="190"/>
        <v>4.4701810564218953E-5</v>
      </c>
      <c r="J192" s="17">
        <f t="shared" si="190"/>
        <v>3.5056780864717055E-5</v>
      </c>
      <c r="K192" s="17">
        <f t="shared" si="190"/>
        <v>2.5411751165215158E-5</v>
      </c>
      <c r="L192" s="17">
        <f t="shared" si="190"/>
        <v>1.576672146571326E-5</v>
      </c>
      <c r="M192" s="17">
        <v>6.1216917662113383E-6</v>
      </c>
    </row>
    <row r="193" spans="1:13" x14ac:dyDescent="0.3">
      <c r="A193" s="18" t="s">
        <v>56</v>
      </c>
      <c r="B193" s="17">
        <v>1.1792867438933303E-4</v>
      </c>
      <c r="C193" s="17">
        <f t="shared" ref="C193:L193" si="191">B193+($M193-$B193)/11</f>
        <v>1.1362893315306772E-4</v>
      </c>
      <c r="D193" s="17">
        <f t="shared" si="191"/>
        <v>1.0932919191680241E-4</v>
      </c>
      <c r="E193" s="17">
        <f t="shared" si="191"/>
        <v>1.0502945068053709E-4</v>
      </c>
      <c r="F193" s="17">
        <f t="shared" si="191"/>
        <v>1.0072970944427178E-4</v>
      </c>
      <c r="G193" s="17">
        <f t="shared" si="191"/>
        <v>9.6429968208006466E-5</v>
      </c>
      <c r="H193" s="17">
        <f t="shared" si="191"/>
        <v>9.2130226971741153E-5</v>
      </c>
      <c r="I193" s="17">
        <f t="shared" si="191"/>
        <v>8.7830485735475839E-5</v>
      </c>
      <c r="J193" s="17">
        <f t="shared" si="191"/>
        <v>8.3530744499210526E-5</v>
      </c>
      <c r="K193" s="17">
        <f t="shared" si="191"/>
        <v>7.9231003262945213E-5</v>
      </c>
      <c r="L193" s="17">
        <f t="shared" si="191"/>
        <v>7.4931262026679899E-5</v>
      </c>
      <c r="M193" s="17">
        <v>7.0631520790414545E-5</v>
      </c>
    </row>
    <row r="194" spans="1:13" x14ac:dyDescent="0.3">
      <c r="A194" s="18" t="s">
        <v>72</v>
      </c>
      <c r="B194" s="17">
        <v>2.6816690555543789E-4</v>
      </c>
      <c r="C194" s="17">
        <f t="shared" ref="C194:L194" si="192">B194+($M194-$B194)/11</f>
        <v>2.6281886733013393E-4</v>
      </c>
      <c r="D194" s="17">
        <f t="shared" si="192"/>
        <v>2.5747082910482997E-4</v>
      </c>
      <c r="E194" s="17">
        <f t="shared" si="192"/>
        <v>2.5212279087952601E-4</v>
      </c>
      <c r="F194" s="17">
        <f t="shared" si="192"/>
        <v>2.4677475265422205E-4</v>
      </c>
      <c r="G194" s="17">
        <f t="shared" si="192"/>
        <v>2.4142671442891806E-4</v>
      </c>
      <c r="H194" s="17">
        <f t="shared" si="192"/>
        <v>2.3607867620361407E-4</v>
      </c>
      <c r="I194" s="17">
        <f t="shared" si="192"/>
        <v>2.3073063797831008E-4</v>
      </c>
      <c r="J194" s="17">
        <f t="shared" si="192"/>
        <v>2.2538259975300609E-4</v>
      </c>
      <c r="K194" s="17">
        <f t="shared" si="192"/>
        <v>2.200345615277021E-4</v>
      </c>
      <c r="L194" s="17">
        <f t="shared" si="192"/>
        <v>2.1468652330239812E-4</v>
      </c>
      <c r="M194" s="17">
        <v>2.0933848507709415E-4</v>
      </c>
    </row>
    <row r="195" spans="1:13" x14ac:dyDescent="0.3">
      <c r="A195" s="18" t="s">
        <v>88</v>
      </c>
      <c r="B195" s="17">
        <v>3.8163688269624474E-4</v>
      </c>
      <c r="C195" s="17">
        <f t="shared" ref="C195:L195" si="193">B195+($M195-$B195)/11</f>
        <v>3.5916970855589799E-4</v>
      </c>
      <c r="D195" s="17">
        <f t="shared" si="193"/>
        <v>3.3670253441555123E-4</v>
      </c>
      <c r="E195" s="17">
        <f t="shared" si="193"/>
        <v>3.1423536027520447E-4</v>
      </c>
      <c r="F195" s="17">
        <f t="shared" si="193"/>
        <v>2.9176818613485772E-4</v>
      </c>
      <c r="G195" s="17">
        <f t="shared" si="193"/>
        <v>2.6930101199451096E-4</v>
      </c>
      <c r="H195" s="17">
        <f t="shared" si="193"/>
        <v>2.4683383785416421E-4</v>
      </c>
      <c r="I195" s="17">
        <f t="shared" si="193"/>
        <v>2.2436666371381743E-4</v>
      </c>
      <c r="J195" s="17">
        <f t="shared" si="193"/>
        <v>2.0189948957347064E-4</v>
      </c>
      <c r="K195" s="17">
        <f t="shared" si="193"/>
        <v>1.7943231543312386E-4</v>
      </c>
      <c r="L195" s="17">
        <f t="shared" si="193"/>
        <v>1.5696514129277708E-4</v>
      </c>
      <c r="M195" s="17">
        <v>1.3449796715243016E-4</v>
      </c>
    </row>
    <row r="196" spans="1:13" x14ac:dyDescent="0.3">
      <c r="A196" s="18" t="s">
        <v>98</v>
      </c>
      <c r="B196" s="17">
        <v>5.7923705300116978E-4</v>
      </c>
      <c r="C196" s="17">
        <f t="shared" ref="C196:L196" si="194">B196+($M196-$B196)/11</f>
        <v>5.5143619095630815E-4</v>
      </c>
      <c r="D196" s="17">
        <f t="shared" si="194"/>
        <v>5.2363532891144652E-4</v>
      </c>
      <c r="E196" s="17">
        <f t="shared" si="194"/>
        <v>4.958344668665849E-4</v>
      </c>
      <c r="F196" s="17">
        <f t="shared" si="194"/>
        <v>4.6803360482172327E-4</v>
      </c>
      <c r="G196" s="17">
        <f t="shared" si="194"/>
        <v>4.4023274277686165E-4</v>
      </c>
      <c r="H196" s="17">
        <f t="shared" si="194"/>
        <v>4.1243188073200002E-4</v>
      </c>
      <c r="I196" s="17">
        <f t="shared" si="194"/>
        <v>3.846310186871384E-4</v>
      </c>
      <c r="J196" s="17">
        <f t="shared" si="194"/>
        <v>3.5683015664227677E-4</v>
      </c>
      <c r="K196" s="17">
        <f t="shared" si="194"/>
        <v>3.2902929459741514E-4</v>
      </c>
      <c r="L196" s="17">
        <f t="shared" si="194"/>
        <v>3.0122843255255352E-4</v>
      </c>
      <c r="M196" s="17">
        <v>2.7342757050769216E-4</v>
      </c>
    </row>
    <row r="197" spans="1:13" x14ac:dyDescent="0.3">
      <c r="A197" s="18" t="s">
        <v>134</v>
      </c>
      <c r="B197" s="17">
        <v>1.7496950488111936E-4</v>
      </c>
      <c r="C197" s="17">
        <f t="shared" ref="C197:L197" si="195">B197+($M197-$B197)/11</f>
        <v>1.6744195016539387E-4</v>
      </c>
      <c r="D197" s="17">
        <f t="shared" si="195"/>
        <v>1.5991439544966839E-4</v>
      </c>
      <c r="E197" s="17">
        <f t="shared" si="195"/>
        <v>1.523868407339429E-4</v>
      </c>
      <c r="F197" s="17">
        <f t="shared" si="195"/>
        <v>1.4485928601821741E-4</v>
      </c>
      <c r="G197" s="17">
        <f t="shared" si="195"/>
        <v>1.3733173130249193E-4</v>
      </c>
      <c r="H197" s="17">
        <f t="shared" si="195"/>
        <v>1.2980417658676644E-4</v>
      </c>
      <c r="I197" s="17">
        <f t="shared" si="195"/>
        <v>1.2227662187104096E-4</v>
      </c>
      <c r="J197" s="17">
        <f t="shared" si="195"/>
        <v>1.1474906715531547E-4</v>
      </c>
      <c r="K197" s="17">
        <f t="shared" si="195"/>
        <v>1.0722151243958998E-4</v>
      </c>
      <c r="L197" s="17">
        <f t="shared" si="195"/>
        <v>9.9693957723864498E-5</v>
      </c>
      <c r="M197" s="17">
        <v>9.2166403008138998E-5</v>
      </c>
    </row>
    <row r="198" spans="1:13" x14ac:dyDescent="0.3">
      <c r="A198" s="18" t="s">
        <v>150</v>
      </c>
      <c r="B198" s="17">
        <v>7.3734203925510046E-4</v>
      </c>
      <c r="C198" s="17">
        <f t="shared" ref="C198:L198" si="196">B198+($M198-$B198)/11</f>
        <v>7.2016232264451093E-4</v>
      </c>
      <c r="D198" s="17">
        <f t="shared" si="196"/>
        <v>7.029826060339214E-4</v>
      </c>
      <c r="E198" s="17">
        <f t="shared" si="196"/>
        <v>6.8580288942333186E-4</v>
      </c>
      <c r="F198" s="17">
        <f t="shared" si="196"/>
        <v>6.6862317281274233E-4</v>
      </c>
      <c r="G198" s="17">
        <f t="shared" si="196"/>
        <v>6.514434562021528E-4</v>
      </c>
      <c r="H198" s="17">
        <f t="shared" si="196"/>
        <v>6.3426373959156327E-4</v>
      </c>
      <c r="I198" s="17">
        <f t="shared" si="196"/>
        <v>6.1708402298097373E-4</v>
      </c>
      <c r="J198" s="17">
        <f t="shared" si="196"/>
        <v>5.999043063703842E-4</v>
      </c>
      <c r="K198" s="17">
        <f t="shared" si="196"/>
        <v>5.8272458975979467E-4</v>
      </c>
      <c r="L198" s="17">
        <f t="shared" si="196"/>
        <v>5.6554487314920514E-4</v>
      </c>
      <c r="M198" s="17">
        <v>5.4836515653861506E-4</v>
      </c>
    </row>
    <row r="199" spans="1:13" x14ac:dyDescent="0.3">
      <c r="A199" s="18" t="s">
        <v>160</v>
      </c>
      <c r="B199" s="17">
        <v>4.7584422006807645E-4</v>
      </c>
      <c r="C199" s="17">
        <f t="shared" ref="C199:L199" si="197">B199+($M199-$B199)/11</f>
        <v>4.6832027441506439E-4</v>
      </c>
      <c r="D199" s="17">
        <f t="shared" si="197"/>
        <v>4.6079632876205233E-4</v>
      </c>
      <c r="E199" s="17">
        <f t="shared" si="197"/>
        <v>4.5327238310904027E-4</v>
      </c>
      <c r="F199" s="17">
        <f t="shared" si="197"/>
        <v>4.457484374560282E-4</v>
      </c>
      <c r="G199" s="17">
        <f t="shared" si="197"/>
        <v>4.3822449180301614E-4</v>
      </c>
      <c r="H199" s="17">
        <f t="shared" si="197"/>
        <v>4.3070054615000408E-4</v>
      </c>
      <c r="I199" s="17">
        <f t="shared" si="197"/>
        <v>4.2317660049699202E-4</v>
      </c>
      <c r="J199" s="17">
        <f t="shared" si="197"/>
        <v>4.1565265484397996E-4</v>
      </c>
      <c r="K199" s="17">
        <f t="shared" si="197"/>
        <v>4.0812870919096789E-4</v>
      </c>
      <c r="L199" s="17">
        <f t="shared" si="197"/>
        <v>4.0060476353795583E-4</v>
      </c>
      <c r="M199" s="17">
        <v>3.9308081788494371E-4</v>
      </c>
    </row>
    <row r="200" spans="1:13" x14ac:dyDescent="0.3">
      <c r="A200" s="19" t="s">
        <v>345</v>
      </c>
      <c r="B200" s="17">
        <v>2.2710283027493734E-4</v>
      </c>
      <c r="C200" s="17">
        <f t="shared" ref="C200:L200" si="198">B200+($M200-$B200)/11</f>
        <v>2.1239775268916617E-4</v>
      </c>
      <c r="D200" s="17">
        <f t="shared" si="198"/>
        <v>1.97692675103395E-4</v>
      </c>
      <c r="E200" s="17">
        <f t="shared" si="198"/>
        <v>1.8298759751762383E-4</v>
      </c>
      <c r="F200" s="17">
        <f t="shared" si="198"/>
        <v>1.6828251993185266E-4</v>
      </c>
      <c r="G200" s="17">
        <f t="shared" si="198"/>
        <v>1.5357744234608149E-4</v>
      </c>
      <c r="H200" s="17">
        <f t="shared" si="198"/>
        <v>1.3887236476031032E-4</v>
      </c>
      <c r="I200" s="17">
        <f t="shared" si="198"/>
        <v>1.2416728717453915E-4</v>
      </c>
      <c r="J200" s="17">
        <f t="shared" si="198"/>
        <v>1.0946220958876798E-4</v>
      </c>
      <c r="K200" s="17">
        <f t="shared" si="198"/>
        <v>9.4757132002996805E-5</v>
      </c>
      <c r="L200" s="17">
        <f t="shared" si="198"/>
        <v>8.0052054417225634E-5</v>
      </c>
      <c r="M200" s="17">
        <v>6.5346976831454518E-5</v>
      </c>
    </row>
    <row r="201" spans="1:13" x14ac:dyDescent="0.3">
      <c r="A201" s="18" t="s">
        <v>10</v>
      </c>
      <c r="B201" s="17">
        <v>2.1845676228726487E-4</v>
      </c>
      <c r="C201" s="17">
        <f t="shared" ref="C201:L201" si="199">B201+($M201-$B201)/11</f>
        <v>2.1292839090152887E-4</v>
      </c>
      <c r="D201" s="17">
        <f t="shared" si="199"/>
        <v>2.0740001951579287E-4</v>
      </c>
      <c r="E201" s="17">
        <f t="shared" si="199"/>
        <v>2.0187164813005687E-4</v>
      </c>
      <c r="F201" s="17">
        <f t="shared" si="199"/>
        <v>1.9634327674432087E-4</v>
      </c>
      <c r="G201" s="17">
        <f t="shared" si="199"/>
        <v>1.9081490535858487E-4</v>
      </c>
      <c r="H201" s="17">
        <f t="shared" si="199"/>
        <v>1.8528653397284888E-4</v>
      </c>
      <c r="I201" s="17">
        <f t="shared" si="199"/>
        <v>1.7975816258711288E-4</v>
      </c>
      <c r="J201" s="17">
        <f t="shared" si="199"/>
        <v>1.7422979120137688E-4</v>
      </c>
      <c r="K201" s="17">
        <f t="shared" si="199"/>
        <v>1.6870141981564088E-4</v>
      </c>
      <c r="L201" s="17">
        <f t="shared" si="199"/>
        <v>1.6317304842990488E-4</v>
      </c>
      <c r="M201" s="17">
        <v>1.5764467704416899E-4</v>
      </c>
    </row>
    <row r="202" spans="1:13" x14ac:dyDescent="0.3">
      <c r="A202" s="20" t="s">
        <v>28</v>
      </c>
      <c r="B202" s="17">
        <v>7.7211784459110095E-4</v>
      </c>
      <c r="C202" s="17">
        <f t="shared" ref="C202:L202" si="200">B202+($M202-$B202)/11</f>
        <v>7.290755086639516E-4</v>
      </c>
      <c r="D202" s="17">
        <f t="shared" si="200"/>
        <v>6.8603317273680225E-4</v>
      </c>
      <c r="E202" s="17">
        <f t="shared" si="200"/>
        <v>6.429908368096529E-4</v>
      </c>
      <c r="F202" s="17">
        <f t="shared" si="200"/>
        <v>5.9994850088250355E-4</v>
      </c>
      <c r="G202" s="17">
        <f t="shared" si="200"/>
        <v>5.569061649553542E-4</v>
      </c>
      <c r="H202" s="17">
        <f t="shared" si="200"/>
        <v>5.1386382902820485E-4</v>
      </c>
      <c r="I202" s="17">
        <f t="shared" si="200"/>
        <v>4.7082149310105544E-4</v>
      </c>
      <c r="J202" s="17">
        <f t="shared" si="200"/>
        <v>4.2777915717390604E-4</v>
      </c>
      <c r="K202" s="17">
        <f t="shared" si="200"/>
        <v>3.8473682124675663E-4</v>
      </c>
      <c r="L202" s="17">
        <f t="shared" si="200"/>
        <v>3.4169448531960723E-4</v>
      </c>
      <c r="M202" s="17">
        <v>2.9865214939245761E-4</v>
      </c>
    </row>
    <row r="203" spans="1:13" x14ac:dyDescent="0.3">
      <c r="A203" s="18" t="s">
        <v>34</v>
      </c>
      <c r="B203" s="17">
        <v>1.259556835823956E-4</v>
      </c>
      <c r="C203" s="17">
        <f t="shared" ref="C203:L203" si="201">B203+($M203-$B203)/11</f>
        <v>1.1543243818949276E-4</v>
      </c>
      <c r="D203" s="17">
        <f t="shared" si="201"/>
        <v>1.0490919279658993E-4</v>
      </c>
      <c r="E203" s="17">
        <f t="shared" si="201"/>
        <v>9.4385947403687089E-5</v>
      </c>
      <c r="F203" s="17">
        <f t="shared" si="201"/>
        <v>8.3862702010784252E-5</v>
      </c>
      <c r="G203" s="17">
        <f t="shared" si="201"/>
        <v>7.3339456617881415E-5</v>
      </c>
      <c r="H203" s="17">
        <f t="shared" si="201"/>
        <v>6.2816211224978578E-5</v>
      </c>
      <c r="I203" s="17">
        <f t="shared" si="201"/>
        <v>5.2292965832075741E-5</v>
      </c>
      <c r="J203" s="17">
        <f t="shared" si="201"/>
        <v>4.1769720439172904E-5</v>
      </c>
      <c r="K203" s="17">
        <f t="shared" si="201"/>
        <v>3.1246475046270067E-5</v>
      </c>
      <c r="L203" s="17">
        <f t="shared" si="201"/>
        <v>2.0723229653367227E-5</v>
      </c>
      <c r="M203" s="17">
        <v>1.0199984260464353E-5</v>
      </c>
    </row>
    <row r="204" spans="1:13" x14ac:dyDescent="0.3">
      <c r="A204" s="18" t="s">
        <v>346</v>
      </c>
      <c r="B204" s="17">
        <v>8.7711710372673907E-5</v>
      </c>
      <c r="C204" s="17">
        <f t="shared" ref="C204:L204" si="202">B204+($M204-$B204)/11</f>
        <v>8.4022080641962728E-5</v>
      </c>
      <c r="D204" s="17">
        <f t="shared" si="202"/>
        <v>8.033245091125155E-5</v>
      </c>
      <c r="E204" s="17">
        <f t="shared" si="202"/>
        <v>7.6642821180540372E-5</v>
      </c>
      <c r="F204" s="17">
        <f t="shared" si="202"/>
        <v>7.2953191449829193E-5</v>
      </c>
      <c r="G204" s="17">
        <f t="shared" si="202"/>
        <v>6.9263561719118015E-5</v>
      </c>
      <c r="H204" s="17">
        <f t="shared" si="202"/>
        <v>6.5573931988406836E-5</v>
      </c>
      <c r="I204" s="17">
        <f t="shared" si="202"/>
        <v>6.1884302257695658E-5</v>
      </c>
      <c r="J204" s="17">
        <f t="shared" si="202"/>
        <v>5.8194672526984473E-5</v>
      </c>
      <c r="K204" s="17">
        <f t="shared" si="202"/>
        <v>5.4505042796273287E-5</v>
      </c>
      <c r="L204" s="17">
        <f t="shared" si="202"/>
        <v>5.0815413065562102E-5</v>
      </c>
      <c r="M204" s="17">
        <v>4.712578333485089E-5</v>
      </c>
    </row>
    <row r="205" spans="1:13" x14ac:dyDescent="0.3">
      <c r="A205" s="18" t="s">
        <v>50</v>
      </c>
      <c r="B205" s="17">
        <v>2.6569395892820128E-4</v>
      </c>
      <c r="C205" s="17">
        <f t="shared" ref="C205:L205" si="203">B205+($M205-$B205)/11</f>
        <v>2.5834169151269355E-4</v>
      </c>
      <c r="D205" s="17">
        <f t="shared" si="203"/>
        <v>2.5098942409718583E-4</v>
      </c>
      <c r="E205" s="17">
        <f t="shared" si="203"/>
        <v>2.436371566816781E-4</v>
      </c>
      <c r="F205" s="17">
        <f t="shared" si="203"/>
        <v>2.3628488926617037E-4</v>
      </c>
      <c r="G205" s="17">
        <f t="shared" si="203"/>
        <v>2.2893262185066265E-4</v>
      </c>
      <c r="H205" s="17">
        <f t="shared" si="203"/>
        <v>2.2158035443515492E-4</v>
      </c>
      <c r="I205" s="17">
        <f t="shared" si="203"/>
        <v>2.1422808701964719E-4</v>
      </c>
      <c r="J205" s="17">
        <f t="shared" si="203"/>
        <v>2.0687581960413947E-4</v>
      </c>
      <c r="K205" s="17">
        <f t="shared" si="203"/>
        <v>1.9952355218863174E-4</v>
      </c>
      <c r="L205" s="17">
        <f t="shared" si="203"/>
        <v>1.9217128477312401E-4</v>
      </c>
      <c r="M205" s="17">
        <v>1.8481901735761631E-4</v>
      </c>
    </row>
    <row r="206" spans="1:13" x14ac:dyDescent="0.3">
      <c r="A206" s="18" t="s">
        <v>68</v>
      </c>
      <c r="B206" s="17">
        <v>2.5473950223014709E-4</v>
      </c>
      <c r="C206" s="17">
        <f t="shared" ref="C206:L206" si="204">B206+($M206-$B206)/11</f>
        <v>2.4462716540877335E-4</v>
      </c>
      <c r="D206" s="17">
        <f t="shared" si="204"/>
        <v>2.345148285873996E-4</v>
      </c>
      <c r="E206" s="17">
        <f t="shared" si="204"/>
        <v>2.2440249176602586E-4</v>
      </c>
      <c r="F206" s="17">
        <f t="shared" si="204"/>
        <v>2.1429015494465212E-4</v>
      </c>
      <c r="G206" s="17">
        <f t="shared" si="204"/>
        <v>2.0417781812327837E-4</v>
      </c>
      <c r="H206" s="17">
        <f t="shared" si="204"/>
        <v>1.9406548130190463E-4</v>
      </c>
      <c r="I206" s="17">
        <f t="shared" si="204"/>
        <v>1.8395314448053088E-4</v>
      </c>
      <c r="J206" s="17">
        <f t="shared" si="204"/>
        <v>1.7384080765915714E-4</v>
      </c>
      <c r="K206" s="17">
        <f t="shared" si="204"/>
        <v>1.637284708377834E-4</v>
      </c>
      <c r="L206" s="17">
        <f t="shared" si="204"/>
        <v>1.5361613401640965E-4</v>
      </c>
      <c r="M206" s="17">
        <v>1.4350379719503596E-4</v>
      </c>
    </row>
    <row r="207" spans="1:13" x14ac:dyDescent="0.3">
      <c r="A207" s="18" t="s">
        <v>347</v>
      </c>
      <c r="B207" s="17">
        <v>1.002468258792131E-3</v>
      </c>
      <c r="C207" s="17">
        <f t="shared" ref="C207:L207" si="205">B207+($M207-$B207)/11</f>
        <v>9.9151354595421637E-4</v>
      </c>
      <c r="D207" s="17">
        <f t="shared" si="205"/>
        <v>9.8055883311630172E-4</v>
      </c>
      <c r="E207" s="17">
        <f t="shared" si="205"/>
        <v>9.6960412027838696E-4</v>
      </c>
      <c r="F207" s="17">
        <f t="shared" si="205"/>
        <v>9.5864940744047221E-4</v>
      </c>
      <c r="G207" s="17">
        <f t="shared" si="205"/>
        <v>9.4769469460255745E-4</v>
      </c>
      <c r="H207" s="17">
        <f t="shared" si="205"/>
        <v>9.3673998176464269E-4</v>
      </c>
      <c r="I207" s="17">
        <f t="shared" si="205"/>
        <v>9.2578526892672793E-4</v>
      </c>
      <c r="J207" s="17">
        <f t="shared" si="205"/>
        <v>9.1483055608881318E-4</v>
      </c>
      <c r="K207" s="17">
        <f t="shared" si="205"/>
        <v>9.0387584325089842E-4</v>
      </c>
      <c r="L207" s="17">
        <f t="shared" si="205"/>
        <v>8.9292113041298366E-4</v>
      </c>
      <c r="M207" s="17">
        <v>8.8196641757506901E-4</v>
      </c>
    </row>
    <row r="208" spans="1:13" x14ac:dyDescent="0.3">
      <c r="A208" s="18" t="s">
        <v>94</v>
      </c>
      <c r="B208" s="17">
        <v>1.002468258792131E-3</v>
      </c>
      <c r="C208" s="17">
        <f t="shared" ref="C208:L208" si="206">B208+($M208-$B208)/11</f>
        <v>9.9151354595421637E-4</v>
      </c>
      <c r="D208" s="17">
        <f t="shared" si="206"/>
        <v>9.8055883311630172E-4</v>
      </c>
      <c r="E208" s="17">
        <f t="shared" si="206"/>
        <v>9.6960412027838696E-4</v>
      </c>
      <c r="F208" s="17">
        <f t="shared" si="206"/>
        <v>9.5864940744047221E-4</v>
      </c>
      <c r="G208" s="17">
        <f t="shared" si="206"/>
        <v>9.4769469460255745E-4</v>
      </c>
      <c r="H208" s="17">
        <f t="shared" si="206"/>
        <v>9.3673998176464269E-4</v>
      </c>
      <c r="I208" s="17">
        <f t="shared" si="206"/>
        <v>9.2578526892672793E-4</v>
      </c>
      <c r="J208" s="17">
        <f t="shared" si="206"/>
        <v>9.1483055608881318E-4</v>
      </c>
      <c r="K208" s="17">
        <f t="shared" si="206"/>
        <v>9.0387584325089842E-4</v>
      </c>
      <c r="L208" s="17">
        <f t="shared" si="206"/>
        <v>8.9292113041298366E-4</v>
      </c>
      <c r="M208" s="17">
        <v>8.8196641757506901E-4</v>
      </c>
    </row>
    <row r="209" spans="1:13" x14ac:dyDescent="0.3">
      <c r="A209" s="18" t="s">
        <v>164</v>
      </c>
      <c r="B209" s="17">
        <v>5.7958847935524183E-4</v>
      </c>
      <c r="C209" s="17">
        <f t="shared" ref="C209:L209" si="207">B209+($M209-$B209)/11</f>
        <v>5.731802804892584E-4</v>
      </c>
      <c r="D209" s="17">
        <f t="shared" si="207"/>
        <v>5.6677208162327498E-4</v>
      </c>
      <c r="E209" s="17">
        <f t="shared" si="207"/>
        <v>5.6036388275729156E-4</v>
      </c>
      <c r="F209" s="17">
        <f t="shared" si="207"/>
        <v>5.5395568389130813E-4</v>
      </c>
      <c r="G209" s="17">
        <f t="shared" si="207"/>
        <v>5.4754748502532471E-4</v>
      </c>
      <c r="H209" s="17">
        <f t="shared" si="207"/>
        <v>5.4113928615934128E-4</v>
      </c>
      <c r="I209" s="17">
        <f t="shared" si="207"/>
        <v>5.3473108729335786E-4</v>
      </c>
      <c r="J209" s="17">
        <f t="shared" si="207"/>
        <v>5.2832288842737443E-4</v>
      </c>
      <c r="K209" s="17">
        <f t="shared" si="207"/>
        <v>5.2191468956139101E-4</v>
      </c>
      <c r="L209" s="17">
        <f t="shared" si="207"/>
        <v>5.1550649069540759E-4</v>
      </c>
      <c r="M209" s="17">
        <v>5.0909829182942449E-4</v>
      </c>
    </row>
    <row r="210" spans="1:13" x14ac:dyDescent="0.3">
      <c r="A210" s="18" t="s">
        <v>166</v>
      </c>
      <c r="B210" s="17">
        <v>2.2510954745925049E-4</v>
      </c>
      <c r="C210" s="17">
        <f t="shared" ref="C210:L210" si="208">B210+($M210-$B210)/11</f>
        <v>2.0507115969404204E-4</v>
      </c>
      <c r="D210" s="17">
        <f t="shared" si="208"/>
        <v>1.8503277192883358E-4</v>
      </c>
      <c r="E210" s="17">
        <f t="shared" si="208"/>
        <v>1.6499438416362513E-4</v>
      </c>
      <c r="F210" s="17">
        <f t="shared" si="208"/>
        <v>1.4495599639841668E-4</v>
      </c>
      <c r="G210" s="17">
        <f t="shared" si="208"/>
        <v>1.2491760863320823E-4</v>
      </c>
      <c r="H210" s="17">
        <f t="shared" si="208"/>
        <v>1.0487922086799978E-4</v>
      </c>
      <c r="I210" s="17">
        <f t="shared" si="208"/>
        <v>8.4840833102791324E-5</v>
      </c>
      <c r="J210" s="17">
        <f t="shared" si="208"/>
        <v>6.4802445337582872E-5</v>
      </c>
      <c r="K210" s="17">
        <f t="shared" si="208"/>
        <v>4.4764057572374426E-5</v>
      </c>
      <c r="L210" s="17">
        <f t="shared" si="208"/>
        <v>2.4725669807165981E-5</v>
      </c>
      <c r="M210" s="17">
        <v>4.6872820419575838E-6</v>
      </c>
    </row>
    <row r="211" spans="1:13" x14ac:dyDescent="0.3">
      <c r="A211" s="18" t="s">
        <v>198</v>
      </c>
      <c r="B211" s="17">
        <v>6.5637882865762071E-4</v>
      </c>
      <c r="C211" s="17">
        <f t="shared" ref="C211:L211" si="209">B211+($M211-$B211)/11</f>
        <v>6.4361816950046747E-4</v>
      </c>
      <c r="D211" s="17">
        <f t="shared" si="209"/>
        <v>6.3085751034331423E-4</v>
      </c>
      <c r="E211" s="17">
        <f t="shared" si="209"/>
        <v>6.18096851186161E-4</v>
      </c>
      <c r="F211" s="17">
        <f t="shared" si="209"/>
        <v>6.0533619202900776E-4</v>
      </c>
      <c r="G211" s="17">
        <f t="shared" si="209"/>
        <v>5.9257553287185452E-4</v>
      </c>
      <c r="H211" s="17">
        <f t="shared" si="209"/>
        <v>5.7981487371470128E-4</v>
      </c>
      <c r="I211" s="17">
        <f t="shared" si="209"/>
        <v>5.6705421455754805E-4</v>
      </c>
      <c r="J211" s="17">
        <f t="shared" si="209"/>
        <v>5.5429355540039481E-4</v>
      </c>
      <c r="K211" s="17">
        <f t="shared" si="209"/>
        <v>5.4153289624324157E-4</v>
      </c>
      <c r="L211" s="17">
        <f t="shared" si="209"/>
        <v>5.2877223708608834E-4</v>
      </c>
      <c r="M211" s="17">
        <v>5.1601157792893553E-4</v>
      </c>
    </row>
    <row r="212" spans="1:13" x14ac:dyDescent="0.3">
      <c r="A212" s="18" t="s">
        <v>228</v>
      </c>
      <c r="B212" s="17">
        <v>5.5292947980189937E-5</v>
      </c>
      <c r="C212" s="17">
        <f t="shared" ref="C212:L212" si="210">B212+($M212-$B212)/11</f>
        <v>5.1612765465548877E-5</v>
      </c>
      <c r="D212" s="17">
        <f t="shared" si="210"/>
        <v>4.7932582950907816E-5</v>
      </c>
      <c r="E212" s="17">
        <f t="shared" si="210"/>
        <v>4.4252400436266756E-5</v>
      </c>
      <c r="F212" s="17">
        <f t="shared" si="210"/>
        <v>4.0572217921625695E-5</v>
      </c>
      <c r="G212" s="17">
        <f t="shared" si="210"/>
        <v>3.6892035406984634E-5</v>
      </c>
      <c r="H212" s="17">
        <f t="shared" si="210"/>
        <v>3.3211852892343574E-5</v>
      </c>
      <c r="I212" s="17">
        <f t="shared" si="210"/>
        <v>2.953167037770251E-5</v>
      </c>
      <c r="J212" s="17">
        <f t="shared" si="210"/>
        <v>2.5851487863061446E-5</v>
      </c>
      <c r="K212" s="17">
        <f t="shared" si="210"/>
        <v>2.2171305348420382E-5</v>
      </c>
      <c r="L212" s="17">
        <f t="shared" si="210"/>
        <v>1.8491122833779318E-5</v>
      </c>
      <c r="M212" s="17">
        <v>1.481094031913824E-5</v>
      </c>
    </row>
    <row r="213" spans="1:13" x14ac:dyDescent="0.3">
      <c r="A213" s="20" t="s">
        <v>348</v>
      </c>
      <c r="B213" s="17">
        <v>4.2315702460775704E-4</v>
      </c>
      <c r="C213" s="17">
        <f t="shared" ref="C213:L213" si="211">B213+($M213-$B213)/11</f>
        <v>4.194781916954117E-4</v>
      </c>
      <c r="D213" s="17">
        <f t="shared" si="211"/>
        <v>4.1579935878306636E-4</v>
      </c>
      <c r="E213" s="17">
        <f t="shared" si="211"/>
        <v>4.1212052587072102E-4</v>
      </c>
      <c r="F213" s="17">
        <f t="shared" si="211"/>
        <v>4.0844169295837569E-4</v>
      </c>
      <c r="G213" s="17">
        <f t="shared" si="211"/>
        <v>4.0476286004603035E-4</v>
      </c>
      <c r="H213" s="17">
        <f t="shared" si="211"/>
        <v>4.0108402713368501E-4</v>
      </c>
      <c r="I213" s="17">
        <f t="shared" si="211"/>
        <v>3.9740519422133968E-4</v>
      </c>
      <c r="J213" s="17">
        <f t="shared" si="211"/>
        <v>3.9372636130899434E-4</v>
      </c>
      <c r="K213" s="17">
        <f t="shared" si="211"/>
        <v>3.90047528396649E-4</v>
      </c>
      <c r="L213" s="17">
        <f t="shared" si="211"/>
        <v>3.8636869548430366E-4</v>
      </c>
      <c r="M213" s="17">
        <v>3.8268986257195849E-4</v>
      </c>
    </row>
    <row r="214" spans="1:13" x14ac:dyDescent="0.3">
      <c r="A214" s="16" t="s">
        <v>349</v>
      </c>
      <c r="B214" s="17">
        <v>6.6925260123393217E-5</v>
      </c>
      <c r="C214" s="17">
        <f t="shared" ref="C214:L214" si="212">B214+($M214-$B214)/11</f>
        <v>6.5911479293195532E-5</v>
      </c>
      <c r="D214" s="17">
        <f t="shared" si="212"/>
        <v>6.4897698462997846E-5</v>
      </c>
      <c r="E214" s="17">
        <f t="shared" si="212"/>
        <v>6.3883917632800161E-5</v>
      </c>
      <c r="F214" s="17">
        <f t="shared" si="212"/>
        <v>6.2870136802602476E-5</v>
      </c>
      <c r="G214" s="17">
        <f t="shared" si="212"/>
        <v>6.1856355972404791E-5</v>
      </c>
      <c r="H214" s="17">
        <f t="shared" si="212"/>
        <v>6.0842575142207105E-5</v>
      </c>
      <c r="I214" s="17">
        <f t="shared" si="212"/>
        <v>5.982879431200942E-5</v>
      </c>
      <c r="J214" s="17">
        <f t="shared" si="212"/>
        <v>5.8815013481811735E-5</v>
      </c>
      <c r="K214" s="17">
        <f t="shared" si="212"/>
        <v>5.780123265161405E-5</v>
      </c>
      <c r="L214" s="17">
        <f t="shared" si="212"/>
        <v>5.6787451821416364E-5</v>
      </c>
      <c r="M214" s="17">
        <v>5.5773670991218686E-5</v>
      </c>
    </row>
    <row r="215" spans="1:13" x14ac:dyDescent="0.3">
      <c r="A215" s="18" t="s">
        <v>350</v>
      </c>
      <c r="B215" s="17">
        <v>3.6509294822966562E-5</v>
      </c>
      <c r="C215" s="17">
        <f t="shared" ref="C215:L215" si="213">B215+($M215-$B215)/11</f>
        <v>3.5495604052073997E-5</v>
      </c>
      <c r="D215" s="17">
        <f t="shared" si="213"/>
        <v>3.4481913281181431E-5</v>
      </c>
      <c r="E215" s="17">
        <f t="shared" si="213"/>
        <v>3.3468222510288866E-5</v>
      </c>
      <c r="F215" s="17">
        <f t="shared" si="213"/>
        <v>3.24545317393963E-5</v>
      </c>
      <c r="G215" s="17">
        <f t="shared" si="213"/>
        <v>3.1440840968503735E-5</v>
      </c>
      <c r="H215" s="17">
        <f t="shared" si="213"/>
        <v>3.0427150197611166E-5</v>
      </c>
      <c r="I215" s="17">
        <f t="shared" si="213"/>
        <v>2.9413459426718597E-5</v>
      </c>
      <c r="J215" s="17">
        <f t="shared" si="213"/>
        <v>2.8399768655826028E-5</v>
      </c>
      <c r="K215" s="17">
        <f t="shared" si="213"/>
        <v>2.7386077884933459E-5</v>
      </c>
      <c r="L215" s="17">
        <f t="shared" si="213"/>
        <v>2.637238711404089E-5</v>
      </c>
      <c r="M215" s="17">
        <v>2.5358696343148304E-5</v>
      </c>
    </row>
    <row r="216" spans="1:13" x14ac:dyDescent="0.3">
      <c r="A216" s="20" t="s">
        <v>351</v>
      </c>
      <c r="B216" s="17">
        <v>7.6049613725721383E-5</v>
      </c>
      <c r="C216" s="17">
        <f t="shared" ref="C216:L216" si="214">B216+($M216-$B216)/11</f>
        <v>7.6049613725721383E-5</v>
      </c>
      <c r="D216" s="17">
        <f t="shared" si="214"/>
        <v>7.6049613725721383E-5</v>
      </c>
      <c r="E216" s="17">
        <f t="shared" si="214"/>
        <v>7.6049613725721383E-5</v>
      </c>
      <c r="F216" s="17">
        <f t="shared" si="214"/>
        <v>7.6049613725721383E-5</v>
      </c>
      <c r="G216" s="17">
        <f t="shared" si="214"/>
        <v>7.6049613725721383E-5</v>
      </c>
      <c r="H216" s="17">
        <f t="shared" si="214"/>
        <v>7.6049613725721383E-5</v>
      </c>
      <c r="I216" s="17">
        <f t="shared" si="214"/>
        <v>7.6049613725721383E-5</v>
      </c>
      <c r="J216" s="17">
        <f t="shared" si="214"/>
        <v>7.6049613725721383E-5</v>
      </c>
      <c r="K216" s="17">
        <f t="shared" si="214"/>
        <v>7.6049613725721383E-5</v>
      </c>
      <c r="L216" s="17">
        <f t="shared" si="214"/>
        <v>7.6049613725721383E-5</v>
      </c>
      <c r="M216" s="17">
        <v>7.6049613725721383E-5</v>
      </c>
    </row>
    <row r="217" spans="1:13" x14ac:dyDescent="0.3">
      <c r="A217" s="16" t="s">
        <v>352</v>
      </c>
      <c r="B217" s="17">
        <v>1.1712356711312336E-3</v>
      </c>
      <c r="C217" s="17">
        <f t="shared" ref="C217:L217" si="215">B217+($M217-$B217)/11</f>
        <v>1.1453895912388215E-3</v>
      </c>
      <c r="D217" s="17">
        <f t="shared" si="215"/>
        <v>1.1195435113464094E-3</v>
      </c>
      <c r="E217" s="17">
        <f t="shared" si="215"/>
        <v>1.0936974314539973E-3</v>
      </c>
      <c r="F217" s="17">
        <f t="shared" si="215"/>
        <v>1.0678513515615853E-3</v>
      </c>
      <c r="G217" s="17">
        <f t="shared" si="215"/>
        <v>1.0420052716691732E-3</v>
      </c>
      <c r="H217" s="17">
        <f t="shared" si="215"/>
        <v>1.0161591917767611E-3</v>
      </c>
      <c r="I217" s="17">
        <f t="shared" si="215"/>
        <v>9.9031311188434905E-4</v>
      </c>
      <c r="J217" s="17">
        <f t="shared" si="215"/>
        <v>9.6446703199193698E-4</v>
      </c>
      <c r="K217" s="17">
        <f t="shared" si="215"/>
        <v>9.3862095209952491E-4</v>
      </c>
      <c r="L217" s="17">
        <f t="shared" si="215"/>
        <v>9.1277487220711283E-4</v>
      </c>
      <c r="M217" s="17">
        <v>8.8692879231470044E-4</v>
      </c>
    </row>
    <row r="218" spans="1:13" x14ac:dyDescent="0.3">
      <c r="A218" s="19" t="s">
        <v>353</v>
      </c>
      <c r="B218" s="17">
        <v>5.2187007669266698E-5</v>
      </c>
      <c r="C218" s="17">
        <f t="shared" ref="C218:L218" si="216">B218+($M218-$B218)/11</f>
        <v>5.2187007669266698E-5</v>
      </c>
      <c r="D218" s="17">
        <f t="shared" si="216"/>
        <v>5.2187007669266698E-5</v>
      </c>
      <c r="E218" s="17">
        <f t="shared" si="216"/>
        <v>5.2187007669266698E-5</v>
      </c>
      <c r="F218" s="17">
        <f t="shared" si="216"/>
        <v>5.2187007669266698E-5</v>
      </c>
      <c r="G218" s="17">
        <f t="shared" si="216"/>
        <v>5.2187007669266698E-5</v>
      </c>
      <c r="H218" s="17">
        <f t="shared" si="216"/>
        <v>5.2187007669266698E-5</v>
      </c>
      <c r="I218" s="17">
        <f t="shared" si="216"/>
        <v>5.2187007669266698E-5</v>
      </c>
      <c r="J218" s="17">
        <f t="shared" si="216"/>
        <v>5.2187007669266698E-5</v>
      </c>
      <c r="K218" s="17">
        <f t="shared" si="216"/>
        <v>5.2187007669266698E-5</v>
      </c>
      <c r="L218" s="17">
        <f t="shared" si="216"/>
        <v>5.2187007669266698E-5</v>
      </c>
      <c r="M218" s="17">
        <v>5.2187007669266698E-5</v>
      </c>
    </row>
    <row r="219" spans="1:13" x14ac:dyDescent="0.3">
      <c r="A219" s="18" t="s">
        <v>354</v>
      </c>
      <c r="B219" s="17">
        <v>4.5117435403351118E-5</v>
      </c>
      <c r="C219" s="17">
        <f t="shared" ref="C219:L219" si="217">B219+($M219-$B219)/11</f>
        <v>4.5117435403351118E-5</v>
      </c>
      <c r="D219" s="17">
        <f t="shared" si="217"/>
        <v>4.5117435403351118E-5</v>
      </c>
      <c r="E219" s="17">
        <f t="shared" si="217"/>
        <v>4.5117435403351118E-5</v>
      </c>
      <c r="F219" s="17">
        <f t="shared" si="217"/>
        <v>4.5117435403351118E-5</v>
      </c>
      <c r="G219" s="17">
        <f t="shared" si="217"/>
        <v>4.5117435403351118E-5</v>
      </c>
      <c r="H219" s="17">
        <f t="shared" si="217"/>
        <v>4.5117435403351118E-5</v>
      </c>
      <c r="I219" s="17">
        <f t="shared" si="217"/>
        <v>4.5117435403351118E-5</v>
      </c>
      <c r="J219" s="17">
        <f t="shared" si="217"/>
        <v>4.5117435403351118E-5</v>
      </c>
      <c r="K219" s="17">
        <f t="shared" si="217"/>
        <v>4.5117435403351118E-5</v>
      </c>
      <c r="L219" s="17">
        <f t="shared" si="217"/>
        <v>4.5117435403351118E-5</v>
      </c>
      <c r="M219" s="17">
        <v>4.5117435403351118E-5</v>
      </c>
    </row>
    <row r="220" spans="1:13" x14ac:dyDescent="0.3">
      <c r="A220" s="18" t="s">
        <v>355</v>
      </c>
      <c r="B220" s="17">
        <v>6.9163242488507967E-5</v>
      </c>
      <c r="C220" s="17">
        <f t="shared" ref="C220:L220" si="218">B220+($M220-$B220)/11</f>
        <v>6.6335516112992344E-5</v>
      </c>
      <c r="D220" s="17">
        <f t="shared" si="218"/>
        <v>6.3507789737476722E-5</v>
      </c>
      <c r="E220" s="17">
        <f t="shared" si="218"/>
        <v>6.0680063361961106E-5</v>
      </c>
      <c r="F220" s="17">
        <f t="shared" si="218"/>
        <v>5.785233698644549E-5</v>
      </c>
      <c r="G220" s="17">
        <f t="shared" si="218"/>
        <v>5.5024610610929875E-5</v>
      </c>
      <c r="H220" s="17">
        <f t="shared" si="218"/>
        <v>5.2196884235414259E-5</v>
      </c>
      <c r="I220" s="17">
        <f t="shared" si="218"/>
        <v>4.9369157859898643E-5</v>
      </c>
      <c r="J220" s="17">
        <f t="shared" si="218"/>
        <v>4.6541431484383027E-5</v>
      </c>
      <c r="K220" s="17">
        <f t="shared" si="218"/>
        <v>4.3713705108867412E-5</v>
      </c>
      <c r="L220" s="17">
        <f t="shared" si="218"/>
        <v>4.0885978733351796E-5</v>
      </c>
      <c r="M220" s="17">
        <v>3.8058252357836194E-5</v>
      </c>
    </row>
    <row r="221" spans="1:13" x14ac:dyDescent="0.3">
      <c r="A221" s="19" t="s">
        <v>356</v>
      </c>
      <c r="B221" s="17">
        <v>1.185019972622119E-3</v>
      </c>
      <c r="C221" s="17">
        <f t="shared" ref="C221:L221" si="219">B221+($M221-$B221)/11</f>
        <v>1.1593180996424951E-3</v>
      </c>
      <c r="D221" s="17">
        <f t="shared" si="219"/>
        <v>1.1336162266628712E-3</v>
      </c>
      <c r="E221" s="17">
        <f t="shared" si="219"/>
        <v>1.1079143536832474E-3</v>
      </c>
      <c r="F221" s="17">
        <f t="shared" si="219"/>
        <v>1.0822124807036235E-3</v>
      </c>
      <c r="G221" s="17">
        <f t="shared" si="219"/>
        <v>1.0565106077239997E-3</v>
      </c>
      <c r="H221" s="17">
        <f t="shared" si="219"/>
        <v>1.0308087347443758E-3</v>
      </c>
      <c r="I221" s="17">
        <f t="shared" si="219"/>
        <v>1.005106861764752E-3</v>
      </c>
      <c r="J221" s="17">
        <f t="shared" si="219"/>
        <v>9.7940498878512812E-4</v>
      </c>
      <c r="K221" s="17">
        <f t="shared" si="219"/>
        <v>9.5370311580550426E-4</v>
      </c>
      <c r="L221" s="17">
        <f t="shared" si="219"/>
        <v>9.2800124282588041E-4</v>
      </c>
      <c r="M221" s="17">
        <v>9.0229936984625699E-4</v>
      </c>
    </row>
    <row r="222" spans="1:13" x14ac:dyDescent="0.3">
      <c r="A222" s="18" t="s">
        <v>357</v>
      </c>
      <c r="B222" s="17">
        <v>1.8453182329074194E-4</v>
      </c>
      <c r="C222" s="17">
        <f t="shared" ref="C222:L222" si="220">B222+($M222-$B222)/11</f>
        <v>1.7910481109438916E-4</v>
      </c>
      <c r="D222" s="17">
        <f t="shared" si="220"/>
        <v>1.7367779889803639E-4</v>
      </c>
      <c r="E222" s="17">
        <f t="shared" si="220"/>
        <v>1.6825078670168361E-4</v>
      </c>
      <c r="F222" s="17">
        <f t="shared" si="220"/>
        <v>1.6282377450533084E-4</v>
      </c>
      <c r="G222" s="17">
        <f t="shared" si="220"/>
        <v>1.5739676230897806E-4</v>
      </c>
      <c r="H222" s="17">
        <f t="shared" si="220"/>
        <v>1.5196975011262529E-4</v>
      </c>
      <c r="I222" s="17">
        <f t="shared" si="220"/>
        <v>1.4654273791627251E-4</v>
      </c>
      <c r="J222" s="17">
        <f t="shared" si="220"/>
        <v>1.4111572571991974E-4</v>
      </c>
      <c r="K222" s="17">
        <f t="shared" si="220"/>
        <v>1.3568871352356696E-4</v>
      </c>
      <c r="L222" s="17">
        <f t="shared" si="220"/>
        <v>1.3026170132721419E-4</v>
      </c>
      <c r="M222" s="17">
        <v>1.2483468913086142E-4</v>
      </c>
    </row>
    <row r="223" spans="1:13" x14ac:dyDescent="0.3">
      <c r="A223" s="18" t="s">
        <v>358</v>
      </c>
      <c r="B223" s="17">
        <v>1.3753170137364556E-4</v>
      </c>
      <c r="C223" s="17">
        <f t="shared" ref="C223:L223" si="221">B223+($M223-$B223)/11</f>
        <v>1.3208469691654241E-4</v>
      </c>
      <c r="D223" s="17">
        <f t="shared" si="221"/>
        <v>1.2663769245943926E-4</v>
      </c>
      <c r="E223" s="17">
        <f t="shared" si="221"/>
        <v>1.2119068800233613E-4</v>
      </c>
      <c r="F223" s="17">
        <f t="shared" si="221"/>
        <v>1.15743683545233E-4</v>
      </c>
      <c r="G223" s="17">
        <f t="shared" si="221"/>
        <v>1.1029667908812986E-4</v>
      </c>
      <c r="H223" s="17">
        <f t="shared" si="221"/>
        <v>1.0484967463102673E-4</v>
      </c>
      <c r="I223" s="17">
        <f t="shared" si="221"/>
        <v>9.9402670173923593E-5</v>
      </c>
      <c r="J223" s="17">
        <f t="shared" si="221"/>
        <v>9.3955665716820459E-5</v>
      </c>
      <c r="K223" s="17">
        <f t="shared" si="221"/>
        <v>8.8508661259717325E-5</v>
      </c>
      <c r="L223" s="17">
        <f t="shared" si="221"/>
        <v>8.3061656802614191E-5</v>
      </c>
      <c r="M223" s="17">
        <v>7.7614652345511085E-5</v>
      </c>
    </row>
    <row r="224" spans="1:13" x14ac:dyDescent="0.3">
      <c r="A224" s="18" t="s">
        <v>162</v>
      </c>
      <c r="B224" s="17">
        <v>1.3327821809097126E-3</v>
      </c>
      <c r="C224" s="17">
        <f t="shared" ref="C224:L224" si="222">B224+($M224-$B224)/11</f>
        <v>1.3016620130023987E-3</v>
      </c>
      <c r="D224" s="17">
        <f t="shared" si="222"/>
        <v>1.2705418450950849E-3</v>
      </c>
      <c r="E224" s="17">
        <f t="shared" si="222"/>
        <v>1.239421677187771E-3</v>
      </c>
      <c r="F224" s="17">
        <f t="shared" si="222"/>
        <v>1.2083015092804572E-3</v>
      </c>
      <c r="G224" s="17">
        <f t="shared" si="222"/>
        <v>1.1771813413731433E-3</v>
      </c>
      <c r="H224" s="17">
        <f t="shared" si="222"/>
        <v>1.1460611734658295E-3</v>
      </c>
      <c r="I224" s="17">
        <f t="shared" si="222"/>
        <v>1.1149410055585156E-3</v>
      </c>
      <c r="J224" s="17">
        <f t="shared" si="222"/>
        <v>1.0838208376512018E-3</v>
      </c>
      <c r="K224" s="17">
        <f t="shared" si="222"/>
        <v>1.0527006697438879E-3</v>
      </c>
      <c r="L224" s="17">
        <f t="shared" si="222"/>
        <v>1.021580501836574E-3</v>
      </c>
      <c r="M224" s="17">
        <v>9.9046033392925954E-4</v>
      </c>
    </row>
    <row r="225" spans="1:13" x14ac:dyDescent="0.3">
      <c r="A225" s="18" t="s">
        <v>186</v>
      </c>
      <c r="B225" s="17">
        <v>6.5414802984071552E-4</v>
      </c>
      <c r="C225" s="17">
        <f t="shared" ref="C225:L225" si="223">B225+($M225-$B225)/11</f>
        <v>6.2441552894124271E-4</v>
      </c>
      <c r="D225" s="17">
        <f t="shared" si="223"/>
        <v>5.946830280417699E-4</v>
      </c>
      <c r="E225" s="17">
        <f t="shared" si="223"/>
        <v>5.6495052714229709E-4</v>
      </c>
      <c r="F225" s="17">
        <f t="shared" si="223"/>
        <v>5.3521802624282428E-4</v>
      </c>
      <c r="G225" s="17">
        <f t="shared" si="223"/>
        <v>5.0548552534335147E-4</v>
      </c>
      <c r="H225" s="17">
        <f t="shared" si="223"/>
        <v>4.7575302444387865E-4</v>
      </c>
      <c r="I225" s="17">
        <f t="shared" si="223"/>
        <v>4.4602052354440584E-4</v>
      </c>
      <c r="J225" s="17">
        <f t="shared" si="223"/>
        <v>4.1628802264493303E-4</v>
      </c>
      <c r="K225" s="17">
        <f t="shared" si="223"/>
        <v>3.8655552174546022E-4</v>
      </c>
      <c r="L225" s="17">
        <f t="shared" si="223"/>
        <v>3.5682302084598741E-4</v>
      </c>
      <c r="M225" s="17">
        <v>3.2709051994651438E-4</v>
      </c>
    </row>
    <row r="226" spans="1:13" x14ac:dyDescent="0.3">
      <c r="A226" s="18" t="s">
        <v>232</v>
      </c>
      <c r="B226" s="17">
        <v>4.4442811404953655E-4</v>
      </c>
      <c r="C226" s="17">
        <f t="shared" ref="C226:L226" si="224">B226+($M226-$B226)/11</f>
        <v>4.2274968342820009E-4</v>
      </c>
      <c r="D226" s="17">
        <f t="shared" si="224"/>
        <v>4.0107125280686363E-4</v>
      </c>
      <c r="E226" s="17">
        <f t="shared" si="224"/>
        <v>3.7939282218552717E-4</v>
      </c>
      <c r="F226" s="17">
        <f t="shared" si="224"/>
        <v>3.5771439156419071E-4</v>
      </c>
      <c r="G226" s="17">
        <f t="shared" si="224"/>
        <v>3.3603596094285425E-4</v>
      </c>
      <c r="H226" s="17">
        <f t="shared" si="224"/>
        <v>3.1435753032151779E-4</v>
      </c>
      <c r="I226" s="17">
        <f t="shared" si="224"/>
        <v>2.9267909970018133E-4</v>
      </c>
      <c r="J226" s="17">
        <f t="shared" si="224"/>
        <v>2.7100066907884487E-4</v>
      </c>
      <c r="K226" s="17">
        <f t="shared" si="224"/>
        <v>2.4932223845750841E-4</v>
      </c>
      <c r="L226" s="17">
        <f t="shared" si="224"/>
        <v>2.2764380783617196E-4</v>
      </c>
      <c r="M226" s="17">
        <v>2.0596537721483536E-4</v>
      </c>
    </row>
    <row r="227" spans="1:13" x14ac:dyDescent="0.3">
      <c r="A227" s="19" t="s">
        <v>359</v>
      </c>
      <c r="B227" s="17">
        <v>3.4099596021140444E-4</v>
      </c>
      <c r="C227" s="17">
        <f t="shared" ref="C227:L227" si="225">B227+($M227-$B227)/11</f>
        <v>3.2746545242561578E-4</v>
      </c>
      <c r="D227" s="17">
        <f t="shared" si="225"/>
        <v>3.1393494463982711E-4</v>
      </c>
      <c r="E227" s="17">
        <f t="shared" si="225"/>
        <v>3.0040443685403845E-4</v>
      </c>
      <c r="F227" s="17">
        <f t="shared" si="225"/>
        <v>2.8687392906824979E-4</v>
      </c>
      <c r="G227" s="17">
        <f t="shared" si="225"/>
        <v>2.7334342128246112E-4</v>
      </c>
      <c r="H227" s="17">
        <f t="shared" si="225"/>
        <v>2.5981291349667246E-4</v>
      </c>
      <c r="I227" s="17">
        <f t="shared" si="225"/>
        <v>2.4628240571088379E-4</v>
      </c>
      <c r="J227" s="17">
        <f t="shared" si="225"/>
        <v>2.3275189792509515E-4</v>
      </c>
      <c r="K227" s="17">
        <f t="shared" si="225"/>
        <v>2.1922139013930652E-4</v>
      </c>
      <c r="L227" s="17">
        <f t="shared" si="225"/>
        <v>2.0569088235351788E-4</v>
      </c>
      <c r="M227" s="17">
        <v>1.9216037456772929E-4</v>
      </c>
    </row>
    <row r="228" spans="1:13" x14ac:dyDescent="0.3">
      <c r="A228" s="18" t="s">
        <v>360</v>
      </c>
      <c r="B228" s="17">
        <v>1.3753170137364556E-4</v>
      </c>
      <c r="C228" s="17">
        <f t="shared" ref="C228:L228" si="226">B228+($M228-$B228)/11</f>
        <v>1.3208469691654241E-4</v>
      </c>
      <c r="D228" s="17">
        <f t="shared" si="226"/>
        <v>1.2663769245943926E-4</v>
      </c>
      <c r="E228" s="17">
        <f t="shared" si="226"/>
        <v>1.2119068800233613E-4</v>
      </c>
      <c r="F228" s="17">
        <f t="shared" si="226"/>
        <v>1.15743683545233E-4</v>
      </c>
      <c r="G228" s="17">
        <f t="shared" si="226"/>
        <v>1.1029667908812986E-4</v>
      </c>
      <c r="H228" s="17">
        <f t="shared" si="226"/>
        <v>1.0484967463102673E-4</v>
      </c>
      <c r="I228" s="17">
        <f t="shared" si="226"/>
        <v>9.9402670173923593E-5</v>
      </c>
      <c r="J228" s="17">
        <f t="shared" si="226"/>
        <v>9.3955665716820459E-5</v>
      </c>
      <c r="K228" s="17">
        <f t="shared" si="226"/>
        <v>8.8508661259717325E-5</v>
      </c>
      <c r="L228" s="17">
        <f t="shared" si="226"/>
        <v>8.3061656802614191E-5</v>
      </c>
      <c r="M228" s="17">
        <v>7.7614652345511085E-5</v>
      </c>
    </row>
    <row r="229" spans="1:13" x14ac:dyDescent="0.3">
      <c r="A229" s="18" t="s">
        <v>359</v>
      </c>
      <c r="B229" s="17">
        <v>3.4099596021140444E-4</v>
      </c>
      <c r="C229" s="17">
        <f t="shared" ref="C229:L229" si="227">B229+($M229-$B229)/11</f>
        <v>3.2746545242561578E-4</v>
      </c>
      <c r="D229" s="17">
        <f t="shared" si="227"/>
        <v>3.1393494463982711E-4</v>
      </c>
      <c r="E229" s="17">
        <f t="shared" si="227"/>
        <v>3.0040443685403845E-4</v>
      </c>
      <c r="F229" s="17">
        <f t="shared" si="227"/>
        <v>2.8687392906824979E-4</v>
      </c>
      <c r="G229" s="17">
        <f t="shared" si="227"/>
        <v>2.7334342128246112E-4</v>
      </c>
      <c r="H229" s="17">
        <f t="shared" si="227"/>
        <v>2.5981291349667246E-4</v>
      </c>
      <c r="I229" s="17">
        <f t="shared" si="227"/>
        <v>2.4628240571088379E-4</v>
      </c>
      <c r="J229" s="17">
        <f t="shared" si="227"/>
        <v>2.3275189792509515E-4</v>
      </c>
      <c r="K229" s="17">
        <f t="shared" si="227"/>
        <v>2.1922139013930652E-4</v>
      </c>
      <c r="L229" s="17">
        <f t="shared" si="227"/>
        <v>2.0569088235351788E-4</v>
      </c>
      <c r="M229" s="17">
        <v>1.9216037456772929E-4</v>
      </c>
    </row>
    <row r="230" spans="1:13" x14ac:dyDescent="0.3">
      <c r="A230" s="19" t="s">
        <v>361</v>
      </c>
      <c r="B230" s="17">
        <v>3.4223404696039897E-4</v>
      </c>
      <c r="C230" s="17">
        <f t="shared" ref="C230:L230" si="228">B230+($M230-$B230)/11</f>
        <v>3.2996228469838758E-4</v>
      </c>
      <c r="D230" s="17">
        <f t="shared" si="228"/>
        <v>3.176905224363762E-4</v>
      </c>
      <c r="E230" s="17">
        <f t="shared" si="228"/>
        <v>3.0541876017436482E-4</v>
      </c>
      <c r="F230" s="17">
        <f t="shared" si="228"/>
        <v>2.9314699791235343E-4</v>
      </c>
      <c r="G230" s="17">
        <f t="shared" si="228"/>
        <v>2.8087523565034205E-4</v>
      </c>
      <c r="H230" s="17">
        <f t="shared" si="228"/>
        <v>2.6860347338833067E-4</v>
      </c>
      <c r="I230" s="17">
        <f t="shared" si="228"/>
        <v>2.5633171112631928E-4</v>
      </c>
      <c r="J230" s="17">
        <f t="shared" si="228"/>
        <v>2.4405994886430787E-4</v>
      </c>
      <c r="K230" s="17">
        <f t="shared" si="228"/>
        <v>2.3178818660229646E-4</v>
      </c>
      <c r="L230" s="17">
        <f t="shared" si="228"/>
        <v>2.1951642434028505E-4</v>
      </c>
      <c r="M230" s="17">
        <v>2.0724466207827351E-4</v>
      </c>
    </row>
    <row r="231" spans="1:13" x14ac:dyDescent="0.3">
      <c r="A231" s="18" t="s">
        <v>362</v>
      </c>
      <c r="B231" s="17">
        <v>1.3753170137364556E-4</v>
      </c>
      <c r="C231" s="17">
        <f t="shared" ref="C231:L231" si="229">B231+($M231-$B231)/11</f>
        <v>1.3208469691654241E-4</v>
      </c>
      <c r="D231" s="17">
        <f t="shared" si="229"/>
        <v>1.2663769245943926E-4</v>
      </c>
      <c r="E231" s="17">
        <f t="shared" si="229"/>
        <v>1.2119068800233613E-4</v>
      </c>
      <c r="F231" s="17">
        <f t="shared" si="229"/>
        <v>1.15743683545233E-4</v>
      </c>
      <c r="G231" s="17">
        <f t="shared" si="229"/>
        <v>1.1029667908812986E-4</v>
      </c>
      <c r="H231" s="17">
        <f t="shared" si="229"/>
        <v>1.0484967463102673E-4</v>
      </c>
      <c r="I231" s="17">
        <f t="shared" si="229"/>
        <v>9.9402670173923593E-5</v>
      </c>
      <c r="J231" s="17">
        <f t="shared" si="229"/>
        <v>9.3955665716820459E-5</v>
      </c>
      <c r="K231" s="17">
        <f t="shared" si="229"/>
        <v>8.8508661259717325E-5</v>
      </c>
      <c r="L231" s="17">
        <f t="shared" si="229"/>
        <v>8.3061656802614191E-5</v>
      </c>
      <c r="M231" s="17">
        <v>7.7614652345511085E-5</v>
      </c>
    </row>
    <row r="232" spans="1:13" x14ac:dyDescent="0.3">
      <c r="A232" s="18" t="s">
        <v>176</v>
      </c>
      <c r="B232" s="17">
        <v>2.7989902731795634E-4</v>
      </c>
      <c r="C232" s="17">
        <f t="shared" ref="C232:L232" si="230">B232+($M232-$B232)/11</f>
        <v>2.6214813331574996E-4</v>
      </c>
      <c r="D232" s="17">
        <f t="shared" si="230"/>
        <v>2.4439723931354352E-4</v>
      </c>
      <c r="E232" s="17">
        <f t="shared" si="230"/>
        <v>2.2664634531133711E-4</v>
      </c>
      <c r="F232" s="17">
        <f t="shared" si="230"/>
        <v>2.088954513091307E-4</v>
      </c>
      <c r="G232" s="17">
        <f t="shared" si="230"/>
        <v>1.9114455730692429E-4</v>
      </c>
      <c r="H232" s="17">
        <f t="shared" si="230"/>
        <v>1.7339366330471789E-4</v>
      </c>
      <c r="I232" s="17">
        <f t="shared" si="230"/>
        <v>1.5564276930251148E-4</v>
      </c>
      <c r="J232" s="17">
        <f t="shared" si="230"/>
        <v>1.3789187530030507E-4</v>
      </c>
      <c r="K232" s="17">
        <f t="shared" si="230"/>
        <v>1.2014098129809866E-4</v>
      </c>
      <c r="L232" s="17">
        <f t="shared" si="230"/>
        <v>1.0239008729589225E-4</v>
      </c>
      <c r="M232" s="17">
        <v>8.463919329368584E-5</v>
      </c>
    </row>
    <row r="233" spans="1:13" x14ac:dyDescent="0.3">
      <c r="A233" s="18" t="s">
        <v>212</v>
      </c>
      <c r="B233" s="17">
        <v>8.1316689892456709E-4</v>
      </c>
      <c r="C233" s="17">
        <f t="shared" ref="C233:L233" si="231">B233+($M233-$B233)/11</f>
        <v>8.0500805439101672E-4</v>
      </c>
      <c r="D233" s="17">
        <f t="shared" si="231"/>
        <v>7.9684920985746634E-4</v>
      </c>
      <c r="E233" s="17">
        <f t="shared" si="231"/>
        <v>7.8869036532391596E-4</v>
      </c>
      <c r="F233" s="17">
        <f t="shared" si="231"/>
        <v>7.8053152079036558E-4</v>
      </c>
      <c r="G233" s="17">
        <f t="shared" si="231"/>
        <v>7.7237267625681521E-4</v>
      </c>
      <c r="H233" s="17">
        <f t="shared" si="231"/>
        <v>7.6421383172326483E-4</v>
      </c>
      <c r="I233" s="17">
        <f t="shared" si="231"/>
        <v>7.5605498718971445E-4</v>
      </c>
      <c r="J233" s="17">
        <f t="shared" si="231"/>
        <v>7.4789614265616407E-4</v>
      </c>
      <c r="K233" s="17">
        <f t="shared" si="231"/>
        <v>7.3973729812261369E-4</v>
      </c>
      <c r="L233" s="17">
        <f t="shared" si="231"/>
        <v>7.3157845358906332E-4</v>
      </c>
      <c r="M233" s="17">
        <v>7.2341960905551294E-4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9DA3-5A09-4F30-B25A-89E0C179791F}">
  <dimension ref="A1:M148"/>
  <sheetViews>
    <sheetView workbookViewId="0">
      <selection activeCell="H9" sqref="H9"/>
    </sheetView>
  </sheetViews>
  <sheetFormatPr defaultRowHeight="14.4" x14ac:dyDescent="0.3"/>
  <sheetData>
    <row r="1" spans="1:13" ht="15" thickBot="1" x14ac:dyDescent="0.35">
      <c r="A1" s="23" t="s">
        <v>0</v>
      </c>
      <c r="B1" s="11">
        <v>2019</v>
      </c>
      <c r="C1" s="12">
        <v>2020</v>
      </c>
      <c r="D1" s="12">
        <v>2021</v>
      </c>
      <c r="E1" s="12">
        <v>2022</v>
      </c>
      <c r="F1" s="12">
        <v>2023</v>
      </c>
      <c r="G1" s="12">
        <v>2024</v>
      </c>
      <c r="H1" s="12">
        <v>2025</v>
      </c>
      <c r="I1" s="12">
        <v>2026</v>
      </c>
      <c r="J1" s="12">
        <v>2027</v>
      </c>
      <c r="K1" s="12">
        <v>2028</v>
      </c>
      <c r="L1" s="12">
        <v>2029</v>
      </c>
      <c r="M1" s="13">
        <v>2030</v>
      </c>
    </row>
    <row r="2" spans="1:13" x14ac:dyDescent="0.3">
      <c r="A2" s="9" t="s">
        <v>1</v>
      </c>
      <c r="B2" s="4">
        <v>0</v>
      </c>
      <c r="C2" s="3">
        <v>0</v>
      </c>
      <c r="D2" s="3">
        <v>0</v>
      </c>
      <c r="E2" s="3">
        <v>50336.720540840295</v>
      </c>
      <c r="F2" s="3">
        <v>108650.50788719708</v>
      </c>
      <c r="G2" s="3">
        <v>175684.38930679148</v>
      </c>
      <c r="H2" s="3">
        <v>252066.73627111106</v>
      </c>
      <c r="I2" s="3">
        <v>338879.0165774076</v>
      </c>
      <c r="J2" s="3">
        <v>436675.75743091688</v>
      </c>
      <c r="K2" s="3">
        <v>546460.21929604444</v>
      </c>
      <c r="L2" s="3">
        <v>669678.27780591871</v>
      </c>
      <c r="M2" s="5">
        <v>807931.47052801761</v>
      </c>
    </row>
    <row r="3" spans="1:13" x14ac:dyDescent="0.3">
      <c r="A3" s="9" t="s">
        <v>4</v>
      </c>
      <c r="B3" s="4">
        <v>0</v>
      </c>
      <c r="C3" s="3">
        <v>0</v>
      </c>
      <c r="D3" s="3">
        <v>0</v>
      </c>
      <c r="E3" s="3">
        <v>2777.038133213573</v>
      </c>
      <c r="F3" s="3">
        <v>6384.2761892323724</v>
      </c>
      <c r="G3" s="3">
        <v>11082.828750292685</v>
      </c>
      <c r="H3" s="3">
        <v>17231.89244972805</v>
      </c>
      <c r="I3" s="3">
        <v>25306.515389559681</v>
      </c>
      <c r="J3" s="3">
        <v>35940.087674920404</v>
      </c>
      <c r="K3" s="3">
        <v>49944.216568753545</v>
      </c>
      <c r="L3" s="3">
        <v>68317.309327392504</v>
      </c>
      <c r="M3" s="5">
        <v>92337.467468195464</v>
      </c>
    </row>
    <row r="4" spans="1:13" x14ac:dyDescent="0.3">
      <c r="A4" s="9" t="s">
        <v>6</v>
      </c>
      <c r="B4" s="4">
        <v>0</v>
      </c>
      <c r="C4" s="3">
        <v>0</v>
      </c>
      <c r="D4" s="3">
        <v>0</v>
      </c>
      <c r="E4" s="3">
        <v>35035.353293407243</v>
      </c>
      <c r="F4" s="3">
        <v>71916.842889274238</v>
      </c>
      <c r="G4" s="3">
        <v>110840.43758645956</v>
      </c>
      <c r="H4" s="3">
        <v>152029.51781552495</v>
      </c>
      <c r="I4" s="3">
        <v>195500.16360996081</v>
      </c>
      <c r="J4" s="3">
        <v>241644.89446828747</v>
      </c>
      <c r="K4" s="3">
        <v>290473.54117690562</v>
      </c>
      <c r="L4" s="3">
        <v>341638.43355674623</v>
      </c>
      <c r="M4" s="5">
        <v>394750.39819456683</v>
      </c>
    </row>
    <row r="5" spans="1:13" x14ac:dyDescent="0.3">
      <c r="A5" s="9" t="s">
        <v>8</v>
      </c>
      <c r="B5" s="4">
        <v>0</v>
      </c>
      <c r="C5" s="3">
        <v>0</v>
      </c>
      <c r="D5" s="3">
        <v>0</v>
      </c>
      <c r="E5" s="3">
        <v>52995.910480670631</v>
      </c>
      <c r="F5" s="3">
        <v>116897.31144011847</v>
      </c>
      <c r="G5" s="3">
        <v>193545.67223319347</v>
      </c>
      <c r="H5" s="3">
        <v>285005.00594061869</v>
      </c>
      <c r="I5" s="3">
        <v>393423.90049769718</v>
      </c>
      <c r="J5" s="3">
        <v>521773.60735358222</v>
      </c>
      <c r="K5" s="3">
        <v>673285.61966484471</v>
      </c>
      <c r="L5" s="3">
        <v>851757.58667059569</v>
      </c>
      <c r="M5" s="5">
        <v>1061592.451770321</v>
      </c>
    </row>
    <row r="6" spans="1:13" x14ac:dyDescent="0.3">
      <c r="A6" s="9" t="s">
        <v>378</v>
      </c>
      <c r="B6" s="4">
        <v>0</v>
      </c>
      <c r="C6" s="3">
        <v>0</v>
      </c>
      <c r="D6" s="3">
        <v>0</v>
      </c>
      <c r="E6" s="3">
        <v>122.80973805406029</v>
      </c>
      <c r="F6" s="3">
        <v>248.98359778579379</v>
      </c>
      <c r="G6" s="3">
        <v>379.22371305567867</v>
      </c>
      <c r="H6" s="3">
        <v>514.158724258863</v>
      </c>
      <c r="I6" s="3">
        <v>654.92937759072083</v>
      </c>
      <c r="J6" s="3">
        <v>802.32680792770589</v>
      </c>
      <c r="K6" s="3">
        <v>956.37919696956669</v>
      </c>
      <c r="L6" s="3">
        <v>1116.0208099317333</v>
      </c>
      <c r="M6" s="5">
        <v>1280.150544779005</v>
      </c>
    </row>
    <row r="7" spans="1:13" x14ac:dyDescent="0.3">
      <c r="A7" s="9" t="s">
        <v>10</v>
      </c>
      <c r="B7" s="4">
        <v>0</v>
      </c>
      <c r="C7" s="3">
        <v>0</v>
      </c>
      <c r="D7" s="3">
        <v>0</v>
      </c>
      <c r="E7" s="3">
        <v>45521.03764376929</v>
      </c>
      <c r="F7" s="3">
        <v>92620.324477657676</v>
      </c>
      <c r="G7" s="3">
        <v>141210.48367337836</v>
      </c>
      <c r="H7" s="3">
        <v>191175.53221948864</v>
      </c>
      <c r="I7" s="3">
        <v>242502.42520708265</v>
      </c>
      <c r="J7" s="3">
        <v>295019.38899667468</v>
      </c>
      <c r="K7" s="3">
        <v>348723.32124812948</v>
      </c>
      <c r="L7" s="3">
        <v>403758.46126988903</v>
      </c>
      <c r="M7" s="5">
        <v>460288.58431883994</v>
      </c>
    </row>
    <row r="8" spans="1:13" x14ac:dyDescent="0.3">
      <c r="A8" s="9" t="s">
        <v>12</v>
      </c>
      <c r="B8" s="4">
        <v>0</v>
      </c>
      <c r="C8" s="3">
        <v>0</v>
      </c>
      <c r="D8" s="3">
        <v>0</v>
      </c>
      <c r="E8" s="3">
        <v>5539.3177411367142</v>
      </c>
      <c r="F8" s="3">
        <v>11650.049569583178</v>
      </c>
      <c r="G8" s="3">
        <v>18392.189964173624</v>
      </c>
      <c r="H8" s="3">
        <v>25819.19259444419</v>
      </c>
      <c r="I8" s="3">
        <v>33995.693611732771</v>
      </c>
      <c r="J8" s="3">
        <v>42983.809040369888</v>
      </c>
      <c r="K8" s="3">
        <v>52820.881291608021</v>
      </c>
      <c r="L8" s="3">
        <v>63518.039550211623</v>
      </c>
      <c r="M8" s="5">
        <v>75078.073316149937</v>
      </c>
    </row>
    <row r="9" spans="1:13" x14ac:dyDescent="0.3">
      <c r="A9" s="9" t="s">
        <v>14</v>
      </c>
      <c r="B9" s="4">
        <v>0</v>
      </c>
      <c r="C9" s="3">
        <v>0</v>
      </c>
      <c r="D9" s="3">
        <v>0</v>
      </c>
      <c r="E9" s="3">
        <v>18234.301359065576</v>
      </c>
      <c r="F9" s="3">
        <v>39006.650118611942</v>
      </c>
      <c r="G9" s="3">
        <v>62770.258113755321</v>
      </c>
      <c r="H9" s="3">
        <v>90106.442759226411</v>
      </c>
      <c r="I9" s="3">
        <v>121642.12397271932</v>
      </c>
      <c r="J9" s="3">
        <v>158141.46084853308</v>
      </c>
      <c r="K9" s="3">
        <v>200304.09502940922</v>
      </c>
      <c r="L9" s="3">
        <v>248609.95336084219</v>
      </c>
      <c r="M9" s="5">
        <v>303495.58536486537</v>
      </c>
    </row>
    <row r="10" spans="1:13" x14ac:dyDescent="0.3">
      <c r="A10" s="9" t="s">
        <v>335</v>
      </c>
      <c r="B10" s="4">
        <v>0</v>
      </c>
      <c r="C10" s="3">
        <v>0</v>
      </c>
      <c r="D10" s="3">
        <v>0</v>
      </c>
      <c r="E10" s="3">
        <v>431.29434032685094</v>
      </c>
      <c r="F10" s="3">
        <v>873.94829927988758</v>
      </c>
      <c r="G10" s="3">
        <v>1329.1642697427415</v>
      </c>
      <c r="H10" s="3">
        <v>1798.301939334393</v>
      </c>
      <c r="I10" s="3">
        <v>2283.4460939401906</v>
      </c>
      <c r="J10" s="3">
        <v>2786.5037318648283</v>
      </c>
      <c r="K10" s="3">
        <v>3307.0932964131462</v>
      </c>
      <c r="L10" s="3">
        <v>3841.7762942904192</v>
      </c>
      <c r="M10" s="5">
        <v>4386.4404148886097</v>
      </c>
    </row>
    <row r="11" spans="1:13" x14ac:dyDescent="0.3">
      <c r="A11" s="9" t="s">
        <v>283</v>
      </c>
      <c r="B11" s="4">
        <v>0</v>
      </c>
      <c r="C11" s="3">
        <v>0</v>
      </c>
      <c r="D11" s="3">
        <v>0</v>
      </c>
      <c r="E11" s="3">
        <v>1838.8980732133205</v>
      </c>
      <c r="F11" s="3">
        <v>3838.9589621417581</v>
      </c>
      <c r="G11" s="3">
        <v>6007.9348769184653</v>
      </c>
      <c r="H11" s="3">
        <v>8361.3923326539043</v>
      </c>
      <c r="I11" s="3">
        <v>10939.923898487075</v>
      </c>
      <c r="J11" s="3">
        <v>13753.212274753147</v>
      </c>
      <c r="K11" s="3">
        <v>16815.677122380679</v>
      </c>
      <c r="L11" s="3">
        <v>20137.417200535063</v>
      </c>
      <c r="M11" s="5">
        <v>23732.542910488533</v>
      </c>
    </row>
    <row r="12" spans="1:13" x14ac:dyDescent="0.3">
      <c r="A12" s="9" t="s">
        <v>16</v>
      </c>
      <c r="B12" s="4">
        <v>0</v>
      </c>
      <c r="C12" s="3">
        <v>0</v>
      </c>
      <c r="D12" s="3">
        <v>0</v>
      </c>
      <c r="E12" s="3">
        <v>264147.39871139918</v>
      </c>
      <c r="F12" s="3">
        <v>541698.1520989053</v>
      </c>
      <c r="G12" s="3">
        <v>832326.94423410483</v>
      </c>
      <c r="H12" s="3">
        <v>1135393.5418427158</v>
      </c>
      <c r="I12" s="3">
        <v>1450997.8760130778</v>
      </c>
      <c r="J12" s="3">
        <v>1778011.8772118166</v>
      </c>
      <c r="K12" s="3">
        <v>2115927.0381058492</v>
      </c>
      <c r="L12" s="3">
        <v>2464615.4439415503</v>
      </c>
      <c r="M12" s="5">
        <v>2824069.3459473327</v>
      </c>
    </row>
    <row r="13" spans="1:13" x14ac:dyDescent="0.3">
      <c r="A13" s="9" t="s">
        <v>18</v>
      </c>
      <c r="B13" s="4">
        <v>0</v>
      </c>
      <c r="C13" s="3">
        <v>0</v>
      </c>
      <c r="D13" s="3">
        <v>0</v>
      </c>
      <c r="E13" s="3">
        <v>369.44385215981856</v>
      </c>
      <c r="F13" s="3">
        <v>745.40080011004102</v>
      </c>
      <c r="G13" s="3">
        <v>1128.2549667524436</v>
      </c>
      <c r="H13" s="3">
        <v>1519.242283923295</v>
      </c>
      <c r="I13" s="3">
        <v>1922.8203771829612</v>
      </c>
      <c r="J13" s="3">
        <v>2337.6068081602934</v>
      </c>
      <c r="K13" s="3">
        <v>2763.613788863775</v>
      </c>
      <c r="L13" s="3">
        <v>3198.984045766143</v>
      </c>
      <c r="M13" s="5">
        <v>3641.5534485158332</v>
      </c>
    </row>
    <row r="14" spans="1:13" x14ac:dyDescent="0.3">
      <c r="A14" s="9" t="s">
        <v>20</v>
      </c>
      <c r="B14" s="4">
        <v>0</v>
      </c>
      <c r="C14" s="3">
        <v>0</v>
      </c>
      <c r="D14" s="3">
        <v>0</v>
      </c>
      <c r="E14" s="3">
        <v>9903.0419618598535</v>
      </c>
      <c r="F14" s="3">
        <v>19882.6645493377</v>
      </c>
      <c r="G14" s="3">
        <v>29968.777514694317</v>
      </c>
      <c r="H14" s="3">
        <v>40197.785443213244</v>
      </c>
      <c r="I14" s="3">
        <v>50571.162236923468</v>
      </c>
      <c r="J14" s="3">
        <v>61149.472618373693</v>
      </c>
      <c r="K14" s="3">
        <v>71921.231187168509</v>
      </c>
      <c r="L14" s="3">
        <v>82815.468272899743</v>
      </c>
      <c r="M14" s="5">
        <v>93754.107293326</v>
      </c>
    </row>
    <row r="15" spans="1:13" x14ac:dyDescent="0.3">
      <c r="A15" s="9" t="s">
        <v>22</v>
      </c>
      <c r="B15" s="4">
        <v>0</v>
      </c>
      <c r="C15" s="3">
        <v>0</v>
      </c>
      <c r="D15" s="3">
        <v>0</v>
      </c>
      <c r="E15" s="3">
        <v>663.01177460069812</v>
      </c>
      <c r="F15" s="3">
        <v>1372.5490929016378</v>
      </c>
      <c r="G15" s="3">
        <v>2130.3523383805732</v>
      </c>
      <c r="H15" s="3">
        <v>2939.1457416071717</v>
      </c>
      <c r="I15" s="3">
        <v>3801.2172787561794</v>
      </c>
      <c r="J15" s="3">
        <v>4719.394126750758</v>
      </c>
      <c r="K15" s="3">
        <v>5695.8602999254217</v>
      </c>
      <c r="L15" s="3">
        <v>6731.1612747634135</v>
      </c>
      <c r="M15" s="5">
        <v>7825.5093222154646</v>
      </c>
    </row>
    <row r="16" spans="1:13" x14ac:dyDescent="0.3">
      <c r="A16" s="9" t="s">
        <v>24</v>
      </c>
      <c r="B16" s="4">
        <v>0</v>
      </c>
      <c r="C16" s="3">
        <v>0</v>
      </c>
      <c r="D16" s="3">
        <v>0</v>
      </c>
      <c r="E16" s="3">
        <v>21068.847522135358</v>
      </c>
      <c r="F16" s="3">
        <v>46232.001724347996</v>
      </c>
      <c r="G16" s="3">
        <v>76177.733558488631</v>
      </c>
      <c r="H16" s="3">
        <v>111700.83913498209</v>
      </c>
      <c r="I16" s="3">
        <v>153600.61009332424</v>
      </c>
      <c r="J16" s="3">
        <v>203025.40838372958</v>
      </c>
      <c r="K16" s="3">
        <v>261192.73166369813</v>
      </c>
      <c r="L16" s="3">
        <v>329485.4248610147</v>
      </c>
      <c r="M16" s="5">
        <v>409494.13065568986</v>
      </c>
    </row>
    <row r="17" spans="1:13" x14ac:dyDescent="0.3">
      <c r="A17" s="9" t="s">
        <v>26</v>
      </c>
      <c r="B17" s="4">
        <v>0</v>
      </c>
      <c r="C17" s="3">
        <v>0</v>
      </c>
      <c r="D17" s="3">
        <v>0</v>
      </c>
      <c r="E17" s="3">
        <v>766.02722897291824</v>
      </c>
      <c r="F17" s="3">
        <v>1565.1386972688997</v>
      </c>
      <c r="G17" s="3">
        <v>2396.0258235243309</v>
      </c>
      <c r="H17" s="3">
        <v>3255.6716410464069</v>
      </c>
      <c r="I17" s="3">
        <v>4144.0922585517765</v>
      </c>
      <c r="J17" s="3">
        <v>5056.8979132812965</v>
      </c>
      <c r="K17" s="3">
        <v>5992.458087643201</v>
      </c>
      <c r="L17" s="3">
        <v>6951.2254621377579</v>
      </c>
      <c r="M17" s="5">
        <v>7933.2048023506213</v>
      </c>
    </row>
    <row r="18" spans="1:13" x14ac:dyDescent="0.3">
      <c r="A18" s="9" t="s">
        <v>28</v>
      </c>
      <c r="B18" s="4">
        <v>0</v>
      </c>
      <c r="C18" s="3">
        <v>0</v>
      </c>
      <c r="D18" s="3">
        <v>0</v>
      </c>
      <c r="E18" s="3">
        <v>23461.242297505087</v>
      </c>
      <c r="F18" s="3">
        <v>49167.249972599966</v>
      </c>
      <c r="G18" s="3">
        <v>77235.982889769191</v>
      </c>
      <c r="H18" s="3">
        <v>107773.37627746776</v>
      </c>
      <c r="I18" s="3">
        <v>140970.74818119552</v>
      </c>
      <c r="J18" s="3">
        <v>176920.78276232077</v>
      </c>
      <c r="K18" s="3">
        <v>215780.71256477904</v>
      </c>
      <c r="L18" s="3">
        <v>257757.18084502913</v>
      </c>
      <c r="M18" s="5">
        <v>303070.28623155731</v>
      </c>
    </row>
    <row r="19" spans="1:13" x14ac:dyDescent="0.3">
      <c r="A19" s="9" t="s">
        <v>30</v>
      </c>
      <c r="B19" s="4">
        <v>0</v>
      </c>
      <c r="C19" s="3">
        <v>0</v>
      </c>
      <c r="D19" s="3">
        <v>0</v>
      </c>
      <c r="E19" s="3">
        <v>5573.2264031509112</v>
      </c>
      <c r="F19" s="3">
        <v>11654.507837776211</v>
      </c>
      <c r="G19" s="3">
        <v>18290.673770685142</v>
      </c>
      <c r="H19" s="3">
        <v>25534.531037473535</v>
      </c>
      <c r="I19" s="3">
        <v>33454.654826976395</v>
      </c>
      <c r="J19" s="3">
        <v>42114.437460203495</v>
      </c>
      <c r="K19" s="3">
        <v>51582.810463200018</v>
      </c>
      <c r="L19" s="3">
        <v>61934.195603349333</v>
      </c>
      <c r="M19" s="5">
        <v>73249.915750277461</v>
      </c>
    </row>
    <row r="20" spans="1:13" x14ac:dyDescent="0.3">
      <c r="A20" s="9" t="s">
        <v>32</v>
      </c>
      <c r="B20" s="4">
        <v>0</v>
      </c>
      <c r="C20" s="3">
        <v>0</v>
      </c>
      <c r="D20" s="3">
        <v>0</v>
      </c>
      <c r="E20" s="3">
        <v>2838.2550852354179</v>
      </c>
      <c r="F20" s="3">
        <v>5827.7282599941682</v>
      </c>
      <c r="G20" s="3">
        <v>8971.9060212993209</v>
      </c>
      <c r="H20" s="3">
        <v>12276.179452643919</v>
      </c>
      <c r="I20" s="3">
        <v>15741.806931505824</v>
      </c>
      <c r="J20" s="3">
        <v>19376.178408217063</v>
      </c>
      <c r="K20" s="3">
        <v>23175.461231525522</v>
      </c>
      <c r="L20" s="3">
        <v>27122.816854688805</v>
      </c>
      <c r="M20" s="5">
        <v>31199.936441109196</v>
      </c>
    </row>
    <row r="21" spans="1:13" x14ac:dyDescent="0.3">
      <c r="A21" s="9" t="s">
        <v>34</v>
      </c>
      <c r="B21" s="4">
        <v>0</v>
      </c>
      <c r="C21" s="3">
        <v>0</v>
      </c>
      <c r="D21" s="3">
        <v>0</v>
      </c>
      <c r="E21" s="3">
        <v>184615.20323733054</v>
      </c>
      <c r="F21" s="3">
        <v>371685.59358020872</v>
      </c>
      <c r="G21" s="3">
        <v>560835.17755504698</v>
      </c>
      <c r="H21" s="3">
        <v>751699.65765593946</v>
      </c>
      <c r="I21" s="3">
        <v>944351.57748518139</v>
      </c>
      <c r="J21" s="3">
        <v>1138218.6964148134</v>
      </c>
      <c r="K21" s="3">
        <v>1332813.9403089918</v>
      </c>
      <c r="L21" s="3">
        <v>1527437.3996321131</v>
      </c>
      <c r="M21" s="5">
        <v>1721399.6955603249</v>
      </c>
    </row>
    <row r="22" spans="1:13" x14ac:dyDescent="0.3">
      <c r="A22" s="9" t="s">
        <v>36</v>
      </c>
      <c r="B22" s="4">
        <v>0</v>
      </c>
      <c r="C22" s="3">
        <v>0</v>
      </c>
      <c r="D22" s="3">
        <v>0</v>
      </c>
      <c r="E22" s="3">
        <v>37077.241189868946</v>
      </c>
      <c r="F22" s="3">
        <v>79326.052572499728</v>
      </c>
      <c r="G22" s="3">
        <v>127308.47899582935</v>
      </c>
      <c r="H22" s="3">
        <v>181599.30419847241</v>
      </c>
      <c r="I22" s="3">
        <v>242715.01234206592</v>
      </c>
      <c r="J22" s="3">
        <v>311445.38226560643</v>
      </c>
      <c r="K22" s="3">
        <v>388553.66213458031</v>
      </c>
      <c r="L22" s="3">
        <v>474883.94921049452</v>
      </c>
      <c r="M22" s="5">
        <v>571350.17741975444</v>
      </c>
    </row>
    <row r="23" spans="1:13" x14ac:dyDescent="0.3">
      <c r="A23" s="9" t="s">
        <v>38</v>
      </c>
      <c r="B23" s="4">
        <v>0</v>
      </c>
      <c r="C23" s="3">
        <v>0</v>
      </c>
      <c r="D23" s="3">
        <v>0</v>
      </c>
      <c r="E23" s="3">
        <v>19271.095883893111</v>
      </c>
      <c r="F23" s="3">
        <v>41839.725061901525</v>
      </c>
      <c r="G23" s="3">
        <v>68191.109879021562</v>
      </c>
      <c r="H23" s="3">
        <v>98834.966855818784</v>
      </c>
      <c r="I23" s="3">
        <v>134303.14527000455</v>
      </c>
      <c r="J23" s="3">
        <v>175284.98519908547</v>
      </c>
      <c r="K23" s="3">
        <v>222503.68645811875</v>
      </c>
      <c r="L23" s="3">
        <v>276763.96734552574</v>
      </c>
      <c r="M23" s="5">
        <v>338942.566721946</v>
      </c>
    </row>
    <row r="24" spans="1:13" x14ac:dyDescent="0.3">
      <c r="A24" s="9" t="s">
        <v>44</v>
      </c>
      <c r="B24" s="4">
        <v>0</v>
      </c>
      <c r="C24" s="3">
        <v>0</v>
      </c>
      <c r="D24" s="3">
        <v>0</v>
      </c>
      <c r="E24" s="3">
        <v>785.04986743819245</v>
      </c>
      <c r="F24" s="3">
        <v>1616.5123292722237</v>
      </c>
      <c r="G24" s="3">
        <v>2494.9008896052037</v>
      </c>
      <c r="H24" s="3">
        <v>3419.6696708406198</v>
      </c>
      <c r="I24" s="3">
        <v>4392.4025508578961</v>
      </c>
      <c r="J24" s="3">
        <v>5410.9941461703274</v>
      </c>
      <c r="K24" s="3">
        <v>6474.7900742206511</v>
      </c>
      <c r="L24" s="3">
        <v>7583.7790125745378</v>
      </c>
      <c r="M24" s="5">
        <v>8737.5117935207491</v>
      </c>
    </row>
    <row r="25" spans="1:13" x14ac:dyDescent="0.3">
      <c r="A25" s="9" t="s">
        <v>40</v>
      </c>
      <c r="B25" s="4">
        <v>0</v>
      </c>
      <c r="C25" s="3">
        <v>0</v>
      </c>
      <c r="D25" s="3">
        <v>0</v>
      </c>
      <c r="E25" s="3">
        <v>28760.962848533294</v>
      </c>
      <c r="F25" s="3">
        <v>59847.669208392967</v>
      </c>
      <c r="G25" s="3">
        <v>93606.492189125507</v>
      </c>
      <c r="H25" s="3">
        <v>130495.96461545478</v>
      </c>
      <c r="I25" s="3">
        <v>171106.03915045003</v>
      </c>
      <c r="J25" s="3">
        <v>215944.42109292338</v>
      </c>
      <c r="K25" s="3">
        <v>264930.13805407973</v>
      </c>
      <c r="L25" s="3">
        <v>317099.62731502275</v>
      </c>
      <c r="M25" s="5">
        <v>371300.51449843403</v>
      </c>
    </row>
    <row r="26" spans="1:13" x14ac:dyDescent="0.3">
      <c r="A26" s="9" t="s">
        <v>42</v>
      </c>
      <c r="B26" s="4">
        <v>0</v>
      </c>
      <c r="C26" s="3">
        <v>0</v>
      </c>
      <c r="D26" s="3">
        <v>0</v>
      </c>
      <c r="E26" s="3">
        <v>47844.817723573186</v>
      </c>
      <c r="F26" s="3">
        <v>102585.24344539118</v>
      </c>
      <c r="G26" s="3">
        <v>165042.54714570055</v>
      </c>
      <c r="H26" s="3">
        <v>236104.3838750479</v>
      </c>
      <c r="I26" s="3">
        <v>316432.32543319045</v>
      </c>
      <c r="J26" s="3">
        <v>407316.12335496279</v>
      </c>
      <c r="K26" s="3">
        <v>509857.68893712433</v>
      </c>
      <c r="L26" s="3">
        <v>625165.65468864015</v>
      </c>
      <c r="M26" s="5">
        <v>754443.24399917922</v>
      </c>
    </row>
    <row r="27" spans="1:13" x14ac:dyDescent="0.3">
      <c r="A27" s="9" t="s">
        <v>46</v>
      </c>
      <c r="B27" s="4">
        <v>0</v>
      </c>
      <c r="C27" s="3">
        <v>0</v>
      </c>
      <c r="D27" s="3">
        <v>0</v>
      </c>
      <c r="E27" s="3">
        <v>7791.0678952897142</v>
      </c>
      <c r="F27" s="3">
        <v>16953.057693899595</v>
      </c>
      <c r="G27" s="3">
        <v>27691.022625232843</v>
      </c>
      <c r="H27" s="3">
        <v>40235.067736018507</v>
      </c>
      <c r="I27" s="3">
        <v>54698.427852695153</v>
      </c>
      <c r="J27" s="3">
        <v>71463.349035063191</v>
      </c>
      <c r="K27" s="3">
        <v>90827.273486593869</v>
      </c>
      <c r="L27" s="3">
        <v>113087.00367970593</v>
      </c>
      <c r="M27" s="5">
        <v>138584.78278054806</v>
      </c>
    </row>
    <row r="28" spans="1:13" x14ac:dyDescent="0.3">
      <c r="A28" s="9" t="s">
        <v>48</v>
      </c>
      <c r="B28" s="4">
        <v>0</v>
      </c>
      <c r="C28" s="3">
        <v>0</v>
      </c>
      <c r="D28" s="3">
        <v>0</v>
      </c>
      <c r="E28" s="3">
        <v>14983.739030222874</v>
      </c>
      <c r="F28" s="3">
        <v>33728.253629221043</v>
      </c>
      <c r="G28" s="3">
        <v>57054.279331321406</v>
      </c>
      <c r="H28" s="3">
        <v>85950.812362256955</v>
      </c>
      <c r="I28" s="3">
        <v>121451.3851470707</v>
      </c>
      <c r="J28" s="3">
        <v>165086.7624186069</v>
      </c>
      <c r="K28" s="3">
        <v>218582.49888038222</v>
      </c>
      <c r="L28" s="3">
        <v>284015.14894778124</v>
      </c>
      <c r="M28" s="5">
        <v>363883.79342649598</v>
      </c>
    </row>
    <row r="29" spans="1:13" x14ac:dyDescent="0.3">
      <c r="A29" s="9" t="s">
        <v>346</v>
      </c>
      <c r="B29" s="4">
        <v>0</v>
      </c>
      <c r="C29" s="3">
        <v>0</v>
      </c>
      <c r="D29" s="3">
        <v>0</v>
      </c>
      <c r="E29" s="3">
        <v>17013.099096625461</v>
      </c>
      <c r="F29" s="3">
        <v>34360.19509955938</v>
      </c>
      <c r="G29" s="3">
        <v>52036.956839569379</v>
      </c>
      <c r="H29" s="3">
        <v>70023.322561412118</v>
      </c>
      <c r="I29" s="3">
        <v>88375.150258291513</v>
      </c>
      <c r="J29" s="3">
        <v>107047.03085280827</v>
      </c>
      <c r="K29" s="3">
        <v>126011.70400868787</v>
      </c>
      <c r="L29" s="3">
        <v>145232.54279495368</v>
      </c>
      <c r="M29" s="5">
        <v>164664.07823446719</v>
      </c>
    </row>
    <row r="30" spans="1:13" x14ac:dyDescent="0.3">
      <c r="A30" s="9" t="s">
        <v>267</v>
      </c>
      <c r="B30" s="4">
        <v>0</v>
      </c>
      <c r="C30" s="3">
        <v>0</v>
      </c>
      <c r="D30" s="3">
        <v>0</v>
      </c>
      <c r="E30" s="3">
        <v>780190.76667828858</v>
      </c>
      <c r="F30" s="3">
        <v>1546211.364077732</v>
      </c>
      <c r="G30" s="3">
        <v>2301934.4668176025</v>
      </c>
      <c r="H30" s="3">
        <v>3052445.313639909</v>
      </c>
      <c r="I30" s="3">
        <v>3805159.8180360645</v>
      </c>
      <c r="J30" s="3">
        <v>4562965.5441654623</v>
      </c>
      <c r="K30" s="3">
        <v>5326372.9915117323</v>
      </c>
      <c r="L30" s="3">
        <v>6090365.7430104166</v>
      </c>
      <c r="M30" s="5">
        <v>6848355.3098749518</v>
      </c>
    </row>
    <row r="31" spans="1:13" x14ac:dyDescent="0.3">
      <c r="A31" s="9" t="s">
        <v>379</v>
      </c>
      <c r="B31" s="4">
        <v>0</v>
      </c>
      <c r="C31" s="3">
        <v>0</v>
      </c>
      <c r="D31" s="3">
        <v>0</v>
      </c>
      <c r="E31" s="3">
        <v>7808.5442802163889</v>
      </c>
      <c r="F31" s="3">
        <v>15613.275392907788</v>
      </c>
      <c r="G31" s="3">
        <v>23401.459639480046</v>
      </c>
      <c r="H31" s="3">
        <v>31145.478472874442</v>
      </c>
      <c r="I31" s="3">
        <v>38836.455163476581</v>
      </c>
      <c r="J31" s="3">
        <v>46451.351163054584</v>
      </c>
      <c r="K31" s="3">
        <v>53978.774073325854</v>
      </c>
      <c r="L31" s="3">
        <v>61428.416909614229</v>
      </c>
      <c r="M31" s="5">
        <v>68807.532694688824</v>
      </c>
    </row>
    <row r="32" spans="1:13" x14ac:dyDescent="0.3">
      <c r="A32" s="9" t="s">
        <v>50</v>
      </c>
      <c r="B32" s="4">
        <v>0</v>
      </c>
      <c r="C32" s="3">
        <v>0</v>
      </c>
      <c r="D32" s="3">
        <v>0</v>
      </c>
      <c r="E32" s="3">
        <v>50909.682965961751</v>
      </c>
      <c r="F32" s="3">
        <v>102958.42279246682</v>
      </c>
      <c r="G32" s="3">
        <v>156040.08452930767</v>
      </c>
      <c r="H32" s="3">
        <v>209970.60953977145</v>
      </c>
      <c r="I32" s="3">
        <v>264808.6695191944</v>
      </c>
      <c r="J32" s="3">
        <v>320259.58937458834</v>
      </c>
      <c r="K32" s="3">
        <v>376177.19192030746</v>
      </c>
      <c r="L32" s="3">
        <v>432462.61775589595</v>
      </c>
      <c r="M32" s="5">
        <v>489015.4822450038</v>
      </c>
    </row>
    <row r="33" spans="1:13" x14ac:dyDescent="0.3">
      <c r="A33" s="9" t="s">
        <v>52</v>
      </c>
      <c r="B33" s="4">
        <v>0</v>
      </c>
      <c r="C33" s="3">
        <v>0</v>
      </c>
      <c r="D33" s="3">
        <v>0</v>
      </c>
      <c r="E33" s="3">
        <v>1391.0964572216126</v>
      </c>
      <c r="F33" s="3">
        <v>3012.2317518815744</v>
      </c>
      <c r="G33" s="3">
        <v>4896.6655433692649</v>
      </c>
      <c r="H33" s="3">
        <v>7082.1336386324401</v>
      </c>
      <c r="I33" s="3">
        <v>9607.5232583711459</v>
      </c>
      <c r="J33" s="3">
        <v>12524.181998907357</v>
      </c>
      <c r="K33" s="3">
        <v>15883.839418437487</v>
      </c>
      <c r="L33" s="3">
        <v>19740.802117576444</v>
      </c>
      <c r="M33" s="5">
        <v>24153.903786512048</v>
      </c>
    </row>
    <row r="34" spans="1:13" x14ac:dyDescent="0.3">
      <c r="A34" s="9" t="s">
        <v>54</v>
      </c>
      <c r="B34" s="4">
        <v>0</v>
      </c>
      <c r="C34" s="3">
        <v>0</v>
      </c>
      <c r="D34" s="3">
        <v>0</v>
      </c>
      <c r="E34" s="3">
        <v>11416.415340613399</v>
      </c>
      <c r="F34" s="3">
        <v>24529.95822483988</v>
      </c>
      <c r="G34" s="3">
        <v>39559.370151825307</v>
      </c>
      <c r="H34" s="3">
        <v>56748.719634651497</v>
      </c>
      <c r="I34" s="3">
        <v>76305.168601271289</v>
      </c>
      <c r="J34" s="3">
        <v>98573.909652930248</v>
      </c>
      <c r="K34" s="3">
        <v>123860.8375210033</v>
      </c>
      <c r="L34" s="3">
        <v>152463.56612639519</v>
      </c>
      <c r="M34" s="5">
        <v>184712.66787510156</v>
      </c>
    </row>
    <row r="35" spans="1:13" x14ac:dyDescent="0.3">
      <c r="A35" s="9" t="s">
        <v>56</v>
      </c>
      <c r="B35" s="4">
        <v>0</v>
      </c>
      <c r="C35" s="3">
        <v>0</v>
      </c>
      <c r="D35" s="3">
        <v>0</v>
      </c>
      <c r="E35" s="3">
        <v>4470.7197596661863</v>
      </c>
      <c r="F35" s="3">
        <v>9056.3612477497081</v>
      </c>
      <c r="G35" s="3">
        <v>13749.391033672728</v>
      </c>
      <c r="H35" s="3">
        <v>18532.503083095653</v>
      </c>
      <c r="I35" s="3">
        <v>23410.611583564954</v>
      </c>
      <c r="J35" s="3">
        <v>28359.159329310001</v>
      </c>
      <c r="K35" s="3">
        <v>33364.23120414454</v>
      </c>
      <c r="L35" s="3">
        <v>38415.456668181927</v>
      </c>
      <c r="M35" s="5">
        <v>43501.847456482472</v>
      </c>
    </row>
    <row r="36" spans="1:13" x14ac:dyDescent="0.3">
      <c r="A36" s="9" t="s">
        <v>58</v>
      </c>
      <c r="B36" s="4">
        <v>0</v>
      </c>
      <c r="C36" s="3">
        <v>0</v>
      </c>
      <c r="D36" s="3">
        <v>0</v>
      </c>
      <c r="E36" s="3">
        <v>47183.668888422544</v>
      </c>
      <c r="F36" s="3">
        <v>101395.4298343804</v>
      </c>
      <c r="G36" s="3">
        <v>163516.55233159952</v>
      </c>
      <c r="H36" s="3">
        <v>234537.52852699521</v>
      </c>
      <c r="I36" s="3">
        <v>315374.02893968381</v>
      </c>
      <c r="J36" s="3">
        <v>407371.70208093175</v>
      </c>
      <c r="K36" s="3">
        <v>511933.2531277542</v>
      </c>
      <c r="L36" s="3">
        <v>630615.2227697057</v>
      </c>
      <c r="M36" s="5">
        <v>765125.16983435478</v>
      </c>
    </row>
    <row r="37" spans="1:13" x14ac:dyDescent="0.3">
      <c r="A37" s="9" t="s">
        <v>60</v>
      </c>
      <c r="B37" s="4">
        <v>0</v>
      </c>
      <c r="C37" s="3">
        <v>0</v>
      </c>
      <c r="D37" s="3">
        <v>0</v>
      </c>
      <c r="E37" s="3">
        <v>7887.0369628011249</v>
      </c>
      <c r="F37" s="3">
        <v>15537.702083787881</v>
      </c>
      <c r="G37" s="3">
        <v>23016.518412373611</v>
      </c>
      <c r="H37" s="3">
        <v>30428.559174514376</v>
      </c>
      <c r="I37" s="3">
        <v>37905.393754940829</v>
      </c>
      <c r="J37" s="3">
        <v>45531.985743110068</v>
      </c>
      <c r="K37" s="3">
        <v>53331.822118961019</v>
      </c>
      <c r="L37" s="3">
        <v>61221.161107127904</v>
      </c>
      <c r="M37" s="5">
        <v>69094.979006462032</v>
      </c>
    </row>
    <row r="38" spans="1:13" x14ac:dyDescent="0.3">
      <c r="A38" s="9" t="s">
        <v>272</v>
      </c>
      <c r="B38" s="4">
        <v>0</v>
      </c>
      <c r="C38" s="3">
        <v>0</v>
      </c>
      <c r="D38" s="3">
        <v>0</v>
      </c>
      <c r="E38" s="3">
        <v>28871.555201567709</v>
      </c>
      <c r="F38" s="3">
        <v>57761.18281269935</v>
      </c>
      <c r="G38" s="3">
        <v>86827.387816699455</v>
      </c>
      <c r="H38" s="3">
        <v>116341.60672063963</v>
      </c>
      <c r="I38" s="3">
        <v>146609.6101724098</v>
      </c>
      <c r="J38" s="3">
        <v>177907.90782959224</v>
      </c>
      <c r="K38" s="3">
        <v>210270.91695124214</v>
      </c>
      <c r="L38" s="3">
        <v>243388.26005015709</v>
      </c>
      <c r="M38" s="5">
        <v>276889.98117119516</v>
      </c>
    </row>
    <row r="39" spans="1:13" x14ac:dyDescent="0.3">
      <c r="A39" s="9" t="s">
        <v>62</v>
      </c>
      <c r="B39" s="4">
        <v>0</v>
      </c>
      <c r="C39" s="3">
        <v>0</v>
      </c>
      <c r="D39" s="3">
        <v>0</v>
      </c>
      <c r="E39" s="3">
        <v>141015.48211224901</v>
      </c>
      <c r="F39" s="3">
        <v>315921.6699993466</v>
      </c>
      <c r="G39" s="3">
        <v>531965.17916974938</v>
      </c>
      <c r="H39" s="3">
        <v>797861.17787156336</v>
      </c>
      <c r="I39" s="3">
        <v>1122945.3670780458</v>
      </c>
      <c r="J39" s="3">
        <v>1520388.6518512242</v>
      </c>
      <c r="K39" s="3">
        <v>2004983.6709465599</v>
      </c>
      <c r="L39" s="3">
        <v>2594151.6363091888</v>
      </c>
      <c r="M39" s="5">
        <v>3308640.9287000541</v>
      </c>
    </row>
    <row r="40" spans="1:13" x14ac:dyDescent="0.3">
      <c r="A40" s="9" t="s">
        <v>64</v>
      </c>
      <c r="B40" s="4">
        <v>0</v>
      </c>
      <c r="C40" s="3">
        <v>0</v>
      </c>
      <c r="D40" s="3">
        <v>0</v>
      </c>
      <c r="E40" s="3">
        <v>1048.4005302344976</v>
      </c>
      <c r="F40" s="3">
        <v>2220.3696334191281</v>
      </c>
      <c r="G40" s="3">
        <v>3526.0896035392707</v>
      </c>
      <c r="H40" s="3">
        <v>4976.8484510436374</v>
      </c>
      <c r="I40" s="3">
        <v>6581.9895342176205</v>
      </c>
      <c r="J40" s="3">
        <v>8355.8472916243591</v>
      </c>
      <c r="K40" s="3">
        <v>10314.133219664962</v>
      </c>
      <c r="L40" s="3">
        <v>12476.548877079125</v>
      </c>
      <c r="M40" s="5">
        <v>14864.733588476422</v>
      </c>
    </row>
    <row r="41" spans="1:13" x14ac:dyDescent="0.3">
      <c r="A41" s="9" t="s">
        <v>66</v>
      </c>
      <c r="B41" s="4">
        <v>0</v>
      </c>
      <c r="C41" s="3">
        <v>0</v>
      </c>
      <c r="D41" s="3">
        <v>0</v>
      </c>
      <c r="E41" s="3">
        <v>12141.98175255931</v>
      </c>
      <c r="F41" s="3">
        <v>24719.811814584653</v>
      </c>
      <c r="G41" s="3">
        <v>37730.129982758895</v>
      </c>
      <c r="H41" s="3">
        <v>51171.048091533012</v>
      </c>
      <c r="I41" s="3">
        <v>65090.55590504827</v>
      </c>
      <c r="J41" s="3">
        <v>79450.503795234719</v>
      </c>
      <c r="K41" s="3">
        <v>94233.963590958272</v>
      </c>
      <c r="L41" s="3">
        <v>109409.95436707523</v>
      </c>
      <c r="M41" s="5">
        <v>124944.82929656468</v>
      </c>
    </row>
    <row r="42" spans="1:13" x14ac:dyDescent="0.3">
      <c r="A42" s="9" t="s">
        <v>68</v>
      </c>
      <c r="B42" s="4">
        <v>0</v>
      </c>
      <c r="C42" s="3">
        <v>0</v>
      </c>
      <c r="D42" s="3">
        <v>0</v>
      </c>
      <c r="E42" s="3">
        <v>21878.137689214083</v>
      </c>
      <c r="F42" s="3">
        <v>44732.867130844737</v>
      </c>
      <c r="G42" s="3">
        <v>68576.212381314137</v>
      </c>
      <c r="H42" s="3">
        <v>93415.232382000424</v>
      </c>
      <c r="I42" s="3">
        <v>119313.82400641812</v>
      </c>
      <c r="J42" s="3">
        <v>146251.07918086019</v>
      </c>
      <c r="K42" s="3">
        <v>174226.80644392956</v>
      </c>
      <c r="L42" s="3">
        <v>203228.99525300751</v>
      </c>
      <c r="M42" s="5">
        <v>233237.38017715316</v>
      </c>
    </row>
    <row r="43" spans="1:13" x14ac:dyDescent="0.3">
      <c r="A43" s="9" t="s">
        <v>70</v>
      </c>
      <c r="B43" s="4">
        <v>0</v>
      </c>
      <c r="C43" s="3">
        <v>0</v>
      </c>
      <c r="D43" s="3">
        <v>0</v>
      </c>
      <c r="E43" s="3">
        <v>105800.16183770495</v>
      </c>
      <c r="F43" s="3">
        <v>216943.05919576064</v>
      </c>
      <c r="G43" s="3">
        <v>334132.85646565445</v>
      </c>
      <c r="H43" s="3">
        <v>458598.41983740218</v>
      </c>
      <c r="I43" s="3">
        <v>590519.13692847639</v>
      </c>
      <c r="J43" s="3">
        <v>731484.74632484</v>
      </c>
      <c r="K43" s="3">
        <v>881813.8723012032</v>
      </c>
      <c r="L43" s="3">
        <v>1040406.2104966193</v>
      </c>
      <c r="M43" s="5">
        <v>1205980.2817085739</v>
      </c>
    </row>
    <row r="44" spans="1:13" x14ac:dyDescent="0.3">
      <c r="A44" s="9" t="s">
        <v>72</v>
      </c>
      <c r="B44" s="4">
        <v>0</v>
      </c>
      <c r="C44" s="3">
        <v>0</v>
      </c>
      <c r="D44" s="3">
        <v>0</v>
      </c>
      <c r="E44" s="3">
        <v>8020.0030565309571</v>
      </c>
      <c r="F44" s="3">
        <v>16266.735101474333</v>
      </c>
      <c r="G44" s="3">
        <v>24729.285621607734</v>
      </c>
      <c r="H44" s="3">
        <v>33394.985057143436</v>
      </c>
      <c r="I44" s="3">
        <v>42308.942801565398</v>
      </c>
      <c r="J44" s="3">
        <v>51422.608548413089</v>
      </c>
      <c r="K44" s="3">
        <v>60733.203603935486</v>
      </c>
      <c r="L44" s="3">
        <v>70252.972656740982</v>
      </c>
      <c r="M44" s="5">
        <v>79993.677944655588</v>
      </c>
    </row>
    <row r="45" spans="1:13" x14ac:dyDescent="0.3">
      <c r="A45" s="9" t="s">
        <v>74</v>
      </c>
      <c r="B45" s="4">
        <v>0</v>
      </c>
      <c r="C45" s="3">
        <v>0</v>
      </c>
      <c r="D45" s="3">
        <v>0</v>
      </c>
      <c r="E45" s="3">
        <v>2055.0049459372458</v>
      </c>
      <c r="F45" s="3">
        <v>4514.9932927119844</v>
      </c>
      <c r="G45" s="3">
        <v>7454.1007788831885</v>
      </c>
      <c r="H45" s="3">
        <v>10957.024175839539</v>
      </c>
      <c r="I45" s="3">
        <v>15057.791902891968</v>
      </c>
      <c r="J45" s="3">
        <v>19898.454641313365</v>
      </c>
      <c r="K45" s="3">
        <v>25597.329996687371</v>
      </c>
      <c r="L45" s="3">
        <v>32287.057376163142</v>
      </c>
      <c r="M45" s="5">
        <v>40120.784406756182</v>
      </c>
    </row>
    <row r="46" spans="1:13" x14ac:dyDescent="0.3">
      <c r="A46" s="9" t="s">
        <v>76</v>
      </c>
      <c r="B46" s="4">
        <v>0</v>
      </c>
      <c r="C46" s="3">
        <v>0</v>
      </c>
      <c r="D46" s="3">
        <v>0</v>
      </c>
      <c r="E46" s="3">
        <v>5585.0408278755276</v>
      </c>
      <c r="F46" s="3">
        <v>12353.48488595098</v>
      </c>
      <c r="G46" s="3">
        <v>20500.904950384909</v>
      </c>
      <c r="H46" s="3">
        <v>30238.922921348465</v>
      </c>
      <c r="I46" s="3">
        <v>41811.99776284735</v>
      </c>
      <c r="J46" s="3">
        <v>55501.451387016612</v>
      </c>
      <c r="K46" s="3">
        <v>71627.323251149239</v>
      </c>
      <c r="L46" s="3">
        <v>90563.973673981003</v>
      </c>
      <c r="M46" s="5">
        <v>112742.27540529957</v>
      </c>
    </row>
    <row r="47" spans="1:13" x14ac:dyDescent="0.3">
      <c r="A47" s="9" t="s">
        <v>200</v>
      </c>
      <c r="B47" s="4">
        <v>0</v>
      </c>
      <c r="C47" s="3">
        <v>0</v>
      </c>
      <c r="D47" s="3">
        <v>0</v>
      </c>
      <c r="E47" s="3">
        <v>1714.6593199954077</v>
      </c>
      <c r="F47" s="3">
        <v>3539.0798895783373</v>
      </c>
      <c r="G47" s="3">
        <v>5477.3128523117048</v>
      </c>
      <c r="H47" s="3">
        <v>7531.6786557750311</v>
      </c>
      <c r="I47" s="3">
        <v>9702.8623946803855</v>
      </c>
      <c r="J47" s="3">
        <v>11993.577437324304</v>
      </c>
      <c r="K47" s="3">
        <v>14405.346223827015</v>
      </c>
      <c r="L47" s="3">
        <v>16938.889086012612</v>
      </c>
      <c r="M47" s="5">
        <v>19593.845696543693</v>
      </c>
    </row>
    <row r="48" spans="1:13" x14ac:dyDescent="0.3">
      <c r="A48" s="9" t="s">
        <v>78</v>
      </c>
      <c r="B48" s="4">
        <v>0</v>
      </c>
      <c r="C48" s="3">
        <v>0</v>
      </c>
      <c r="D48" s="3">
        <v>0</v>
      </c>
      <c r="E48" s="3">
        <v>164765.0589034739</v>
      </c>
      <c r="F48" s="3">
        <v>347899.2726527187</v>
      </c>
      <c r="G48" s="3">
        <v>550760.53367505828</v>
      </c>
      <c r="H48" s="3">
        <v>774939.98562860209</v>
      </c>
      <c r="I48" s="3">
        <v>1021838.5996647351</v>
      </c>
      <c r="J48" s="3">
        <v>1293340.1593136559</v>
      </c>
      <c r="K48" s="3">
        <v>1591028.8726790939</v>
      </c>
      <c r="L48" s="3">
        <v>1916168.4108362664</v>
      </c>
      <c r="M48" s="5">
        <v>2270033.5245909295</v>
      </c>
    </row>
    <row r="49" spans="1:13" x14ac:dyDescent="0.3">
      <c r="A49" s="9" t="s">
        <v>357</v>
      </c>
      <c r="B49" s="4">
        <v>0</v>
      </c>
      <c r="C49" s="3">
        <v>0</v>
      </c>
      <c r="D49" s="3">
        <v>0</v>
      </c>
      <c r="E49" s="3">
        <v>1354.9477407105442</v>
      </c>
      <c r="F49" s="3">
        <v>2797.9871664634265</v>
      </c>
      <c r="G49" s="3">
        <v>4332.2069698216474</v>
      </c>
      <c r="H49" s="3">
        <v>5957.6935788693081</v>
      </c>
      <c r="I49" s="3">
        <v>7675.2654979033796</v>
      </c>
      <c r="J49" s="3">
        <v>9485.9205030571393</v>
      </c>
      <c r="K49" s="3">
        <v>11388.941430964791</v>
      </c>
      <c r="L49" s="3">
        <v>13384.264761119797</v>
      </c>
      <c r="M49" s="5">
        <v>15471.339368552646</v>
      </c>
    </row>
    <row r="50" spans="1:13" x14ac:dyDescent="0.3">
      <c r="A50" s="9" t="s">
        <v>80</v>
      </c>
      <c r="B50" s="4">
        <v>0</v>
      </c>
      <c r="C50" s="3">
        <v>0</v>
      </c>
      <c r="D50" s="3">
        <v>0</v>
      </c>
      <c r="E50" s="3">
        <v>4248.8050720382307</v>
      </c>
      <c r="F50" s="3">
        <v>9018.403348699896</v>
      </c>
      <c r="G50" s="3">
        <v>14371.017198130656</v>
      </c>
      <c r="H50" s="3">
        <v>20376.760847193793</v>
      </c>
      <c r="I50" s="3">
        <v>27101.908526815321</v>
      </c>
      <c r="J50" s="3">
        <v>34632.520764070025</v>
      </c>
      <c r="K50" s="3">
        <v>43048.978878859263</v>
      </c>
      <c r="L50" s="3">
        <v>52421.902925951894</v>
      </c>
      <c r="M50" s="5">
        <v>62822.089439419207</v>
      </c>
    </row>
    <row r="51" spans="1:13" x14ac:dyDescent="0.3">
      <c r="A51" s="9" t="s">
        <v>82</v>
      </c>
      <c r="B51" s="4">
        <v>0</v>
      </c>
      <c r="C51" s="3">
        <v>0</v>
      </c>
      <c r="D51" s="3">
        <v>0</v>
      </c>
      <c r="E51" s="3">
        <v>2564.7396155216011</v>
      </c>
      <c r="F51" s="3">
        <v>5668.3455468720276</v>
      </c>
      <c r="G51" s="3">
        <v>9407.8570546496849</v>
      </c>
      <c r="H51" s="3">
        <v>13893.568690261109</v>
      </c>
      <c r="I51" s="3">
        <v>19226.710530626005</v>
      </c>
      <c r="J51" s="3">
        <v>25574.830058294621</v>
      </c>
      <c r="K51" s="3">
        <v>33115.082469539557</v>
      </c>
      <c r="L51" s="3">
        <v>42055.026155303065</v>
      </c>
      <c r="M51" s="5">
        <v>52635.527772156769</v>
      </c>
    </row>
    <row r="52" spans="1:13" x14ac:dyDescent="0.3">
      <c r="A52" s="9" t="s">
        <v>84</v>
      </c>
      <c r="B52" s="4">
        <v>0</v>
      </c>
      <c r="C52" s="3">
        <v>0</v>
      </c>
      <c r="D52" s="3">
        <v>0</v>
      </c>
      <c r="E52" s="3">
        <v>5315.2031145861838</v>
      </c>
      <c r="F52" s="3">
        <v>10933.485879814267</v>
      </c>
      <c r="G52" s="3">
        <v>16890.444686593371</v>
      </c>
      <c r="H52" s="3">
        <v>23231.471622888654</v>
      </c>
      <c r="I52" s="3">
        <v>29968.57328066614</v>
      </c>
      <c r="J52" s="3">
        <v>37162.995225441889</v>
      </c>
      <c r="K52" s="3">
        <v>44845.508301455528</v>
      </c>
      <c r="L52" s="3">
        <v>53024.715256403739</v>
      </c>
      <c r="M52" s="5">
        <v>61705.57702344378</v>
      </c>
    </row>
    <row r="53" spans="1:13" x14ac:dyDescent="0.3">
      <c r="A53" s="9" t="s">
        <v>86</v>
      </c>
      <c r="B53" s="4">
        <v>0</v>
      </c>
      <c r="C53" s="3">
        <v>0</v>
      </c>
      <c r="D53" s="3">
        <v>0</v>
      </c>
      <c r="E53" s="3">
        <v>59083.009140321286</v>
      </c>
      <c r="F53" s="3">
        <v>125678.54786947963</v>
      </c>
      <c r="G53" s="3">
        <v>200642.24005636445</v>
      </c>
      <c r="H53" s="3">
        <v>284937.40305909247</v>
      </c>
      <c r="I53" s="3">
        <v>379411.61231682415</v>
      </c>
      <c r="J53" s="3">
        <v>485354.73627477849</v>
      </c>
      <c r="K53" s="3">
        <v>603912.30326760584</v>
      </c>
      <c r="L53" s="3">
        <v>736112.2510571914</v>
      </c>
      <c r="M53" s="5">
        <v>883037.12934799399</v>
      </c>
    </row>
    <row r="54" spans="1:13" x14ac:dyDescent="0.3">
      <c r="A54" s="9" t="s">
        <v>336</v>
      </c>
      <c r="B54" s="4">
        <v>0</v>
      </c>
      <c r="C54" s="3">
        <v>0</v>
      </c>
      <c r="D54" s="3">
        <v>0</v>
      </c>
      <c r="E54" s="3">
        <v>127.60312697651443</v>
      </c>
      <c r="F54" s="3">
        <v>260.49849442854702</v>
      </c>
      <c r="G54" s="3">
        <v>398.69855288352346</v>
      </c>
      <c r="H54" s="3">
        <v>542.17349420233404</v>
      </c>
      <c r="I54" s="3">
        <v>691.13223247512633</v>
      </c>
      <c r="J54" s="3">
        <v>845.05905282227013</v>
      </c>
      <c r="K54" s="3">
        <v>1003.7209760113878</v>
      </c>
      <c r="L54" s="3">
        <v>1166.4650152054023</v>
      </c>
      <c r="M54" s="5">
        <v>1332.7507405405495</v>
      </c>
    </row>
    <row r="55" spans="1:13" x14ac:dyDescent="0.3">
      <c r="A55" s="9" t="s">
        <v>337</v>
      </c>
      <c r="B55" s="4">
        <v>0</v>
      </c>
      <c r="C55" s="3">
        <v>0</v>
      </c>
      <c r="D55" s="3">
        <v>0</v>
      </c>
      <c r="E55" s="3">
        <v>489.53359280266341</v>
      </c>
      <c r="F55" s="3">
        <v>980.61488718692999</v>
      </c>
      <c r="G55" s="3">
        <v>1474.9337776218581</v>
      </c>
      <c r="H55" s="3">
        <v>1976.7072808930043</v>
      </c>
      <c r="I55" s="3">
        <v>2493.4046990965453</v>
      </c>
      <c r="J55" s="3">
        <v>3027.9942655336345</v>
      </c>
      <c r="K55" s="3">
        <v>3582.4684186551131</v>
      </c>
      <c r="L55" s="3">
        <v>4153.8580797989707</v>
      </c>
      <c r="M55" s="5">
        <v>4739.2134864429554</v>
      </c>
    </row>
    <row r="56" spans="1:13" x14ac:dyDescent="0.3">
      <c r="A56" s="9" t="s">
        <v>360</v>
      </c>
      <c r="B56" s="4">
        <v>0</v>
      </c>
      <c r="C56" s="3">
        <v>0</v>
      </c>
      <c r="D56" s="3">
        <v>0</v>
      </c>
      <c r="E56" s="3">
        <v>189.84069392207584</v>
      </c>
      <c r="F56" s="3">
        <v>387.16515326549597</v>
      </c>
      <c r="G56" s="3">
        <v>592.43674690917669</v>
      </c>
      <c r="H56" s="3">
        <v>806.24020857790401</v>
      </c>
      <c r="I56" s="3">
        <v>1029.8403631855881</v>
      </c>
      <c r="J56" s="3">
        <v>1263.575370964204</v>
      </c>
      <c r="K56" s="3">
        <v>1507.8414998093767</v>
      </c>
      <c r="L56" s="3">
        <v>1762.5240993310254</v>
      </c>
      <c r="M56" s="5">
        <v>2027.6525185976498</v>
      </c>
    </row>
    <row r="57" spans="1:13" x14ac:dyDescent="0.3">
      <c r="A57" s="9" t="s">
        <v>88</v>
      </c>
      <c r="B57" s="4">
        <v>0</v>
      </c>
      <c r="C57" s="3">
        <v>0</v>
      </c>
      <c r="D57" s="3">
        <v>0</v>
      </c>
      <c r="E57" s="3">
        <v>29002.560845259693</v>
      </c>
      <c r="F57" s="3">
        <v>60340.538074236712</v>
      </c>
      <c r="G57" s="3">
        <v>94075.463794307201</v>
      </c>
      <c r="H57" s="3">
        <v>130290.83750667993</v>
      </c>
      <c r="I57" s="3">
        <v>169113.65850698284</v>
      </c>
      <c r="J57" s="3">
        <v>210582.31444857956</v>
      </c>
      <c r="K57" s="3">
        <v>254781.45010494872</v>
      </c>
      <c r="L57" s="3">
        <v>301796.58010376955</v>
      </c>
      <c r="M57" s="5">
        <v>351712.90626366588</v>
      </c>
    </row>
    <row r="58" spans="1:13" x14ac:dyDescent="0.3">
      <c r="A58" s="9" t="s">
        <v>90</v>
      </c>
      <c r="B58" s="4">
        <v>0</v>
      </c>
      <c r="C58" s="3">
        <v>0</v>
      </c>
      <c r="D58" s="3">
        <v>0</v>
      </c>
      <c r="E58" s="3">
        <v>16468.130159981898</v>
      </c>
      <c r="F58" s="3">
        <v>36325.283946006952</v>
      </c>
      <c r="G58" s="3">
        <v>60168.395366415454</v>
      </c>
      <c r="H58" s="3">
        <v>88686.139206950742</v>
      </c>
      <c r="I58" s="3">
        <v>122638.76608328134</v>
      </c>
      <c r="J58" s="3">
        <v>162993.11468636966</v>
      </c>
      <c r="K58" s="3">
        <v>210838.90543623624</v>
      </c>
      <c r="L58" s="3">
        <v>267446.81473735732</v>
      </c>
      <c r="M58" s="5">
        <v>334291.77640045166</v>
      </c>
    </row>
    <row r="59" spans="1:13" x14ac:dyDescent="0.3">
      <c r="A59" s="9" t="s">
        <v>92</v>
      </c>
      <c r="B59" s="4">
        <v>0</v>
      </c>
      <c r="C59" s="3">
        <v>0</v>
      </c>
      <c r="D59" s="3">
        <v>0</v>
      </c>
      <c r="E59" s="3">
        <v>3224.3994772987862</v>
      </c>
      <c r="F59" s="3">
        <v>6826.3191166315664</v>
      </c>
      <c r="G59" s="3">
        <v>10843.763346499611</v>
      </c>
      <c r="H59" s="3">
        <v>15318.285085358431</v>
      </c>
      <c r="I59" s="3">
        <v>20276.513175592714</v>
      </c>
      <c r="J59" s="3">
        <v>25778.953433072435</v>
      </c>
      <c r="K59" s="3">
        <v>31870.591770328305</v>
      </c>
      <c r="L59" s="3">
        <v>38588.553172456814</v>
      </c>
      <c r="M59" s="5">
        <v>45971.501441180248</v>
      </c>
    </row>
    <row r="60" spans="1:13" x14ac:dyDescent="0.3">
      <c r="A60" s="9" t="s">
        <v>94</v>
      </c>
      <c r="B60" s="4">
        <v>0</v>
      </c>
      <c r="C60" s="3">
        <v>0</v>
      </c>
      <c r="D60" s="3">
        <v>0</v>
      </c>
      <c r="E60" s="3">
        <v>1268.9698714249243</v>
      </c>
      <c r="F60" s="3">
        <v>2604.7467180494677</v>
      </c>
      <c r="G60" s="3">
        <v>4009.1016032307998</v>
      </c>
      <c r="H60" s="3">
        <v>5486.2218523697993</v>
      </c>
      <c r="I60" s="3">
        <v>7049.2780026423934</v>
      </c>
      <c r="J60" s="3">
        <v>8695.8591465660829</v>
      </c>
      <c r="K60" s="3">
        <v>10432.450478195788</v>
      </c>
      <c r="L60" s="3">
        <v>12265.525728433669</v>
      </c>
      <c r="M60" s="5">
        <v>14203.714480822815</v>
      </c>
    </row>
    <row r="61" spans="1:13" x14ac:dyDescent="0.3">
      <c r="A61" s="9" t="s">
        <v>96</v>
      </c>
      <c r="B61" s="4">
        <v>0</v>
      </c>
      <c r="C61" s="3">
        <v>0</v>
      </c>
      <c r="D61" s="3">
        <v>0</v>
      </c>
      <c r="E61" s="3">
        <v>26709.113734790415</v>
      </c>
      <c r="F61" s="3">
        <v>56612.331101910444</v>
      </c>
      <c r="G61" s="3">
        <v>89985.235958600999</v>
      </c>
      <c r="H61" s="3">
        <v>127089.86616643274</v>
      </c>
      <c r="I61" s="3">
        <v>168251.01496448711</v>
      </c>
      <c r="J61" s="3">
        <v>213771.63820046245</v>
      </c>
      <c r="K61" s="3">
        <v>263962.31296602468</v>
      </c>
      <c r="L61" s="3">
        <v>319144.43583513226</v>
      </c>
      <c r="M61" s="5">
        <v>379658.0559052648</v>
      </c>
    </row>
    <row r="62" spans="1:13" x14ac:dyDescent="0.3">
      <c r="A62" s="9" t="s">
        <v>98</v>
      </c>
      <c r="B62" s="4">
        <v>0</v>
      </c>
      <c r="C62" s="3">
        <v>0</v>
      </c>
      <c r="D62" s="3">
        <v>0</v>
      </c>
      <c r="E62" s="3">
        <v>13787.372676841449</v>
      </c>
      <c r="F62" s="3">
        <v>28402.271961976949</v>
      </c>
      <c r="G62" s="3">
        <v>43824.67566976964</v>
      </c>
      <c r="H62" s="3">
        <v>60018.973123049946</v>
      </c>
      <c r="I62" s="3">
        <v>76998.639501778351</v>
      </c>
      <c r="J62" s="3">
        <v>94700.675379070221</v>
      </c>
      <c r="K62" s="3">
        <v>113111.99983241502</v>
      </c>
      <c r="L62" s="3">
        <v>132259.22447150212</v>
      </c>
      <c r="M62" s="5">
        <v>152168.73748512485</v>
      </c>
    </row>
    <row r="63" spans="1:13" x14ac:dyDescent="0.3">
      <c r="A63" s="9" t="s">
        <v>100</v>
      </c>
      <c r="B63" s="4">
        <v>0</v>
      </c>
      <c r="C63" s="3">
        <v>0</v>
      </c>
      <c r="D63" s="3">
        <v>0</v>
      </c>
      <c r="E63" s="3">
        <v>2363888.296543166</v>
      </c>
      <c r="F63" s="3">
        <v>4879165.2587845474</v>
      </c>
      <c r="G63" s="3">
        <v>7546798.9301008657</v>
      </c>
      <c r="H63" s="3">
        <v>10364379.374266237</v>
      </c>
      <c r="I63" s="3">
        <v>13340122.824620418</v>
      </c>
      <c r="J63" s="3">
        <v>16466678.569890156</v>
      </c>
      <c r="K63" s="3">
        <v>19744319.058449522</v>
      </c>
      <c r="L63" s="3">
        <v>23178513.58070033</v>
      </c>
      <c r="M63" s="5">
        <v>26774590.345487863</v>
      </c>
    </row>
    <row r="64" spans="1:13" x14ac:dyDescent="0.3">
      <c r="A64" s="9" t="s">
        <v>102</v>
      </c>
      <c r="B64" s="4">
        <v>0</v>
      </c>
      <c r="C64" s="3">
        <v>0</v>
      </c>
      <c r="D64" s="3">
        <v>0</v>
      </c>
      <c r="E64" s="3">
        <v>309578.92708606087</v>
      </c>
      <c r="F64" s="3">
        <v>629985.36170515977</v>
      </c>
      <c r="G64" s="3">
        <v>961538.59676785767</v>
      </c>
      <c r="H64" s="3">
        <v>1304951.4243072979</v>
      </c>
      <c r="I64" s="3">
        <v>1660576.1651365645</v>
      </c>
      <c r="J64" s="3">
        <v>2029275.0208338276</v>
      </c>
      <c r="K64" s="3">
        <v>2410932.572796734</v>
      </c>
      <c r="L64" s="3">
        <v>2804197.396373732</v>
      </c>
      <c r="M64" s="5">
        <v>3207640.0698786303</v>
      </c>
    </row>
    <row r="65" spans="1:13" x14ac:dyDescent="0.3">
      <c r="A65" s="9" t="s">
        <v>380</v>
      </c>
      <c r="B65" s="4">
        <v>0</v>
      </c>
      <c r="C65" s="3">
        <v>0</v>
      </c>
      <c r="D65" s="3">
        <v>0</v>
      </c>
      <c r="E65" s="3">
        <v>129365.21436401037</v>
      </c>
      <c r="F65" s="3">
        <v>264716.64648795919</v>
      </c>
      <c r="G65" s="3">
        <v>405960.48950282671</v>
      </c>
      <c r="H65" s="3">
        <v>552619.78639061004</v>
      </c>
      <c r="I65" s="3">
        <v>704439.70639429148</v>
      </c>
      <c r="J65" s="3">
        <v>860879.85241900524</v>
      </c>
      <c r="K65" s="3">
        <v>1020865.8092824323</v>
      </c>
      <c r="L65" s="3">
        <v>1182578.516243889</v>
      </c>
      <c r="M65" s="5">
        <v>1344046.3747560512</v>
      </c>
    </row>
    <row r="66" spans="1:13" x14ac:dyDescent="0.3">
      <c r="A66" s="9" t="s">
        <v>104</v>
      </c>
      <c r="B66" s="4">
        <v>0</v>
      </c>
      <c r="C66" s="3">
        <v>0</v>
      </c>
      <c r="D66" s="3">
        <v>0</v>
      </c>
      <c r="E66" s="3">
        <v>61453.348177301581</v>
      </c>
      <c r="F66" s="3">
        <v>130269.33002263133</v>
      </c>
      <c r="G66" s="3">
        <v>207203.75037041574</v>
      </c>
      <c r="H66" s="3">
        <v>293099.01728345337</v>
      </c>
      <c r="I66" s="3">
        <v>388741.92734438798</v>
      </c>
      <c r="J66" s="3">
        <v>495228.90436622198</v>
      </c>
      <c r="K66" s="3">
        <v>613589.25603689835</v>
      </c>
      <c r="L66" s="3">
        <v>744816.53963719727</v>
      </c>
      <c r="M66" s="5">
        <v>889964.97015326447</v>
      </c>
    </row>
    <row r="67" spans="1:13" x14ac:dyDescent="0.3">
      <c r="A67" s="9" t="s">
        <v>106</v>
      </c>
      <c r="B67" s="4">
        <v>0</v>
      </c>
      <c r="C67" s="3">
        <v>0</v>
      </c>
      <c r="D67" s="3">
        <v>0</v>
      </c>
      <c r="E67" s="3">
        <v>3104.0470097710495</v>
      </c>
      <c r="F67" s="3">
        <v>6276.0667172667017</v>
      </c>
      <c r="G67" s="3">
        <v>9503.2480586714955</v>
      </c>
      <c r="H67" s="3">
        <v>12762.864672455209</v>
      </c>
      <c r="I67" s="3">
        <v>16100.94872022343</v>
      </c>
      <c r="J67" s="3">
        <v>19445.876469704366</v>
      </c>
      <c r="K67" s="3">
        <v>22795.338117097839</v>
      </c>
      <c r="L67" s="3">
        <v>26178.969065475714</v>
      </c>
      <c r="M67" s="5">
        <v>29624.609433700156</v>
      </c>
    </row>
    <row r="68" spans="1:13" x14ac:dyDescent="0.3">
      <c r="A68" s="9" t="s">
        <v>108</v>
      </c>
      <c r="B68" s="4">
        <v>0</v>
      </c>
      <c r="C68" s="3">
        <v>0</v>
      </c>
      <c r="D68" s="3">
        <v>0</v>
      </c>
      <c r="E68" s="3">
        <v>14828.053261922731</v>
      </c>
      <c r="F68" s="3">
        <v>30832.990988954407</v>
      </c>
      <c r="G68" s="3">
        <v>48096.394084521569</v>
      </c>
      <c r="H68" s="3">
        <v>66774.885875644657</v>
      </c>
      <c r="I68" s="3">
        <v>87035.131649964984</v>
      </c>
      <c r="J68" s="3">
        <v>109113.20058636201</v>
      </c>
      <c r="K68" s="3">
        <v>133171.53007303714</v>
      </c>
      <c r="L68" s="3">
        <v>159280.55289804252</v>
      </c>
      <c r="M68" s="5">
        <v>187504.31851583108</v>
      </c>
    </row>
    <row r="69" spans="1:13" x14ac:dyDescent="0.3">
      <c r="A69" s="9" t="s">
        <v>110</v>
      </c>
      <c r="B69" s="4">
        <v>0</v>
      </c>
      <c r="C69" s="3">
        <v>0</v>
      </c>
      <c r="D69" s="3">
        <v>0</v>
      </c>
      <c r="E69" s="3">
        <v>20126.805743241683</v>
      </c>
      <c r="F69" s="3">
        <v>41131.529357122607</v>
      </c>
      <c r="G69" s="3">
        <v>63184.866414748365</v>
      </c>
      <c r="H69" s="3">
        <v>86495.122100750334</v>
      </c>
      <c r="I69" s="3">
        <v>111073.42479592387</v>
      </c>
      <c r="J69" s="3">
        <v>137244.36368606845</v>
      </c>
      <c r="K69" s="3">
        <v>165045.10870260722</v>
      </c>
      <c r="L69" s="3">
        <v>194271.71922756475</v>
      </c>
      <c r="M69" s="5">
        <v>224681.87914764474</v>
      </c>
    </row>
    <row r="70" spans="1:13" x14ac:dyDescent="0.3">
      <c r="A70" s="9" t="s">
        <v>112</v>
      </c>
      <c r="B70" s="4">
        <v>0</v>
      </c>
      <c r="C70" s="3">
        <v>0</v>
      </c>
      <c r="D70" s="3">
        <v>0</v>
      </c>
      <c r="E70" s="3">
        <v>68401.367303711828</v>
      </c>
      <c r="F70" s="3">
        <v>142589.35347971413</v>
      </c>
      <c r="G70" s="3">
        <v>222697.0775421029</v>
      </c>
      <c r="H70" s="3">
        <v>308744.63575233892</v>
      </c>
      <c r="I70" s="3">
        <v>400822.61365275783</v>
      </c>
      <c r="J70" s="3">
        <v>498975.36858279631</v>
      </c>
      <c r="K70" s="3">
        <v>603317.25220456719</v>
      </c>
      <c r="L70" s="3">
        <v>714116.65378631651</v>
      </c>
      <c r="M70" s="5">
        <v>831654.07010138687</v>
      </c>
    </row>
    <row r="71" spans="1:13" x14ac:dyDescent="0.3">
      <c r="A71" s="9" t="s">
        <v>114</v>
      </c>
      <c r="B71" s="4">
        <v>0</v>
      </c>
      <c r="C71" s="3">
        <v>0</v>
      </c>
      <c r="D71" s="3">
        <v>0</v>
      </c>
      <c r="E71" s="3">
        <v>206.11761088204503</v>
      </c>
      <c r="F71" s="3">
        <v>440.16028413535196</v>
      </c>
      <c r="G71" s="3">
        <v>705.27425426325181</v>
      </c>
      <c r="H71" s="3">
        <v>1003.6211466745622</v>
      </c>
      <c r="I71" s="3">
        <v>1339.1009140766287</v>
      </c>
      <c r="J71" s="3">
        <v>1714.5780988041461</v>
      </c>
      <c r="K71" s="3">
        <v>2133.6725907343562</v>
      </c>
      <c r="L71" s="3">
        <v>2600.6514824548699</v>
      </c>
      <c r="M71" s="5">
        <v>3121.3343735824233</v>
      </c>
    </row>
    <row r="72" spans="1:13" x14ac:dyDescent="0.3">
      <c r="A72" s="9" t="s">
        <v>286</v>
      </c>
      <c r="B72" s="4">
        <v>0</v>
      </c>
      <c r="C72" s="3">
        <v>0</v>
      </c>
      <c r="D72" s="3">
        <v>0</v>
      </c>
      <c r="E72" s="3">
        <v>5271.549071445741</v>
      </c>
      <c r="F72" s="3">
        <v>10787.974562280666</v>
      </c>
      <c r="G72" s="3">
        <v>16570.6488077424</v>
      </c>
      <c r="H72" s="3">
        <v>22633.866848264413</v>
      </c>
      <c r="I72" s="3">
        <v>29024.276478459506</v>
      </c>
      <c r="J72" s="3">
        <v>35768.379061663582</v>
      </c>
      <c r="K72" s="3">
        <v>42884.632686698606</v>
      </c>
      <c r="L72" s="3">
        <v>50377.590960345464</v>
      </c>
      <c r="M72" s="5">
        <v>58252.018608714498</v>
      </c>
    </row>
    <row r="73" spans="1:13" x14ac:dyDescent="0.3">
      <c r="A73" s="9" t="s">
        <v>116</v>
      </c>
      <c r="B73" s="4">
        <v>0</v>
      </c>
      <c r="C73" s="3">
        <v>0</v>
      </c>
      <c r="D73" s="3">
        <v>0</v>
      </c>
      <c r="E73" s="3">
        <v>7738.1113416507724</v>
      </c>
      <c r="F73" s="3">
        <v>15986.605301214819</v>
      </c>
      <c r="G73" s="3">
        <v>24829.763455287495</v>
      </c>
      <c r="H73" s="3">
        <v>34379.862626299553</v>
      </c>
      <c r="I73" s="3">
        <v>44696.472491228953</v>
      </c>
      <c r="J73" s="3">
        <v>55918.025146824133</v>
      </c>
      <c r="K73" s="3">
        <v>68095.492397923226</v>
      </c>
      <c r="L73" s="3">
        <v>81173.892349784466</v>
      </c>
      <c r="M73" s="5">
        <v>95078.079948765982</v>
      </c>
    </row>
    <row r="74" spans="1:13" x14ac:dyDescent="0.3">
      <c r="A74" s="9" t="s">
        <v>118</v>
      </c>
      <c r="B74" s="4">
        <v>0</v>
      </c>
      <c r="C74" s="3">
        <v>0</v>
      </c>
      <c r="D74" s="3">
        <v>0</v>
      </c>
      <c r="E74" s="3">
        <v>10170.907574461919</v>
      </c>
      <c r="F74" s="3">
        <v>21052.568488604942</v>
      </c>
      <c r="G74" s="3">
        <v>32666.001428421005</v>
      </c>
      <c r="H74" s="3">
        <v>45026.232881769713</v>
      </c>
      <c r="I74" s="3">
        <v>58173.149702749331</v>
      </c>
      <c r="J74" s="3">
        <v>72104.224860041519</v>
      </c>
      <c r="K74" s="3">
        <v>86832.395969118399</v>
      </c>
      <c r="L74" s="3">
        <v>102371.47286639147</v>
      </c>
      <c r="M74" s="5">
        <v>118731.00486001221</v>
      </c>
    </row>
    <row r="75" spans="1:13" x14ac:dyDescent="0.3">
      <c r="A75" s="9" t="s">
        <v>287</v>
      </c>
      <c r="B75" s="4">
        <v>0</v>
      </c>
      <c r="C75" s="3">
        <v>0</v>
      </c>
      <c r="D75" s="3">
        <v>0</v>
      </c>
      <c r="E75" s="3">
        <v>6759.3335938139935</v>
      </c>
      <c r="F75" s="3">
        <v>13570.484754778532</v>
      </c>
      <c r="G75" s="3">
        <v>20411.503937418296</v>
      </c>
      <c r="H75" s="3">
        <v>27314.664306795705</v>
      </c>
      <c r="I75" s="3">
        <v>34301.832064460905</v>
      </c>
      <c r="J75" s="3">
        <v>41482.484221443243</v>
      </c>
      <c r="K75" s="3">
        <v>48871.212375416289</v>
      </c>
      <c r="L75" s="3">
        <v>56396.132006398024</v>
      </c>
      <c r="M75" s="5">
        <v>63977.273072073353</v>
      </c>
    </row>
    <row r="76" spans="1:13" x14ac:dyDescent="0.3">
      <c r="A76" s="9" t="s">
        <v>120</v>
      </c>
      <c r="B76" s="4">
        <v>0</v>
      </c>
      <c r="C76" s="3">
        <v>0</v>
      </c>
      <c r="D76" s="3">
        <v>0</v>
      </c>
      <c r="E76" s="3">
        <v>2910.020787108122</v>
      </c>
      <c r="F76" s="3">
        <v>5977.9013530953089</v>
      </c>
      <c r="G76" s="3">
        <v>9213.3909377036762</v>
      </c>
      <c r="H76" s="3">
        <v>12629.68809166539</v>
      </c>
      <c r="I76" s="3">
        <v>16220.449066128684</v>
      </c>
      <c r="J76" s="3">
        <v>20006.679434259451</v>
      </c>
      <c r="K76" s="3">
        <v>23994.613499608473</v>
      </c>
      <c r="L76" s="3">
        <v>28179.809634284844</v>
      </c>
      <c r="M76" s="5">
        <v>32556.692025013355</v>
      </c>
    </row>
    <row r="77" spans="1:13" x14ac:dyDescent="0.3">
      <c r="A77" s="9" t="s">
        <v>122</v>
      </c>
      <c r="B77" s="4">
        <v>0</v>
      </c>
      <c r="C77" s="3">
        <v>0</v>
      </c>
      <c r="D77" s="3">
        <v>0</v>
      </c>
      <c r="E77" s="3">
        <v>10640.130764106201</v>
      </c>
      <c r="F77" s="3">
        <v>22726.294571013859</v>
      </c>
      <c r="G77" s="3">
        <v>36406.638130806357</v>
      </c>
      <c r="H77" s="3">
        <v>51838.766158127954</v>
      </c>
      <c r="I77" s="3">
        <v>69187.011450663937</v>
      </c>
      <c r="J77" s="3">
        <v>88653.484599021118</v>
      </c>
      <c r="K77" s="3">
        <v>110447.86567808833</v>
      </c>
      <c r="L77" s="3">
        <v>134803.10293241526</v>
      </c>
      <c r="M77" s="5">
        <v>161973.17348587932</v>
      </c>
    </row>
    <row r="78" spans="1:13" x14ac:dyDescent="0.3">
      <c r="A78" s="9" t="s">
        <v>381</v>
      </c>
      <c r="B78" s="4">
        <v>0</v>
      </c>
      <c r="C78" s="3">
        <v>0</v>
      </c>
      <c r="D78" s="3">
        <v>0</v>
      </c>
      <c r="E78" s="3">
        <v>7635.3919277199093</v>
      </c>
      <c r="F78" s="3">
        <v>16329.156032843333</v>
      </c>
      <c r="G78" s="3">
        <v>26211.981894168603</v>
      </c>
      <c r="H78" s="3">
        <v>37445.560021951664</v>
      </c>
      <c r="I78" s="3">
        <v>50185.058437071406</v>
      </c>
      <c r="J78" s="3">
        <v>64640.506751766232</v>
      </c>
      <c r="K78" s="3">
        <v>81021.620804677368</v>
      </c>
      <c r="L78" s="3">
        <v>99535.267515893327</v>
      </c>
      <c r="M78" s="5">
        <v>120411.88504144319</v>
      </c>
    </row>
    <row r="79" spans="1:13" x14ac:dyDescent="0.3">
      <c r="A79" s="9" t="s">
        <v>124</v>
      </c>
      <c r="B79" s="4">
        <v>0</v>
      </c>
      <c r="C79" s="3">
        <v>0</v>
      </c>
      <c r="D79" s="3">
        <v>0</v>
      </c>
      <c r="E79" s="3">
        <v>53096.431160326931</v>
      </c>
      <c r="F79" s="3">
        <v>112262.47786826524</v>
      </c>
      <c r="G79" s="3">
        <v>177950.29496019031</v>
      </c>
      <c r="H79" s="3">
        <v>250612.67737416166</v>
      </c>
      <c r="I79" s="3">
        <v>330802.7776982775</v>
      </c>
      <c r="J79" s="3">
        <v>419034.01423166203</v>
      </c>
      <c r="K79" s="3">
        <v>515953.24885186087</v>
      </c>
      <c r="L79" s="3">
        <v>622375.91182083148</v>
      </c>
      <c r="M79" s="5">
        <v>739180.71181058604</v>
      </c>
    </row>
    <row r="80" spans="1:13" x14ac:dyDescent="0.3">
      <c r="A80" s="9" t="s">
        <v>126</v>
      </c>
      <c r="B80" s="4">
        <v>0</v>
      </c>
      <c r="C80" s="3">
        <v>0</v>
      </c>
      <c r="D80" s="3">
        <v>0</v>
      </c>
      <c r="E80" s="3">
        <v>30625.787401266396</v>
      </c>
      <c r="F80" s="3">
        <v>64409.690147691057</v>
      </c>
      <c r="G80" s="3">
        <v>101490.76999468147</v>
      </c>
      <c r="H80" s="3">
        <v>141923.14721060242</v>
      </c>
      <c r="I80" s="3">
        <v>185878.14050221443</v>
      </c>
      <c r="J80" s="3">
        <v>233399.75477869273</v>
      </c>
      <c r="K80" s="3">
        <v>284664.73926335946</v>
      </c>
      <c r="L80" s="3">
        <v>340031.66122104204</v>
      </c>
      <c r="M80" s="5">
        <v>399872.74491926166</v>
      </c>
    </row>
    <row r="81" spans="1:13" x14ac:dyDescent="0.3">
      <c r="A81" s="9" t="s">
        <v>280</v>
      </c>
      <c r="B81" s="4">
        <v>0</v>
      </c>
      <c r="C81" s="3">
        <v>0</v>
      </c>
      <c r="D81" s="3">
        <v>0</v>
      </c>
      <c r="E81" s="3">
        <v>53423.147571593174</v>
      </c>
      <c r="F81" s="3">
        <v>111438.85607632459</v>
      </c>
      <c r="G81" s="3">
        <v>174348.37945335766</v>
      </c>
      <c r="H81" s="3">
        <v>242496.99729401141</v>
      </c>
      <c r="I81" s="3">
        <v>316398.1730774215</v>
      </c>
      <c r="J81" s="3">
        <v>396403.8718440535</v>
      </c>
      <c r="K81" s="3">
        <v>482823.78139823815</v>
      </c>
      <c r="L81" s="3">
        <v>575801.74440467171</v>
      </c>
      <c r="M81" s="5">
        <v>675429.39094145375</v>
      </c>
    </row>
    <row r="82" spans="1:13" x14ac:dyDescent="0.3">
      <c r="A82" s="9" t="s">
        <v>128</v>
      </c>
      <c r="B82" s="4">
        <v>0</v>
      </c>
      <c r="C82" s="3">
        <v>0</v>
      </c>
      <c r="D82" s="3">
        <v>0</v>
      </c>
      <c r="E82" s="3">
        <v>751.55111846203908</v>
      </c>
      <c r="F82" s="3">
        <v>1568.1318255208062</v>
      </c>
      <c r="G82" s="3">
        <v>2456.2116898182776</v>
      </c>
      <c r="H82" s="3">
        <v>3423.0864100337876</v>
      </c>
      <c r="I82" s="3">
        <v>4476.7471252574669</v>
      </c>
      <c r="J82" s="3">
        <v>5624.4871782457867</v>
      </c>
      <c r="K82" s="3">
        <v>6871.1171758338278</v>
      </c>
      <c r="L82" s="3">
        <v>8212.352430396968</v>
      </c>
      <c r="M82" s="5">
        <v>9642.5287624598459</v>
      </c>
    </row>
    <row r="83" spans="1:13" x14ac:dyDescent="0.3">
      <c r="A83" s="9" t="s">
        <v>130</v>
      </c>
      <c r="B83" s="4">
        <v>0</v>
      </c>
      <c r="C83" s="3">
        <v>0</v>
      </c>
      <c r="D83" s="3">
        <v>0</v>
      </c>
      <c r="E83" s="3">
        <v>31532.495770611917</v>
      </c>
      <c r="F83" s="3">
        <v>69140.730542574776</v>
      </c>
      <c r="G83" s="3">
        <v>113811.35944140161</v>
      </c>
      <c r="H83" s="3">
        <v>166646.0315188457</v>
      </c>
      <c r="I83" s="3">
        <v>228683.88880244194</v>
      </c>
      <c r="J83" s="3">
        <v>301538.44144861802</v>
      </c>
      <c r="K83" s="3">
        <v>386873.6888887391</v>
      </c>
      <c r="L83" s="3">
        <v>486598.40058594418</v>
      </c>
      <c r="M83" s="5">
        <v>602904.0849503174</v>
      </c>
    </row>
    <row r="84" spans="1:13" x14ac:dyDescent="0.3">
      <c r="A84" s="9" t="s">
        <v>338</v>
      </c>
      <c r="B84" s="4">
        <v>0</v>
      </c>
      <c r="C84" s="3">
        <v>0</v>
      </c>
      <c r="D84" s="3">
        <v>0</v>
      </c>
      <c r="E84" s="3">
        <v>390.83153804408357</v>
      </c>
      <c r="F84" s="3">
        <v>787.38564619093631</v>
      </c>
      <c r="G84" s="3">
        <v>1189.4689032093374</v>
      </c>
      <c r="H84" s="3">
        <v>1595.1693162986558</v>
      </c>
      <c r="I84" s="3">
        <v>2011.0164695161948</v>
      </c>
      <c r="J84" s="3">
        <v>2430.0661797382036</v>
      </c>
      <c r="K84" s="3">
        <v>2853.3255989214467</v>
      </c>
      <c r="L84" s="3">
        <v>3286.2964942812287</v>
      </c>
      <c r="M84" s="5">
        <v>3733.7581437603003</v>
      </c>
    </row>
    <row r="85" spans="1:13" x14ac:dyDescent="0.3">
      <c r="A85" s="9" t="s">
        <v>132</v>
      </c>
      <c r="B85" s="4">
        <v>0</v>
      </c>
      <c r="C85" s="3">
        <v>0</v>
      </c>
      <c r="D85" s="3">
        <v>0</v>
      </c>
      <c r="E85" s="3">
        <v>5498.4084806697865</v>
      </c>
      <c r="F85" s="3">
        <v>12069.59646806481</v>
      </c>
      <c r="G85" s="3">
        <v>19897.103131334959</v>
      </c>
      <c r="H85" s="3">
        <v>29196.79150893449</v>
      </c>
      <c r="I85" s="3">
        <v>40197.22353998007</v>
      </c>
      <c r="J85" s="3">
        <v>53204.165822530638</v>
      </c>
      <c r="K85" s="3">
        <v>68549.653270193186</v>
      </c>
      <c r="L85" s="3">
        <v>86606.57947192037</v>
      </c>
      <c r="M85" s="5">
        <v>107803.8824361959</v>
      </c>
    </row>
    <row r="86" spans="1:13" x14ac:dyDescent="0.3">
      <c r="A86" s="9" t="s">
        <v>253</v>
      </c>
      <c r="B86" s="4">
        <v>0</v>
      </c>
      <c r="C86" s="3">
        <v>0</v>
      </c>
      <c r="D86" s="3">
        <v>0</v>
      </c>
      <c r="E86" s="3">
        <v>2149.1536248095872</v>
      </c>
      <c r="F86" s="3">
        <v>4440.2389334870495</v>
      </c>
      <c r="G86" s="3">
        <v>6868.1165769344334</v>
      </c>
      <c r="H86" s="3">
        <v>9421.3056513667034</v>
      </c>
      <c r="I86" s="3">
        <v>12100.432059281542</v>
      </c>
      <c r="J86" s="3">
        <v>14883.084427214391</v>
      </c>
      <c r="K86" s="3">
        <v>17772.458404302197</v>
      </c>
      <c r="L86" s="3">
        <v>20798.338947151195</v>
      </c>
      <c r="M86" s="5">
        <v>23997.424509971763</v>
      </c>
    </row>
    <row r="87" spans="1:13" x14ac:dyDescent="0.3">
      <c r="A87" s="9" t="s">
        <v>134</v>
      </c>
      <c r="B87" s="4">
        <v>0</v>
      </c>
      <c r="C87" s="3">
        <v>0</v>
      </c>
      <c r="D87" s="3">
        <v>0</v>
      </c>
      <c r="E87" s="3">
        <v>173982.62516612001</v>
      </c>
      <c r="F87" s="3">
        <v>353331.58969667647</v>
      </c>
      <c r="G87" s="3">
        <v>538036.19367272221</v>
      </c>
      <c r="H87" s="3">
        <v>728449.13494583499</v>
      </c>
      <c r="I87" s="3">
        <v>925123.66244114283</v>
      </c>
      <c r="J87" s="3">
        <v>1128187.9816809073</v>
      </c>
      <c r="K87" s="3">
        <v>1337739.6114834072</v>
      </c>
      <c r="L87" s="3">
        <v>1553476.4766136678</v>
      </c>
      <c r="M87" s="5">
        <v>1775013.4267251072</v>
      </c>
    </row>
    <row r="88" spans="1:13" x14ac:dyDescent="0.3">
      <c r="A88" s="9" t="s">
        <v>136</v>
      </c>
      <c r="B88" s="4">
        <v>0</v>
      </c>
      <c r="C88" s="3">
        <v>0</v>
      </c>
      <c r="D88" s="3">
        <v>0</v>
      </c>
      <c r="E88" s="3">
        <v>5003.224978324768</v>
      </c>
      <c r="F88" s="3">
        <v>10239.934951635631</v>
      </c>
      <c r="G88" s="3">
        <v>15753.665591751967</v>
      </c>
      <c r="H88" s="3">
        <v>21608.496437261405</v>
      </c>
      <c r="I88" s="3">
        <v>27821.416795204539</v>
      </c>
      <c r="J88" s="3">
        <v>34480.377663968044</v>
      </c>
      <c r="K88" s="3">
        <v>41608.295635049144</v>
      </c>
      <c r="L88" s="3">
        <v>49160.733558675216</v>
      </c>
      <c r="M88" s="5">
        <v>57082.006713311566</v>
      </c>
    </row>
    <row r="89" spans="1:13" x14ac:dyDescent="0.3">
      <c r="A89" s="9" t="s">
        <v>140</v>
      </c>
      <c r="B89" s="4">
        <v>0</v>
      </c>
      <c r="C89" s="3">
        <v>0</v>
      </c>
      <c r="D89" s="3">
        <v>0</v>
      </c>
      <c r="E89" s="3">
        <v>36853.489627072588</v>
      </c>
      <c r="F89" s="3">
        <v>75334.647871482885</v>
      </c>
      <c r="G89" s="3">
        <v>115529.27951925597</v>
      </c>
      <c r="H89" s="3">
        <v>157584.44564244268</v>
      </c>
      <c r="I89" s="3">
        <v>201604.14111704752</v>
      </c>
      <c r="J89" s="3">
        <v>247735.48480922123</v>
      </c>
      <c r="K89" s="3">
        <v>295971.32975777797</v>
      </c>
      <c r="L89" s="3">
        <v>346071.5117222874</v>
      </c>
      <c r="M89" s="5">
        <v>397769.84646676108</v>
      </c>
    </row>
    <row r="90" spans="1:13" x14ac:dyDescent="0.3">
      <c r="A90" s="9" t="s">
        <v>142</v>
      </c>
      <c r="B90" s="4">
        <v>0</v>
      </c>
      <c r="C90" s="3">
        <v>0</v>
      </c>
      <c r="D90" s="3">
        <v>0</v>
      </c>
      <c r="E90" s="3">
        <v>52537.866449438967</v>
      </c>
      <c r="F90" s="3">
        <v>112456.81708927895</v>
      </c>
      <c r="G90" s="3">
        <v>180612.12500499072</v>
      </c>
      <c r="H90" s="3">
        <v>257953.81101752294</v>
      </c>
      <c r="I90" s="3">
        <v>345171.9160578046</v>
      </c>
      <c r="J90" s="3">
        <v>443667.1605277987</v>
      </c>
      <c r="K90" s="3">
        <v>554638.03848897817</v>
      </c>
      <c r="L90" s="3">
        <v>679304.3062138604</v>
      </c>
      <c r="M90" s="5">
        <v>819001.69193622214</v>
      </c>
    </row>
    <row r="91" spans="1:13" x14ac:dyDescent="0.3">
      <c r="A91" s="9" t="s">
        <v>144</v>
      </c>
      <c r="B91" s="4">
        <v>0</v>
      </c>
      <c r="C91" s="3">
        <v>0</v>
      </c>
      <c r="D91" s="3">
        <v>0</v>
      </c>
      <c r="E91" s="3">
        <v>53790.42091484298</v>
      </c>
      <c r="F91" s="3">
        <v>109800.70954135875</v>
      </c>
      <c r="G91" s="3">
        <v>167947.07583754207</v>
      </c>
      <c r="H91" s="3">
        <v>228150.14056222513</v>
      </c>
      <c r="I91" s="3">
        <v>290461.5310233715</v>
      </c>
      <c r="J91" s="3">
        <v>354704.39638546598</v>
      </c>
      <c r="K91" s="3">
        <v>420854.5817042212</v>
      </c>
      <c r="L91" s="3">
        <v>488996.58948452421</v>
      </c>
      <c r="M91" s="5">
        <v>559229.49935831665</v>
      </c>
    </row>
    <row r="92" spans="1:13" x14ac:dyDescent="0.3">
      <c r="A92" s="9" t="s">
        <v>146</v>
      </c>
      <c r="B92" s="4">
        <v>0</v>
      </c>
      <c r="C92" s="3">
        <v>0</v>
      </c>
      <c r="D92" s="3">
        <v>0</v>
      </c>
      <c r="E92" s="3">
        <v>2930.6662851248111</v>
      </c>
      <c r="F92" s="3">
        <v>6030.4780535295722</v>
      </c>
      <c r="G92" s="3">
        <v>9310.8996201966947</v>
      </c>
      <c r="H92" s="3">
        <v>12790.365554069955</v>
      </c>
      <c r="I92" s="3">
        <v>16473.148982305283</v>
      </c>
      <c r="J92" s="3">
        <v>20382.38000283885</v>
      </c>
      <c r="K92" s="3">
        <v>24527.919113058102</v>
      </c>
      <c r="L92" s="3">
        <v>28907.333460138267</v>
      </c>
      <c r="M92" s="5">
        <v>33516.523293551261</v>
      </c>
    </row>
    <row r="93" spans="1:13" x14ac:dyDescent="0.3">
      <c r="A93" s="9" t="s">
        <v>148</v>
      </c>
      <c r="B93" s="4">
        <v>0</v>
      </c>
      <c r="C93" s="3">
        <v>0</v>
      </c>
      <c r="D93" s="3">
        <v>0</v>
      </c>
      <c r="E93" s="3">
        <v>67149.411500514951</v>
      </c>
      <c r="F93" s="3">
        <v>139765.94565900648</v>
      </c>
      <c r="G93" s="3">
        <v>217794.57702378533</v>
      </c>
      <c r="H93" s="3">
        <v>301019.71487974445</v>
      </c>
      <c r="I93" s="3">
        <v>389924.34623692441</v>
      </c>
      <c r="J93" s="3">
        <v>483870.53808733891</v>
      </c>
      <c r="K93" s="3">
        <v>582832.13631340419</v>
      </c>
      <c r="L93" s="3">
        <v>687219.51688228571</v>
      </c>
      <c r="M93" s="5">
        <v>797532.20832273015</v>
      </c>
    </row>
    <row r="94" spans="1:13" x14ac:dyDescent="0.3">
      <c r="A94" s="9" t="s">
        <v>150</v>
      </c>
      <c r="B94" s="4">
        <v>0</v>
      </c>
      <c r="C94" s="3">
        <v>0</v>
      </c>
      <c r="D94" s="3">
        <v>0</v>
      </c>
      <c r="E94" s="3">
        <v>3871.5148987076245</v>
      </c>
      <c r="F94" s="3">
        <v>7846.4576169341453</v>
      </c>
      <c r="G94" s="3">
        <v>11917.310567843262</v>
      </c>
      <c r="H94" s="3">
        <v>16075.042558105255</v>
      </c>
      <c r="I94" s="3">
        <v>20335.036622802145</v>
      </c>
      <c r="J94" s="3">
        <v>24677.114810657455</v>
      </c>
      <c r="K94" s="3">
        <v>29089.971101123956</v>
      </c>
      <c r="L94" s="3">
        <v>33559.389309894585</v>
      </c>
      <c r="M94" s="5">
        <v>38070.288821241644</v>
      </c>
    </row>
    <row r="95" spans="1:13" x14ac:dyDescent="0.3">
      <c r="A95" s="9" t="s">
        <v>152</v>
      </c>
      <c r="B95" s="4">
        <v>0</v>
      </c>
      <c r="C95" s="3">
        <v>0</v>
      </c>
      <c r="D95" s="3">
        <v>0</v>
      </c>
      <c r="E95" s="3">
        <v>25935.331226299168</v>
      </c>
      <c r="F95" s="3">
        <v>56478.552383036586</v>
      </c>
      <c r="G95" s="3">
        <v>92321.849245633057</v>
      </c>
      <c r="H95" s="3">
        <v>134240.46071267815</v>
      </c>
      <c r="I95" s="3">
        <v>182910.06842069386</v>
      </c>
      <c r="J95" s="3">
        <v>239485.76695108076</v>
      </c>
      <c r="K95" s="3">
        <v>305092.93668781902</v>
      </c>
      <c r="L95" s="3">
        <v>380994.23317455419</v>
      </c>
      <c r="M95" s="5">
        <v>468626.78310192557</v>
      </c>
    </row>
    <row r="96" spans="1:13" x14ac:dyDescent="0.3">
      <c r="A96" s="9" t="s">
        <v>154</v>
      </c>
      <c r="B96" s="4">
        <v>0</v>
      </c>
      <c r="C96" s="3">
        <v>0</v>
      </c>
      <c r="D96" s="3">
        <v>0</v>
      </c>
      <c r="E96" s="3">
        <v>292328.3204699154</v>
      </c>
      <c r="F96" s="3">
        <v>628732.23860094044</v>
      </c>
      <c r="G96" s="3">
        <v>1015038.8777233493</v>
      </c>
      <c r="H96" s="3">
        <v>1457780.0854597646</v>
      </c>
      <c r="I96" s="3">
        <v>1962308.5719299796</v>
      </c>
      <c r="J96" s="3">
        <v>2537998.5212980057</v>
      </c>
      <c r="K96" s="3">
        <v>3193670.5877649733</v>
      </c>
      <c r="L96" s="3">
        <v>3938627.1092624464</v>
      </c>
      <c r="M96" s="5">
        <v>4783086.7950523384</v>
      </c>
    </row>
    <row r="97" spans="1:13" x14ac:dyDescent="0.3">
      <c r="A97" s="9" t="s">
        <v>288</v>
      </c>
      <c r="B97" s="4">
        <v>0</v>
      </c>
      <c r="C97" s="3">
        <v>0</v>
      </c>
      <c r="D97" s="3">
        <v>0</v>
      </c>
      <c r="E97" s="3">
        <v>5744.6146079905739</v>
      </c>
      <c r="F97" s="3">
        <v>12320.834817549134</v>
      </c>
      <c r="G97" s="3">
        <v>19827.390712881803</v>
      </c>
      <c r="H97" s="3">
        <v>28397.552041016985</v>
      </c>
      <c r="I97" s="3">
        <v>38163.581756449101</v>
      </c>
      <c r="J97" s="3">
        <v>49297.149382535834</v>
      </c>
      <c r="K97" s="3">
        <v>61947.520287835665</v>
      </c>
      <c r="L97" s="3">
        <v>76234.069114804734</v>
      </c>
      <c r="M97" s="5">
        <v>92281.943847633593</v>
      </c>
    </row>
    <row r="98" spans="1:13" x14ac:dyDescent="0.3">
      <c r="A98" s="9" t="s">
        <v>158</v>
      </c>
      <c r="B98" s="4">
        <v>0</v>
      </c>
      <c r="C98" s="3">
        <v>0</v>
      </c>
      <c r="D98" s="3">
        <v>0</v>
      </c>
      <c r="E98" s="3">
        <v>284535.007175887</v>
      </c>
      <c r="F98" s="3">
        <v>603089.47339947103</v>
      </c>
      <c r="G98" s="3">
        <v>959249.33348221658</v>
      </c>
      <c r="H98" s="3">
        <v>1356762.9233742226</v>
      </c>
      <c r="I98" s="3">
        <v>1799441.3523470382</v>
      </c>
      <c r="J98" s="3">
        <v>2292005.5453233602</v>
      </c>
      <c r="K98" s="3">
        <v>2838828.6715555447</v>
      </c>
      <c r="L98" s="3">
        <v>3443888.9392613349</v>
      </c>
      <c r="M98" s="5">
        <v>4111206.8424608614</v>
      </c>
    </row>
    <row r="99" spans="1:13" x14ac:dyDescent="0.3">
      <c r="A99" s="9" t="s">
        <v>160</v>
      </c>
      <c r="B99" s="4">
        <v>0</v>
      </c>
      <c r="C99" s="3">
        <v>0</v>
      </c>
      <c r="D99" s="3">
        <v>0</v>
      </c>
      <c r="E99" s="3">
        <v>6036.0057361408544</v>
      </c>
      <c r="F99" s="3">
        <v>12381.835051465692</v>
      </c>
      <c r="G99" s="3">
        <v>19048.199047297065</v>
      </c>
      <c r="H99" s="3">
        <v>26048.411529215606</v>
      </c>
      <c r="I99" s="3">
        <v>33390.177792444942</v>
      </c>
      <c r="J99" s="3">
        <v>41094.776138718706</v>
      </c>
      <c r="K99" s="3">
        <v>49171.373764228018</v>
      </c>
      <c r="L99" s="3">
        <v>57616.890924507781</v>
      </c>
      <c r="M99" s="5">
        <v>66427.011790834775</v>
      </c>
    </row>
    <row r="100" spans="1:13" x14ac:dyDescent="0.3">
      <c r="A100" s="9" t="s">
        <v>162</v>
      </c>
      <c r="B100" s="4">
        <v>0</v>
      </c>
      <c r="C100" s="3">
        <v>0</v>
      </c>
      <c r="D100" s="3">
        <v>0</v>
      </c>
      <c r="E100" s="3">
        <v>16235.371477702167</v>
      </c>
      <c r="F100" s="3">
        <v>34518.528134404885</v>
      </c>
      <c r="G100" s="3">
        <v>55037.314478277054</v>
      </c>
      <c r="H100" s="3">
        <v>77986.698498269543</v>
      </c>
      <c r="I100" s="3">
        <v>103577.9188733355</v>
      </c>
      <c r="J100" s="3">
        <v>132059.99574333979</v>
      </c>
      <c r="K100" s="3">
        <v>163695.67053074413</v>
      </c>
      <c r="L100" s="3">
        <v>198786.15960804897</v>
      </c>
      <c r="M100" s="5">
        <v>237660.55344263633</v>
      </c>
    </row>
    <row r="101" spans="1:13" x14ac:dyDescent="0.3">
      <c r="A101" s="9" t="s">
        <v>164</v>
      </c>
      <c r="B101" s="4">
        <v>0</v>
      </c>
      <c r="C101" s="3">
        <v>0</v>
      </c>
      <c r="D101" s="3">
        <v>0</v>
      </c>
      <c r="E101" s="3">
        <v>8585.2435958728893</v>
      </c>
      <c r="F101" s="3">
        <v>17597.554118506203</v>
      </c>
      <c r="G101" s="3">
        <v>27032.699298300548</v>
      </c>
      <c r="H101" s="3">
        <v>36870.527884992945</v>
      </c>
      <c r="I101" s="3">
        <v>47123.650065395341</v>
      </c>
      <c r="J101" s="3">
        <v>57756.465713951446</v>
      </c>
      <c r="K101" s="3">
        <v>68755.680636410427</v>
      </c>
      <c r="L101" s="3">
        <v>80117.509953416418</v>
      </c>
      <c r="M101" s="5">
        <v>91835.647798474703</v>
      </c>
    </row>
    <row r="102" spans="1:13" x14ac:dyDescent="0.3">
      <c r="A102" s="9" t="s">
        <v>166</v>
      </c>
      <c r="B102" s="4">
        <v>0</v>
      </c>
      <c r="C102" s="3">
        <v>0</v>
      </c>
      <c r="D102" s="3">
        <v>0</v>
      </c>
      <c r="E102" s="3">
        <v>57809.941148930229</v>
      </c>
      <c r="F102" s="3">
        <v>119073.13390449807</v>
      </c>
      <c r="G102" s="3">
        <v>183920.24067150778</v>
      </c>
      <c r="H102" s="3">
        <v>252476.47431857511</v>
      </c>
      <c r="I102" s="3">
        <v>324960.79300297773</v>
      </c>
      <c r="J102" s="3">
        <v>401463.38394222315</v>
      </c>
      <c r="K102" s="3">
        <v>482094.26615138561</v>
      </c>
      <c r="L102" s="3">
        <v>566932.49614669173</v>
      </c>
      <c r="M102" s="5">
        <v>656053.93207962043</v>
      </c>
    </row>
    <row r="103" spans="1:13" x14ac:dyDescent="0.3">
      <c r="A103" s="9" t="s">
        <v>168</v>
      </c>
      <c r="B103" s="4">
        <v>0</v>
      </c>
      <c r="C103" s="3">
        <v>0</v>
      </c>
      <c r="D103" s="3">
        <v>0</v>
      </c>
      <c r="E103" s="3">
        <v>193773.97812742367</v>
      </c>
      <c r="F103" s="3">
        <v>406892.58400157746</v>
      </c>
      <c r="G103" s="3">
        <v>640857.06396256294</v>
      </c>
      <c r="H103" s="3">
        <v>897141.96587693552</v>
      </c>
      <c r="I103" s="3">
        <v>1177776.3121361877</v>
      </c>
      <c r="J103" s="3">
        <v>1484299.5745261828</v>
      </c>
      <c r="K103" s="3">
        <v>1818655.0540038357</v>
      </c>
      <c r="L103" s="3">
        <v>2183046.5723371715</v>
      </c>
      <c r="M103" s="5">
        <v>2579808.1128642932</v>
      </c>
    </row>
    <row r="104" spans="1:13" x14ac:dyDescent="0.3">
      <c r="A104" s="9" t="s">
        <v>298</v>
      </c>
      <c r="B104" s="4">
        <v>0</v>
      </c>
      <c r="C104" s="3">
        <v>0</v>
      </c>
      <c r="D104" s="3">
        <v>0</v>
      </c>
      <c r="E104" s="3">
        <v>7175.0202836526441</v>
      </c>
      <c r="F104" s="3">
        <v>14572.57117455246</v>
      </c>
      <c r="G104" s="3">
        <v>22194.564872440737</v>
      </c>
      <c r="H104" s="3">
        <v>30040.325062729797</v>
      </c>
      <c r="I104" s="3">
        <v>38105.166890689492</v>
      </c>
      <c r="J104" s="3">
        <v>46381.002053170349</v>
      </c>
      <c r="K104" s="3">
        <v>54845.705056370527</v>
      </c>
      <c r="L104" s="3">
        <v>63459.100912979251</v>
      </c>
      <c r="M104" s="5">
        <v>72173.106008093251</v>
      </c>
    </row>
    <row r="105" spans="1:13" x14ac:dyDescent="0.3">
      <c r="A105" s="9" t="s">
        <v>382</v>
      </c>
      <c r="B105" s="4">
        <v>0</v>
      </c>
      <c r="C105" s="3">
        <v>0</v>
      </c>
      <c r="D105" s="3">
        <v>0</v>
      </c>
      <c r="E105" s="3">
        <v>815.35012354834907</v>
      </c>
      <c r="F105" s="3">
        <v>1648.9817763813044</v>
      </c>
      <c r="G105" s="3">
        <v>2501.2537675463609</v>
      </c>
      <c r="H105" s="3">
        <v>3372.3552083847317</v>
      </c>
      <c r="I105" s="3">
        <v>4263.3916625198835</v>
      </c>
      <c r="J105" s="3">
        <v>5173.8999004080979</v>
      </c>
      <c r="K105" s="3">
        <v>6104.7761730427737</v>
      </c>
      <c r="L105" s="3">
        <v>7057.7866291625396</v>
      </c>
      <c r="M105" s="5">
        <v>8033.5402307782715</v>
      </c>
    </row>
    <row r="106" spans="1:13" x14ac:dyDescent="0.3">
      <c r="A106" s="9" t="s">
        <v>172</v>
      </c>
      <c r="B106" s="4">
        <v>0</v>
      </c>
      <c r="C106" s="3">
        <v>0</v>
      </c>
      <c r="D106" s="3">
        <v>0</v>
      </c>
      <c r="E106" s="3">
        <v>18597.003178645333</v>
      </c>
      <c r="F106" s="3">
        <v>39124.78611715138</v>
      </c>
      <c r="G106" s="3">
        <v>61697.113610140455</v>
      </c>
      <c r="H106" s="3">
        <v>86419.110119147226</v>
      </c>
      <c r="I106" s="3">
        <v>113411.16116002772</v>
      </c>
      <c r="J106" s="3">
        <v>142769.07778695226</v>
      </c>
      <c r="K106" s="3">
        <v>174552.66784816008</v>
      </c>
      <c r="L106" s="3">
        <v>208765.79555289069</v>
      </c>
      <c r="M106" s="5">
        <v>245396.24609164434</v>
      </c>
    </row>
    <row r="107" spans="1:13" x14ac:dyDescent="0.3">
      <c r="A107" s="9" t="s">
        <v>174</v>
      </c>
      <c r="B107" s="4">
        <v>0</v>
      </c>
      <c r="C107" s="3">
        <v>0</v>
      </c>
      <c r="D107" s="3">
        <v>0</v>
      </c>
      <c r="E107" s="3">
        <v>254.65983065333421</v>
      </c>
      <c r="F107" s="3">
        <v>513.95702987915865</v>
      </c>
      <c r="G107" s="3">
        <v>778.12622893764546</v>
      </c>
      <c r="H107" s="3">
        <v>1047.3908326417231</v>
      </c>
      <c r="I107" s="3">
        <v>1321.7690320777601</v>
      </c>
      <c r="J107" s="3">
        <v>1601.6664723138074</v>
      </c>
      <c r="K107" s="3">
        <v>1887.3964537765014</v>
      </c>
      <c r="L107" s="3">
        <v>2177.459219449689</v>
      </c>
      <c r="M107" s="5">
        <v>2470.6006336927221</v>
      </c>
    </row>
    <row r="108" spans="1:13" x14ac:dyDescent="0.3">
      <c r="A108" s="9" t="s">
        <v>383</v>
      </c>
      <c r="B108" s="4">
        <v>0</v>
      </c>
      <c r="C108" s="3">
        <v>0</v>
      </c>
      <c r="D108" s="3">
        <v>0</v>
      </c>
      <c r="E108" s="3">
        <v>128.75902894632054</v>
      </c>
      <c r="F108" s="3">
        <v>260.96060132264302</v>
      </c>
      <c r="G108" s="3">
        <v>396.37618086561179</v>
      </c>
      <c r="H108" s="3">
        <v>534.49886759637411</v>
      </c>
      <c r="I108" s="3">
        <v>676.2422112030863</v>
      </c>
      <c r="J108" s="3">
        <v>820.49795455269668</v>
      </c>
      <c r="K108" s="3">
        <v>967.0651381448497</v>
      </c>
      <c r="L108" s="3">
        <v>1115.6107164925597</v>
      </c>
      <c r="M108" s="5">
        <v>1266.3708709830671</v>
      </c>
    </row>
    <row r="109" spans="1:13" x14ac:dyDescent="0.3">
      <c r="A109" s="9" t="s">
        <v>176</v>
      </c>
      <c r="B109" s="4">
        <v>0</v>
      </c>
      <c r="C109" s="3">
        <v>0</v>
      </c>
      <c r="D109" s="3">
        <v>0</v>
      </c>
      <c r="E109" s="3">
        <v>302.49868231048958</v>
      </c>
      <c r="F109" s="3">
        <v>645.25396032342314</v>
      </c>
      <c r="G109" s="3">
        <v>1032.4154174940913</v>
      </c>
      <c r="H109" s="3">
        <v>1467.7955926172194</v>
      </c>
      <c r="I109" s="3">
        <v>1958.5284496791255</v>
      </c>
      <c r="J109" s="3">
        <v>2508.0023942171356</v>
      </c>
      <c r="K109" s="3">
        <v>3122.3537109861131</v>
      </c>
      <c r="L109" s="3">
        <v>3808.7796248214418</v>
      </c>
      <c r="M109" s="5">
        <v>4577.3901504247324</v>
      </c>
    </row>
    <row r="110" spans="1:13" x14ac:dyDescent="0.3">
      <c r="A110" s="9" t="s">
        <v>178</v>
      </c>
      <c r="B110" s="4">
        <v>0</v>
      </c>
      <c r="C110" s="3">
        <v>0</v>
      </c>
      <c r="D110" s="3">
        <v>0</v>
      </c>
      <c r="E110" s="3">
        <v>445.51835847515304</v>
      </c>
      <c r="F110" s="3">
        <v>943.88197038346789</v>
      </c>
      <c r="G110" s="3">
        <v>1498.3216293411497</v>
      </c>
      <c r="H110" s="3">
        <v>2111.0784540970508</v>
      </c>
      <c r="I110" s="3">
        <v>2784.6198660430828</v>
      </c>
      <c r="J110" s="3">
        <v>3521.3748039971433</v>
      </c>
      <c r="K110" s="3">
        <v>4326.9314578241119</v>
      </c>
      <c r="L110" s="3">
        <v>5211.3307400081048</v>
      </c>
      <c r="M110" s="5">
        <v>6186.0421882506907</v>
      </c>
    </row>
    <row r="111" spans="1:13" x14ac:dyDescent="0.3">
      <c r="A111" s="9" t="s">
        <v>289</v>
      </c>
      <c r="B111" s="4">
        <v>0</v>
      </c>
      <c r="C111" s="3">
        <v>0</v>
      </c>
      <c r="D111" s="3">
        <v>0</v>
      </c>
      <c r="E111" s="3">
        <v>49557.59639847622</v>
      </c>
      <c r="F111" s="3">
        <v>104862.50850786839</v>
      </c>
      <c r="G111" s="3">
        <v>166413.26817872684</v>
      </c>
      <c r="H111" s="3">
        <v>234597.18078955397</v>
      </c>
      <c r="I111" s="3">
        <v>310109.64314136689</v>
      </c>
      <c r="J111" s="3">
        <v>393225.49948200281</v>
      </c>
      <c r="K111" s="3">
        <v>484779.65366141719</v>
      </c>
      <c r="L111" s="3">
        <v>586160.64503349958</v>
      </c>
      <c r="M111" s="5">
        <v>698922.68194609741</v>
      </c>
    </row>
    <row r="112" spans="1:13" x14ac:dyDescent="0.3">
      <c r="A112" s="9" t="s">
        <v>180</v>
      </c>
      <c r="B112" s="4">
        <v>0</v>
      </c>
      <c r="C112" s="3">
        <v>0</v>
      </c>
      <c r="D112" s="3">
        <v>0</v>
      </c>
      <c r="E112" s="3">
        <v>26082.673489186622</v>
      </c>
      <c r="F112" s="3">
        <v>55729.405313501542</v>
      </c>
      <c r="G112" s="3">
        <v>89363.45441298018</v>
      </c>
      <c r="H112" s="3">
        <v>127464.06080931035</v>
      </c>
      <c r="I112" s="3">
        <v>170477.18063739612</v>
      </c>
      <c r="J112" s="3">
        <v>219021.43997506797</v>
      </c>
      <c r="K112" s="3">
        <v>273650.58421411715</v>
      </c>
      <c r="L112" s="3">
        <v>334850.65229532501</v>
      </c>
      <c r="M112" s="5">
        <v>403133.96334134071</v>
      </c>
    </row>
    <row r="113" spans="1:13" x14ac:dyDescent="0.3">
      <c r="A113" s="9" t="s">
        <v>184</v>
      </c>
      <c r="B113" s="4">
        <v>0</v>
      </c>
      <c r="C113" s="3">
        <v>0</v>
      </c>
      <c r="D113" s="3">
        <v>0</v>
      </c>
      <c r="E113" s="3">
        <v>15142.302830315137</v>
      </c>
      <c r="F113" s="3">
        <v>32221.643884496065</v>
      </c>
      <c r="G113" s="3">
        <v>51422.256390885159</v>
      </c>
      <c r="H113" s="3">
        <v>72923.79632789435</v>
      </c>
      <c r="I113" s="3">
        <v>96850.054207632173</v>
      </c>
      <c r="J113" s="3">
        <v>123468.8090561126</v>
      </c>
      <c r="K113" s="3">
        <v>153020.31924931266</v>
      </c>
      <c r="L113" s="3">
        <v>185781.81513095871</v>
      </c>
      <c r="M113" s="5">
        <v>222045.84428669699</v>
      </c>
    </row>
    <row r="114" spans="1:13" x14ac:dyDescent="0.3">
      <c r="A114" s="9" t="s">
        <v>281</v>
      </c>
      <c r="B114" s="4">
        <v>0</v>
      </c>
      <c r="C114" s="3">
        <v>0</v>
      </c>
      <c r="D114" s="3">
        <v>0</v>
      </c>
      <c r="E114" s="3">
        <v>5404.5469796813559</v>
      </c>
      <c r="F114" s="3">
        <v>10870.200482490298</v>
      </c>
      <c r="G114" s="3">
        <v>16384.750997748139</v>
      </c>
      <c r="H114" s="3">
        <v>21948.933520315157</v>
      </c>
      <c r="I114" s="3">
        <v>27606.315167462802</v>
      </c>
      <c r="J114" s="3">
        <v>33332.79570385968</v>
      </c>
      <c r="K114" s="3">
        <v>39128.225624427083</v>
      </c>
      <c r="L114" s="3">
        <v>44988.20811789541</v>
      </c>
      <c r="M114" s="5">
        <v>50907.307907002192</v>
      </c>
    </row>
    <row r="115" spans="1:13" x14ac:dyDescent="0.3">
      <c r="A115" s="9" t="s">
        <v>186</v>
      </c>
      <c r="B115" s="4">
        <v>0</v>
      </c>
      <c r="C115" s="3">
        <v>0</v>
      </c>
      <c r="D115" s="3">
        <v>0</v>
      </c>
      <c r="E115" s="3">
        <v>1113.3112213956556</v>
      </c>
      <c r="F115" s="3">
        <v>2368.2455310570531</v>
      </c>
      <c r="G115" s="3">
        <v>3778.3378747958923</v>
      </c>
      <c r="H115" s="3">
        <v>5358.8508900836132</v>
      </c>
      <c r="I115" s="3">
        <v>7123.7400656738082</v>
      </c>
      <c r="J115" s="3">
        <v>9091.7923372597543</v>
      </c>
      <c r="K115" s="3">
        <v>11283.565877082186</v>
      </c>
      <c r="L115" s="3">
        <v>13720.905057595568</v>
      </c>
      <c r="M115" s="5">
        <v>16428.34398112919</v>
      </c>
    </row>
    <row r="116" spans="1:13" x14ac:dyDescent="0.3">
      <c r="A116" s="9" t="s">
        <v>188</v>
      </c>
      <c r="B116" s="4">
        <v>0</v>
      </c>
      <c r="C116" s="3">
        <v>0</v>
      </c>
      <c r="D116" s="3">
        <v>0</v>
      </c>
      <c r="E116" s="3">
        <v>16725.271468250139</v>
      </c>
      <c r="F116" s="3">
        <v>38226.778276180543</v>
      </c>
      <c r="G116" s="3">
        <v>65729.182263647759</v>
      </c>
      <c r="H116" s="3">
        <v>100738.23844393661</v>
      </c>
      <c r="I116" s="3">
        <v>145065.56692971734</v>
      </c>
      <c r="J116" s="3">
        <v>201113.00351777172</v>
      </c>
      <c r="K116" s="3">
        <v>271847.81708308507</v>
      </c>
      <c r="L116" s="3">
        <v>361044.48951677087</v>
      </c>
      <c r="M116" s="5">
        <v>473425.20797340461</v>
      </c>
    </row>
    <row r="117" spans="1:13" x14ac:dyDescent="0.3">
      <c r="A117" s="9" t="s">
        <v>190</v>
      </c>
      <c r="B117" s="4">
        <v>0</v>
      </c>
      <c r="C117" s="3">
        <v>0</v>
      </c>
      <c r="D117" s="3">
        <v>0</v>
      </c>
      <c r="E117" s="3">
        <v>69279.082131708506</v>
      </c>
      <c r="F117" s="3">
        <v>141481.28125135507</v>
      </c>
      <c r="G117" s="3">
        <v>216710.47871873295</v>
      </c>
      <c r="H117" s="3">
        <v>295110.10078552552</v>
      </c>
      <c r="I117" s="3">
        <v>376597.78379564127</v>
      </c>
      <c r="J117" s="3">
        <v>461452.52491673594</v>
      </c>
      <c r="K117" s="3">
        <v>549670.12697178544</v>
      </c>
      <c r="L117" s="3">
        <v>641021.71934592491</v>
      </c>
      <c r="M117" s="5">
        <v>735240.78405461367</v>
      </c>
    </row>
    <row r="118" spans="1:13" x14ac:dyDescent="0.3">
      <c r="A118" s="9" t="s">
        <v>192</v>
      </c>
      <c r="B118" s="4">
        <v>0</v>
      </c>
      <c r="C118" s="3">
        <v>0</v>
      </c>
      <c r="D118" s="3">
        <v>0</v>
      </c>
      <c r="E118" s="3">
        <v>10544.094489487165</v>
      </c>
      <c r="F118" s="3">
        <v>23962.703301213172</v>
      </c>
      <c r="G118" s="3">
        <v>40956.15874764356</v>
      </c>
      <c r="H118" s="3">
        <v>62385.993853298191</v>
      </c>
      <c r="I118" s="3">
        <v>89249.328017395601</v>
      </c>
      <c r="J118" s="3">
        <v>122905.70279555462</v>
      </c>
      <c r="K118" s="3">
        <v>164992.51846751428</v>
      </c>
      <c r="L118" s="3">
        <v>217551.82011913223</v>
      </c>
      <c r="M118" s="5">
        <v>283111.99254377151</v>
      </c>
    </row>
    <row r="119" spans="1:13" x14ac:dyDescent="0.3">
      <c r="A119" s="9" t="s">
        <v>194</v>
      </c>
      <c r="B119" s="4">
        <v>0</v>
      </c>
      <c r="C119" s="3">
        <v>0</v>
      </c>
      <c r="D119" s="3">
        <v>0</v>
      </c>
      <c r="E119" s="3">
        <v>28783.959051200189</v>
      </c>
      <c r="F119" s="3">
        <v>58746.799264580826</v>
      </c>
      <c r="G119" s="3">
        <v>89812.935923134675</v>
      </c>
      <c r="H119" s="3">
        <v>121810.15739048552</v>
      </c>
      <c r="I119" s="3">
        <v>154768.77237125079</v>
      </c>
      <c r="J119" s="3">
        <v>188410.32680183777</v>
      </c>
      <c r="K119" s="3">
        <v>222659.31158510095</v>
      </c>
      <c r="L119" s="3">
        <v>257585.64471960149</v>
      </c>
      <c r="M119" s="5">
        <v>293276.72486762016</v>
      </c>
    </row>
    <row r="120" spans="1:13" x14ac:dyDescent="0.3">
      <c r="A120" s="9" t="s">
        <v>156</v>
      </c>
      <c r="B120" s="4">
        <v>0</v>
      </c>
      <c r="C120" s="3">
        <v>0</v>
      </c>
      <c r="D120" s="3">
        <v>0</v>
      </c>
      <c r="E120" s="3">
        <v>7533.139443597378</v>
      </c>
      <c r="F120" s="3">
        <v>15865.218545338837</v>
      </c>
      <c r="G120" s="3">
        <v>25057.193524106668</v>
      </c>
      <c r="H120" s="3">
        <v>35170.754861313617</v>
      </c>
      <c r="I120" s="3">
        <v>46285.179401416972</v>
      </c>
      <c r="J120" s="3">
        <v>58461.84835495337</v>
      </c>
      <c r="K120" s="3">
        <v>71779.673300615861</v>
      </c>
      <c r="L120" s="3">
        <v>86326.733871289325</v>
      </c>
      <c r="M120" s="5">
        <v>102194.23484150201</v>
      </c>
    </row>
    <row r="121" spans="1:13" x14ac:dyDescent="0.3">
      <c r="A121" s="9" t="s">
        <v>196</v>
      </c>
      <c r="B121" s="4">
        <v>0</v>
      </c>
      <c r="C121" s="3">
        <v>0</v>
      </c>
      <c r="D121" s="3">
        <v>0</v>
      </c>
      <c r="E121" s="3">
        <v>47499.656038202753</v>
      </c>
      <c r="F121" s="3">
        <v>104161.28661041014</v>
      </c>
      <c r="G121" s="3">
        <v>171450.86624370376</v>
      </c>
      <c r="H121" s="3">
        <v>251025.19225060084</v>
      </c>
      <c r="I121" s="3">
        <v>344706.94981344667</v>
      </c>
      <c r="J121" s="3">
        <v>454777.34789112024</v>
      </c>
      <c r="K121" s="3">
        <v>583792.65177552751</v>
      </c>
      <c r="L121" s="3">
        <v>734733.4399642623</v>
      </c>
      <c r="M121" s="5">
        <v>911044.61216787796</v>
      </c>
    </row>
    <row r="122" spans="1:13" x14ac:dyDescent="0.3">
      <c r="A122" s="9" t="s">
        <v>198</v>
      </c>
      <c r="B122" s="4">
        <v>0</v>
      </c>
      <c r="C122" s="3">
        <v>0</v>
      </c>
      <c r="D122" s="3">
        <v>0</v>
      </c>
      <c r="E122" s="3">
        <v>655.64072230079546</v>
      </c>
      <c r="F122" s="3">
        <v>1331.854600031289</v>
      </c>
      <c r="G122" s="3">
        <v>2030.2136287322428</v>
      </c>
      <c r="H122" s="3">
        <v>2754.23238570596</v>
      </c>
      <c r="I122" s="3">
        <v>3507.9811600879184</v>
      </c>
      <c r="J122" s="3">
        <v>4293.9453413177725</v>
      </c>
      <c r="K122" s="3">
        <v>5112.4255255696735</v>
      </c>
      <c r="L122" s="3">
        <v>5959.4372848067578</v>
      </c>
      <c r="M122" s="5">
        <v>6830.3545885502972</v>
      </c>
    </row>
    <row r="123" spans="1:13" x14ac:dyDescent="0.3">
      <c r="A123" s="9" t="s">
        <v>202</v>
      </c>
      <c r="B123" s="4">
        <v>0</v>
      </c>
      <c r="C123" s="3">
        <v>0</v>
      </c>
      <c r="D123" s="3">
        <v>0</v>
      </c>
      <c r="E123" s="3">
        <v>26909.367353930778</v>
      </c>
      <c r="F123" s="3">
        <v>58746.24487329612</v>
      </c>
      <c r="G123" s="3">
        <v>95600.570083547966</v>
      </c>
      <c r="H123" s="3">
        <v>137121.72750505677</v>
      </c>
      <c r="I123" s="3">
        <v>182798.43909656722</v>
      </c>
      <c r="J123" s="3">
        <v>232460.09976913116</v>
      </c>
      <c r="K123" s="3">
        <v>285958.92350628751</v>
      </c>
      <c r="L123" s="3">
        <v>343372.67700580624</v>
      </c>
      <c r="M123" s="5">
        <v>404885.70419515856</v>
      </c>
    </row>
    <row r="124" spans="1:13" x14ac:dyDescent="0.3">
      <c r="A124" s="9" t="s">
        <v>204</v>
      </c>
      <c r="B124" s="4">
        <v>0</v>
      </c>
      <c r="C124" s="3">
        <v>0</v>
      </c>
      <c r="D124" s="3">
        <v>0</v>
      </c>
      <c r="E124" s="3">
        <v>16021.544946987677</v>
      </c>
      <c r="F124" s="3">
        <v>33990.574984939012</v>
      </c>
      <c r="G124" s="3">
        <v>54161.536683037819</v>
      </c>
      <c r="H124" s="3">
        <v>76826.349349249998</v>
      </c>
      <c r="I124" s="3">
        <v>102314.25903160119</v>
      </c>
      <c r="J124" s="3">
        <v>130964.70913900912</v>
      </c>
      <c r="K124" s="3">
        <v>163093.06023377035</v>
      </c>
      <c r="L124" s="3">
        <v>198929.63835147518</v>
      </c>
      <c r="M124" s="5">
        <v>238693.64485965032</v>
      </c>
    </row>
    <row r="125" spans="1:13" x14ac:dyDescent="0.3">
      <c r="A125" s="9" t="s">
        <v>206</v>
      </c>
      <c r="B125" s="4">
        <v>0</v>
      </c>
      <c r="C125" s="3">
        <v>0</v>
      </c>
      <c r="D125" s="3">
        <v>0</v>
      </c>
      <c r="E125" s="3">
        <v>33699.644151302055</v>
      </c>
      <c r="F125" s="3">
        <v>66978.283819596749</v>
      </c>
      <c r="G125" s="3">
        <v>99832.063618569169</v>
      </c>
      <c r="H125" s="3">
        <v>132270.17877189675</v>
      </c>
      <c r="I125" s="3">
        <v>164379.94249404175</v>
      </c>
      <c r="J125" s="3">
        <v>196165.26135499775</v>
      </c>
      <c r="K125" s="3">
        <v>227636.96594069246</v>
      </c>
      <c r="L125" s="3">
        <v>258784.48795335693</v>
      </c>
      <c r="M125" s="5">
        <v>289600.78125577746</v>
      </c>
    </row>
    <row r="126" spans="1:13" x14ac:dyDescent="0.3">
      <c r="A126" s="9" t="s">
        <v>384</v>
      </c>
      <c r="B126" s="4">
        <v>0</v>
      </c>
      <c r="C126" s="3">
        <v>0</v>
      </c>
      <c r="D126" s="3">
        <v>0</v>
      </c>
      <c r="E126" s="3">
        <v>4101.3339642803767</v>
      </c>
      <c r="F126" s="3">
        <v>8587.5827118762973</v>
      </c>
      <c r="G126" s="3">
        <v>13495.147820131962</v>
      </c>
      <c r="H126" s="3">
        <v>18865.817058887224</v>
      </c>
      <c r="I126" s="3">
        <v>24749.615291148206</v>
      </c>
      <c r="J126" s="3">
        <v>31193.776892463284</v>
      </c>
      <c r="K126" s="3">
        <v>38249.013581010084</v>
      </c>
      <c r="L126" s="3">
        <v>45961.070839342683</v>
      </c>
      <c r="M126" s="5">
        <v>54378.489893892467</v>
      </c>
    </row>
    <row r="127" spans="1:13" x14ac:dyDescent="0.3">
      <c r="A127" s="9" t="s">
        <v>208</v>
      </c>
      <c r="B127" s="4">
        <v>0</v>
      </c>
      <c r="C127" s="3">
        <v>0</v>
      </c>
      <c r="D127" s="3">
        <v>0</v>
      </c>
      <c r="E127" s="3">
        <v>1601.9568252574645</v>
      </c>
      <c r="F127" s="3">
        <v>3440.0744156796027</v>
      </c>
      <c r="G127" s="3">
        <v>5556.3795700021547</v>
      </c>
      <c r="H127" s="3">
        <v>8004.4390881353174</v>
      </c>
      <c r="I127" s="3">
        <v>10833.09444744758</v>
      </c>
      <c r="J127" s="3">
        <v>14119.661516636879</v>
      </c>
      <c r="K127" s="3">
        <v>17921.551933318984</v>
      </c>
      <c r="L127" s="3">
        <v>22271.70436914649</v>
      </c>
      <c r="M127" s="5">
        <v>27202.343992558101</v>
      </c>
    </row>
    <row r="128" spans="1:13" x14ac:dyDescent="0.3">
      <c r="A128" s="9" t="s">
        <v>210</v>
      </c>
      <c r="B128" s="4">
        <v>0</v>
      </c>
      <c r="C128" s="3">
        <v>0</v>
      </c>
      <c r="D128" s="3">
        <v>0</v>
      </c>
      <c r="E128" s="3">
        <v>15507.810544607288</v>
      </c>
      <c r="F128" s="3">
        <v>33420.285369518067</v>
      </c>
      <c r="G128" s="3">
        <v>54033.712410635169</v>
      </c>
      <c r="H128" s="3">
        <v>77664.242956670962</v>
      </c>
      <c r="I128" s="3">
        <v>104617.0859010877</v>
      </c>
      <c r="J128" s="3">
        <v>135319.80036879773</v>
      </c>
      <c r="K128" s="3">
        <v>170210.08931918739</v>
      </c>
      <c r="L128" s="3">
        <v>209780.66521369238</v>
      </c>
      <c r="M128" s="5">
        <v>254575.72447278319</v>
      </c>
    </row>
    <row r="129" spans="1:13" x14ac:dyDescent="0.3">
      <c r="A129" s="9" t="s">
        <v>212</v>
      </c>
      <c r="B129" s="4">
        <v>0</v>
      </c>
      <c r="C129" s="3">
        <v>0</v>
      </c>
      <c r="D129" s="3">
        <v>0</v>
      </c>
      <c r="E129" s="3">
        <v>145.69176331304197</v>
      </c>
      <c r="F129" s="3">
        <v>305.87248361260799</v>
      </c>
      <c r="G129" s="3">
        <v>481.86079853486967</v>
      </c>
      <c r="H129" s="3">
        <v>675.14140661319789</v>
      </c>
      <c r="I129" s="3">
        <v>886.63696451530791</v>
      </c>
      <c r="J129" s="3">
        <v>1118.4465780381959</v>
      </c>
      <c r="K129" s="3">
        <v>1372.1141483129036</v>
      </c>
      <c r="L129" s="3">
        <v>1648.9874923605942</v>
      </c>
      <c r="M129" s="5">
        <v>1949.9533811064553</v>
      </c>
    </row>
    <row r="130" spans="1:13" x14ac:dyDescent="0.3">
      <c r="A130" s="9" t="s">
        <v>214</v>
      </c>
      <c r="B130" s="4">
        <v>0</v>
      </c>
      <c r="C130" s="3">
        <v>0</v>
      </c>
      <c r="D130" s="3">
        <v>0</v>
      </c>
      <c r="E130" s="3">
        <v>2301.6168289245688</v>
      </c>
      <c r="F130" s="3">
        <v>4714.6951786418867</v>
      </c>
      <c r="G130" s="3">
        <v>7243.3355774061783</v>
      </c>
      <c r="H130" s="3">
        <v>9891.96216191032</v>
      </c>
      <c r="I130" s="3">
        <v>12667.732972472797</v>
      </c>
      <c r="J130" s="3">
        <v>15574.164011320769</v>
      </c>
      <c r="K130" s="3">
        <v>18601.700492549338</v>
      </c>
      <c r="L130" s="3">
        <v>21722.531221082441</v>
      </c>
      <c r="M130" s="5">
        <v>24904.800569700048</v>
      </c>
    </row>
    <row r="131" spans="1:13" x14ac:dyDescent="0.3">
      <c r="A131" s="9" t="s">
        <v>216</v>
      </c>
      <c r="B131" s="4">
        <v>0</v>
      </c>
      <c r="C131" s="3">
        <v>0</v>
      </c>
      <c r="D131" s="3">
        <v>0</v>
      </c>
      <c r="E131" s="3">
        <v>11354.047182998387</v>
      </c>
      <c r="F131" s="3">
        <v>23112.616137761797</v>
      </c>
      <c r="G131" s="3">
        <v>35312.154348212585</v>
      </c>
      <c r="H131" s="3">
        <v>47999.155132533575</v>
      </c>
      <c r="I131" s="3">
        <v>61199.492265422479</v>
      </c>
      <c r="J131" s="3">
        <v>74970.828920178465</v>
      </c>
      <c r="K131" s="3">
        <v>89315.629031503457</v>
      </c>
      <c r="L131" s="3">
        <v>104159.51511559443</v>
      </c>
      <c r="M131" s="5">
        <v>119416.61482853256</v>
      </c>
    </row>
    <row r="132" spans="1:13" x14ac:dyDescent="0.3">
      <c r="A132" s="9" t="s">
        <v>220</v>
      </c>
      <c r="B132" s="4">
        <v>0</v>
      </c>
      <c r="C132" s="3">
        <v>0</v>
      </c>
      <c r="D132" s="3">
        <v>0</v>
      </c>
      <c r="E132" s="3">
        <v>7185.1875601228385</v>
      </c>
      <c r="F132" s="3">
        <v>14721.532889049529</v>
      </c>
      <c r="G132" s="3">
        <v>22658.29439863679</v>
      </c>
      <c r="H132" s="3">
        <v>31083.457900218928</v>
      </c>
      <c r="I132" s="3">
        <v>40022.76027294618</v>
      </c>
      <c r="J132" s="3">
        <v>49577.975946174585</v>
      </c>
      <c r="K132" s="3">
        <v>59782.208137611917</v>
      </c>
      <c r="L132" s="3">
        <v>70582.077292570844</v>
      </c>
      <c r="M132" s="5">
        <v>81912.071616782981</v>
      </c>
    </row>
    <row r="133" spans="1:13" x14ac:dyDescent="0.3">
      <c r="A133" s="9" t="s">
        <v>222</v>
      </c>
      <c r="B133" s="4">
        <v>0</v>
      </c>
      <c r="C133" s="3">
        <v>0</v>
      </c>
      <c r="D133" s="3">
        <v>0</v>
      </c>
      <c r="E133" s="3">
        <v>90955.138172612991</v>
      </c>
      <c r="F133" s="3">
        <v>194940.10054512531</v>
      </c>
      <c r="G133" s="3">
        <v>313366.2214219633</v>
      </c>
      <c r="H133" s="3">
        <v>447749.05366249499</v>
      </c>
      <c r="I133" s="3">
        <v>599340.63265036605</v>
      </c>
      <c r="J133" s="3">
        <v>770229.64439802058</v>
      </c>
      <c r="K133" s="3">
        <v>962430.47170157009</v>
      </c>
      <c r="L133" s="3">
        <v>1178202.8171452649</v>
      </c>
      <c r="M133" s="5">
        <v>1420008.5546276045</v>
      </c>
    </row>
    <row r="134" spans="1:13" x14ac:dyDescent="0.3">
      <c r="A134" s="9" t="s">
        <v>385</v>
      </c>
      <c r="B134" s="4">
        <v>0</v>
      </c>
      <c r="C134" s="3">
        <v>0</v>
      </c>
      <c r="D134" s="3">
        <v>0</v>
      </c>
      <c r="E134" s="3">
        <v>11234.341226782912</v>
      </c>
      <c r="F134" s="3">
        <v>23520.369977701572</v>
      </c>
      <c r="G134" s="3">
        <v>36924.441342223843</v>
      </c>
      <c r="H134" s="3">
        <v>51525.757339533273</v>
      </c>
      <c r="I134" s="3">
        <v>67246.215927809768</v>
      </c>
      <c r="J134" s="3">
        <v>84300.687306764157</v>
      </c>
      <c r="K134" s="3">
        <v>102704.06071343948</v>
      </c>
      <c r="L134" s="3">
        <v>122390.26009545126</v>
      </c>
      <c r="M134" s="5">
        <v>143299.55789413175</v>
      </c>
    </row>
    <row r="135" spans="1:13" x14ac:dyDescent="0.3">
      <c r="A135" s="9" t="s">
        <v>226</v>
      </c>
      <c r="B135" s="4">
        <v>0</v>
      </c>
      <c r="C135" s="3">
        <v>0</v>
      </c>
      <c r="D135" s="3">
        <v>0</v>
      </c>
      <c r="E135" s="3">
        <v>113534.7985767296</v>
      </c>
      <c r="F135" s="3">
        <v>241866.02605249779</v>
      </c>
      <c r="G135" s="3">
        <v>386497.48130792845</v>
      </c>
      <c r="H135" s="3">
        <v>549135.93485265155</v>
      </c>
      <c r="I135" s="3">
        <v>731292.81465660082</v>
      </c>
      <c r="J135" s="3">
        <v>935103.7620111513</v>
      </c>
      <c r="K135" s="3">
        <v>1162596.3428772972</v>
      </c>
      <c r="L135" s="3">
        <v>1415790.2492987197</v>
      </c>
      <c r="M135" s="5">
        <v>1696860.6402303698</v>
      </c>
    </row>
    <row r="136" spans="1:13" x14ac:dyDescent="0.3">
      <c r="A136" s="9" t="s">
        <v>228</v>
      </c>
      <c r="B136" s="4">
        <v>0</v>
      </c>
      <c r="C136" s="3">
        <v>0</v>
      </c>
      <c r="D136" s="3">
        <v>0</v>
      </c>
      <c r="E136" s="3">
        <v>2650.0006882072485</v>
      </c>
      <c r="F136" s="3">
        <v>5340.6300326426572</v>
      </c>
      <c r="G136" s="3">
        <v>8067.0763265723363</v>
      </c>
      <c r="H136" s="3">
        <v>10824.274692325853</v>
      </c>
      <c r="I136" s="3">
        <v>13616.751996223175</v>
      </c>
      <c r="J136" s="3">
        <v>16435.80209971554</v>
      </c>
      <c r="K136" s="3">
        <v>19282.289872771566</v>
      </c>
      <c r="L136" s="3">
        <v>22163.684840987407</v>
      </c>
      <c r="M136" s="5">
        <v>25086.982512348943</v>
      </c>
    </row>
    <row r="137" spans="1:13" x14ac:dyDescent="0.3">
      <c r="A137" s="9" t="s">
        <v>230</v>
      </c>
      <c r="B137" s="4">
        <v>0</v>
      </c>
      <c r="C137" s="3">
        <v>0</v>
      </c>
      <c r="D137" s="3">
        <v>0</v>
      </c>
      <c r="E137" s="3">
        <v>32877.683634000365</v>
      </c>
      <c r="F137" s="3">
        <v>67078.275859213434</v>
      </c>
      <c r="G137" s="3">
        <v>102649.13284964766</v>
      </c>
      <c r="H137" s="3">
        <v>139603.71639742493</v>
      </c>
      <c r="I137" s="3">
        <v>178066.12043918623</v>
      </c>
      <c r="J137" s="3">
        <v>217971.97172864317</v>
      </c>
      <c r="K137" s="3">
        <v>259278.21214473783</v>
      </c>
      <c r="L137" s="3">
        <v>301880.59697714658</v>
      </c>
      <c r="M137" s="5">
        <v>345636.86793140159</v>
      </c>
    </row>
    <row r="138" spans="1:13" x14ac:dyDescent="0.3">
      <c r="A138" s="9" t="s">
        <v>232</v>
      </c>
      <c r="B138" s="4">
        <v>0</v>
      </c>
      <c r="C138" s="3">
        <v>0</v>
      </c>
      <c r="D138" s="3">
        <v>0</v>
      </c>
      <c r="E138" s="3">
        <v>522.54879465888189</v>
      </c>
      <c r="F138" s="3">
        <v>1099.907931179041</v>
      </c>
      <c r="G138" s="3">
        <v>1735.375650076021</v>
      </c>
      <c r="H138" s="3">
        <v>2430.7035638534908</v>
      </c>
      <c r="I138" s="3">
        <v>3192.1255929798481</v>
      </c>
      <c r="J138" s="3">
        <v>4021.0306569784079</v>
      </c>
      <c r="K138" s="3">
        <v>4920.3639323166135</v>
      </c>
      <c r="L138" s="3">
        <v>5894.8036487779937</v>
      </c>
      <c r="M138" s="5">
        <v>6948.9296892788188</v>
      </c>
    </row>
    <row r="139" spans="1:13" x14ac:dyDescent="0.3">
      <c r="A139" s="9" t="s">
        <v>348</v>
      </c>
      <c r="B139" s="4">
        <v>0</v>
      </c>
      <c r="C139" s="3">
        <v>0</v>
      </c>
      <c r="D139" s="3">
        <v>0</v>
      </c>
      <c r="E139" s="3">
        <v>36782.814280788647</v>
      </c>
      <c r="F139" s="3">
        <v>75117.694752466399</v>
      </c>
      <c r="G139" s="3">
        <v>114997.17426141049</v>
      </c>
      <c r="H139" s="3">
        <v>156377.00778576406</v>
      </c>
      <c r="I139" s="3">
        <v>199352.46414777054</v>
      </c>
      <c r="J139" s="3">
        <v>243808.25190287177</v>
      </c>
      <c r="K139" s="3">
        <v>289705.43802143703</v>
      </c>
      <c r="L139" s="3">
        <v>337020.13950701943</v>
      </c>
      <c r="M139" s="5">
        <v>385720.45117923361</v>
      </c>
    </row>
    <row r="140" spans="1:13" x14ac:dyDescent="0.3">
      <c r="A140" s="9" t="s">
        <v>234</v>
      </c>
      <c r="B140" s="4">
        <v>0</v>
      </c>
      <c r="C140" s="3">
        <v>0</v>
      </c>
      <c r="D140" s="3">
        <v>0</v>
      </c>
      <c r="E140" s="3">
        <v>124976.90787356254</v>
      </c>
      <c r="F140" s="3">
        <v>253138.58114254847</v>
      </c>
      <c r="G140" s="3">
        <v>384566.38623929676</v>
      </c>
      <c r="H140" s="3">
        <v>519387.47586776689</v>
      </c>
      <c r="I140" s="3">
        <v>657722.76612048037</v>
      </c>
      <c r="J140" s="3">
        <v>799928.66345626023</v>
      </c>
      <c r="K140" s="3">
        <v>945880.12496602256</v>
      </c>
      <c r="L140" s="3">
        <v>1094967.3289870955</v>
      </c>
      <c r="M140" s="5">
        <v>1246522.549408108</v>
      </c>
    </row>
    <row r="141" spans="1:13" x14ac:dyDescent="0.3">
      <c r="A141" s="9" t="s">
        <v>236</v>
      </c>
      <c r="B141" s="4">
        <v>0</v>
      </c>
      <c r="C141" s="3">
        <v>0</v>
      </c>
      <c r="D141" s="3">
        <v>0</v>
      </c>
      <c r="E141" s="3">
        <v>54498.227763776202</v>
      </c>
      <c r="F141" s="3">
        <v>117413.21301777288</v>
      </c>
      <c r="G141" s="3">
        <v>189723.37509062362</v>
      </c>
      <c r="H141" s="3">
        <v>272471.36515228881</v>
      </c>
      <c r="I141" s="3">
        <v>366790.64092852711</v>
      </c>
      <c r="J141" s="3">
        <v>473956.38206190569</v>
      </c>
      <c r="K141" s="3">
        <v>595321.92621775554</v>
      </c>
      <c r="L141" s="3">
        <v>732310.75054278923</v>
      </c>
      <c r="M141" s="5">
        <v>886457.43403974466</v>
      </c>
    </row>
    <row r="142" spans="1:13" x14ac:dyDescent="0.3">
      <c r="A142" s="9" t="s">
        <v>238</v>
      </c>
      <c r="B142" s="4">
        <v>0</v>
      </c>
      <c r="C142" s="3">
        <v>0</v>
      </c>
      <c r="D142" s="3">
        <v>0</v>
      </c>
      <c r="E142" s="3">
        <v>30292.9006575885</v>
      </c>
      <c r="F142" s="3">
        <v>63944.161061548395</v>
      </c>
      <c r="G142" s="3">
        <v>101199.24124974955</v>
      </c>
      <c r="H142" s="3">
        <v>142325.07666161004</v>
      </c>
      <c r="I142" s="3">
        <v>187542.31804320146</v>
      </c>
      <c r="J142" s="3">
        <v>237200.23257649853</v>
      </c>
      <c r="K142" s="3">
        <v>291643.58812095143</v>
      </c>
      <c r="L142" s="3">
        <v>351268.45525405044</v>
      </c>
      <c r="M142" s="5">
        <v>416501.46922690631</v>
      </c>
    </row>
    <row r="143" spans="1:13" x14ac:dyDescent="0.3">
      <c r="A143" s="9" t="s">
        <v>240</v>
      </c>
      <c r="B143" s="4">
        <v>0</v>
      </c>
      <c r="C143" s="3">
        <v>0</v>
      </c>
      <c r="D143" s="3">
        <v>0</v>
      </c>
      <c r="E143" s="3">
        <v>16362.257106807432</v>
      </c>
      <c r="F143" s="3">
        <v>33835.864348593401</v>
      </c>
      <c r="G143" s="3">
        <v>52487.639023230411</v>
      </c>
      <c r="H143" s="3">
        <v>72401.606634081225</v>
      </c>
      <c r="I143" s="3">
        <v>93549.68562965584</v>
      </c>
      <c r="J143" s="3">
        <v>116075.44676278869</v>
      </c>
      <c r="K143" s="3">
        <v>139994.51383197168</v>
      </c>
      <c r="L143" s="3">
        <v>165224.23373661144</v>
      </c>
      <c r="M143" s="5">
        <v>191673.56134844525</v>
      </c>
    </row>
    <row r="144" spans="1:13" x14ac:dyDescent="0.3">
      <c r="A144" s="10" t="s">
        <v>182</v>
      </c>
      <c r="B144" s="4">
        <v>0</v>
      </c>
      <c r="C144" s="3">
        <v>0</v>
      </c>
      <c r="D144" s="3">
        <v>0</v>
      </c>
      <c r="E144" s="3">
        <v>14839.779627713608</v>
      </c>
      <c r="F144" s="3">
        <v>30448.694072865648</v>
      </c>
      <c r="G144" s="3">
        <v>46852.09864328496</v>
      </c>
      <c r="H144" s="3">
        <v>64090.343548003992</v>
      </c>
      <c r="I144" s="3">
        <v>82200.479903783707</v>
      </c>
      <c r="J144" s="3">
        <v>101214.63024194693</v>
      </c>
      <c r="K144" s="3">
        <v>121197.12813592213</v>
      </c>
      <c r="L144" s="3">
        <v>142242.07824049128</v>
      </c>
      <c r="M144" s="5">
        <v>164453.74940705119</v>
      </c>
    </row>
    <row r="145" spans="1:13" x14ac:dyDescent="0.3">
      <c r="A145" s="10" t="s">
        <v>218</v>
      </c>
      <c r="B145" s="4">
        <v>0</v>
      </c>
      <c r="C145" s="3">
        <v>0</v>
      </c>
      <c r="D145" s="3">
        <v>0</v>
      </c>
      <c r="E145" s="3">
        <v>141089.50255225319</v>
      </c>
      <c r="F145" s="3">
        <v>289915.35416088672</v>
      </c>
      <c r="G145" s="3">
        <v>446573.86378108105</v>
      </c>
      <c r="H145" s="3">
        <v>611702.27592640882</v>
      </c>
      <c r="I145" s="3">
        <v>786032.90437910985</v>
      </c>
      <c r="J145" s="3">
        <v>970104.54758392833</v>
      </c>
      <c r="K145" s="3">
        <v>1164324.193959591</v>
      </c>
      <c r="L145" s="3">
        <v>1368627.5001720525</v>
      </c>
      <c r="M145" s="5">
        <v>1582974.4826778653</v>
      </c>
    </row>
    <row r="146" spans="1:13" x14ac:dyDescent="0.3">
      <c r="A146" s="10" t="s">
        <v>224</v>
      </c>
      <c r="B146" s="4">
        <v>0</v>
      </c>
      <c r="C146" s="3">
        <v>0</v>
      </c>
      <c r="D146" s="3">
        <v>0</v>
      </c>
      <c r="E146" s="3">
        <v>51110.618861287134</v>
      </c>
      <c r="F146" s="3">
        <v>102913.22587860096</v>
      </c>
      <c r="G146" s="3">
        <v>155420.51867857622</v>
      </c>
      <c r="H146" s="3">
        <v>208547.71177678509</v>
      </c>
      <c r="I146" s="3">
        <v>262167.97310621617</v>
      </c>
      <c r="J146" s="3">
        <v>316268.49364895117</v>
      </c>
      <c r="K146" s="3">
        <v>370724.04498706339</v>
      </c>
      <c r="L146" s="3">
        <v>425434.77939269249</v>
      </c>
      <c r="M146" s="5">
        <v>480315.02084555151</v>
      </c>
    </row>
    <row r="147" spans="1:13" x14ac:dyDescent="0.3">
      <c r="A147" s="10" t="s">
        <v>138</v>
      </c>
      <c r="B147" s="4">
        <v>0</v>
      </c>
      <c r="C147" s="3">
        <v>0</v>
      </c>
      <c r="D147" s="3">
        <v>0</v>
      </c>
      <c r="E147" s="3">
        <v>933.68408192989409</v>
      </c>
      <c r="F147" s="3">
        <v>1940.4179963801016</v>
      </c>
      <c r="G147" s="3">
        <v>3025.0732165987629</v>
      </c>
      <c r="H147" s="3">
        <v>4193.3054675193816</v>
      </c>
      <c r="I147" s="3">
        <v>5451.177689652317</v>
      </c>
      <c r="J147" s="3">
        <v>6805.6314661238102</v>
      </c>
      <c r="K147" s="3">
        <v>8261.5982912628206</v>
      </c>
      <c r="L147" s="3">
        <v>9822.9433039973537</v>
      </c>
      <c r="M147" s="5">
        <v>11492.207191372761</v>
      </c>
    </row>
    <row r="148" spans="1:13" ht="15" thickBot="1" x14ac:dyDescent="0.35">
      <c r="A148" s="10" t="s">
        <v>170</v>
      </c>
      <c r="B148" s="6">
        <v>0</v>
      </c>
      <c r="C148" s="7">
        <v>0</v>
      </c>
      <c r="D148" s="7">
        <v>0</v>
      </c>
      <c r="E148" s="7">
        <v>2262.8446552551541</v>
      </c>
      <c r="F148" s="7">
        <v>4746.360460954209</v>
      </c>
      <c r="G148" s="7">
        <v>7470.2812351393441</v>
      </c>
      <c r="H148" s="7">
        <v>10456.315368765521</v>
      </c>
      <c r="I148" s="7">
        <v>13685.057758373019</v>
      </c>
      <c r="J148" s="7">
        <v>17197.8620422694</v>
      </c>
      <c r="K148" s="7">
        <v>20995.066648944616</v>
      </c>
      <c r="L148" s="7">
        <v>25058.588091480378</v>
      </c>
      <c r="M148" s="8">
        <v>29370.840164576082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F42B-DBE7-499C-9DFF-AA8626D493CC}">
  <dimension ref="A1:M171"/>
  <sheetViews>
    <sheetView workbookViewId="0">
      <selection activeCell="B1" sqref="B1:M1"/>
    </sheetView>
  </sheetViews>
  <sheetFormatPr defaultRowHeight="14.4" x14ac:dyDescent="0.3"/>
  <cols>
    <col min="1" max="1" width="45.6640625" bestFit="1" customWidth="1"/>
  </cols>
  <sheetData>
    <row r="1" spans="1:13" ht="15" thickBot="1" x14ac:dyDescent="0.35">
      <c r="A1" s="43" t="s">
        <v>424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</row>
    <row r="2" spans="1:13" x14ac:dyDescent="0.3">
      <c r="A2" s="9" t="s">
        <v>1</v>
      </c>
      <c r="B2" s="41">
        <v>0</v>
      </c>
      <c r="C2" s="41">
        <v>0</v>
      </c>
      <c r="D2" s="41">
        <v>0</v>
      </c>
      <c r="E2" s="41">
        <v>1069938.1589158531</v>
      </c>
      <c r="F2" s="41">
        <v>2398004.1354127061</v>
      </c>
      <c r="G2" s="41">
        <v>4020711.2130232379</v>
      </c>
      <c r="H2" s="41">
        <v>5974278.0184681993</v>
      </c>
      <c r="I2" s="41">
        <v>8308080.4090697356</v>
      </c>
      <c r="J2" s="41">
        <v>11061672.409535948</v>
      </c>
      <c r="K2" s="41">
        <v>14288149.123281121</v>
      </c>
      <c r="L2" s="41">
        <v>18055810.78131526</v>
      </c>
      <c r="M2" s="41">
        <v>22441996.079999994</v>
      </c>
    </row>
    <row r="3" spans="1:13" x14ac:dyDescent="0.3">
      <c r="A3" s="9" t="s">
        <v>4</v>
      </c>
      <c r="B3" s="41">
        <v>0</v>
      </c>
      <c r="C3" s="41">
        <v>0</v>
      </c>
      <c r="D3" s="41">
        <v>0</v>
      </c>
      <c r="E3" s="41">
        <v>69405.929687651864</v>
      </c>
      <c r="F3" s="41">
        <v>162116.25105385331</v>
      </c>
      <c r="G3" s="41">
        <v>285862.86521287187</v>
      </c>
      <c r="H3" s="41">
        <v>451364.84915295464</v>
      </c>
      <c r="I3" s="41">
        <v>672997.30502784229</v>
      </c>
      <c r="J3" s="41">
        <v>970170.20814893546</v>
      </c>
      <c r="K3" s="41">
        <v>1368189.76510159</v>
      </c>
      <c r="L3" s="41">
        <v>1898853.6376955821</v>
      </c>
      <c r="M3" s="41">
        <v>2603443.9299999997</v>
      </c>
    </row>
    <row r="4" spans="1:13" x14ac:dyDescent="0.3">
      <c r="A4" s="9" t="s">
        <v>6</v>
      </c>
      <c r="B4" s="41">
        <v>0</v>
      </c>
      <c r="C4" s="41">
        <v>0</v>
      </c>
      <c r="D4" s="41">
        <v>0</v>
      </c>
      <c r="E4" s="41">
        <v>730623.8676196225</v>
      </c>
      <c r="F4" s="41">
        <v>1570291.0257755704</v>
      </c>
      <c r="G4" s="41">
        <v>2528905.3408898041</v>
      </c>
      <c r="H4" s="41">
        <v>3617791.8972649835</v>
      </c>
      <c r="I4" s="41">
        <v>4844015.8492159434</v>
      </c>
      <c r="J4" s="41">
        <v>6224401.946884755</v>
      </c>
      <c r="K4" s="41">
        <v>7767082.1911948062</v>
      </c>
      <c r="L4" s="41">
        <v>9470317.1245010011</v>
      </c>
      <c r="M4" s="41">
        <v>11329811.960000001</v>
      </c>
    </row>
    <row r="5" spans="1:13" x14ac:dyDescent="0.3">
      <c r="A5" s="9" t="s">
        <v>8</v>
      </c>
      <c r="B5" s="41">
        <v>0</v>
      </c>
      <c r="C5" s="41">
        <v>0</v>
      </c>
      <c r="D5" s="41">
        <v>0</v>
      </c>
      <c r="E5" s="41">
        <v>1639172.8649227861</v>
      </c>
      <c r="F5" s="41">
        <v>3615654.4751685783</v>
      </c>
      <c r="G5" s="41">
        <v>5986401.8029014487</v>
      </c>
      <c r="H5" s="41">
        <v>8815255.1370055787</v>
      </c>
      <c r="I5" s="41">
        <v>12168670.681544764</v>
      </c>
      <c r="J5" s="41">
        <v>16138549.768265918</v>
      </c>
      <c r="K5" s="41">
        <v>20824843.050858945</v>
      </c>
      <c r="L5" s="41">
        <v>26345012.490573049</v>
      </c>
      <c r="M5" s="41">
        <v>32835241.903871931</v>
      </c>
    </row>
    <row r="6" spans="1:13" x14ac:dyDescent="0.3">
      <c r="A6" s="9" t="s">
        <v>378</v>
      </c>
      <c r="B6" s="41">
        <v>0</v>
      </c>
      <c r="C6" s="41">
        <v>0</v>
      </c>
      <c r="D6" s="41">
        <v>0</v>
      </c>
      <c r="E6" s="41">
        <v>4250.7029470358684</v>
      </c>
      <c r="F6" s="41">
        <v>8617.8452103348973</v>
      </c>
      <c r="G6" s="41">
        <v>13125.729117361043</v>
      </c>
      <c r="H6" s="41">
        <v>17796.113232399279</v>
      </c>
      <c r="I6" s="41">
        <v>22668.481176955014</v>
      </c>
      <c r="J6" s="41">
        <v>27770.215790566319</v>
      </c>
      <c r="K6" s="41">
        <v>33102.292501045857</v>
      </c>
      <c r="L6" s="41">
        <v>38627.823989347962</v>
      </c>
      <c r="M6" s="41">
        <v>44308.698801607621</v>
      </c>
    </row>
    <row r="7" spans="1:13" x14ac:dyDescent="0.3">
      <c r="A7" s="9" t="s">
        <v>10</v>
      </c>
      <c r="B7" s="41">
        <v>0</v>
      </c>
      <c r="C7" s="41">
        <v>0</v>
      </c>
      <c r="D7" s="41">
        <v>0</v>
      </c>
      <c r="E7" s="41">
        <v>1635517.4287694991</v>
      </c>
      <c r="F7" s="41">
        <v>3327739.497656852</v>
      </c>
      <c r="G7" s="41">
        <v>5073526.8598252684</v>
      </c>
      <c r="H7" s="41">
        <v>6868712.3818684667</v>
      </c>
      <c r="I7" s="41">
        <v>8712827.3755276054</v>
      </c>
      <c r="J7" s="41">
        <v>10599700.215643778</v>
      </c>
      <c r="K7" s="41">
        <v>12529219.438778892</v>
      </c>
      <c r="L7" s="41">
        <v>14506567.39391011</v>
      </c>
      <c r="M7" s="41">
        <v>16537628.3337017</v>
      </c>
    </row>
    <row r="8" spans="1:13" x14ac:dyDescent="0.3">
      <c r="A8" s="9" t="s">
        <v>12</v>
      </c>
      <c r="B8" s="41">
        <v>0</v>
      </c>
      <c r="C8" s="41">
        <v>0</v>
      </c>
      <c r="D8" s="41">
        <v>0</v>
      </c>
      <c r="E8" s="41">
        <v>140091.98856042884</v>
      </c>
      <c r="F8" s="41">
        <v>299353.91935156146</v>
      </c>
      <c r="G8" s="41">
        <v>480045.99811041402</v>
      </c>
      <c r="H8" s="41">
        <v>684352.26073762611</v>
      </c>
      <c r="I8" s="41">
        <v>914844.27148369467</v>
      </c>
      <c r="J8" s="41">
        <v>1174129.4738125228</v>
      </c>
      <c r="K8" s="41">
        <v>1464229.2056628198</v>
      </c>
      <c r="L8" s="41">
        <v>1786488.0391900202</v>
      </c>
      <c r="M8" s="41">
        <v>2142030.64</v>
      </c>
    </row>
    <row r="9" spans="1:13" x14ac:dyDescent="0.3">
      <c r="A9" s="9" t="s">
        <v>14</v>
      </c>
      <c r="B9" s="41">
        <v>0</v>
      </c>
      <c r="C9" s="41">
        <v>0</v>
      </c>
      <c r="D9" s="41">
        <v>0</v>
      </c>
      <c r="E9" s="41">
        <v>443340.51483568223</v>
      </c>
      <c r="F9" s="41">
        <v>963578.49913867004</v>
      </c>
      <c r="G9" s="41">
        <v>1575050.9056259776</v>
      </c>
      <c r="H9" s="41">
        <v>2296064.9268747768</v>
      </c>
      <c r="I9" s="41">
        <v>3147012.9626081781</v>
      </c>
      <c r="J9" s="41">
        <v>4152867.8253507935</v>
      </c>
      <c r="K9" s="41">
        <v>5338073.1507208124</v>
      </c>
      <c r="L9" s="41">
        <v>6722221.3708206741</v>
      </c>
      <c r="M9" s="41">
        <v>8324462.6400000006</v>
      </c>
    </row>
    <row r="10" spans="1:13" x14ac:dyDescent="0.3">
      <c r="A10" s="9" t="s">
        <v>335</v>
      </c>
      <c r="B10" s="41">
        <v>0</v>
      </c>
      <c r="C10" s="41">
        <v>0</v>
      </c>
      <c r="D10" s="41">
        <v>0</v>
      </c>
      <c r="E10" s="41">
        <v>14928.002880848129</v>
      </c>
      <c r="F10" s="41">
        <v>30249.186018707464</v>
      </c>
      <c r="G10" s="41">
        <v>46005.16675642773</v>
      </c>
      <c r="H10" s="41">
        <v>62243.006737984717</v>
      </c>
      <c r="I10" s="41">
        <v>79034.864781133598</v>
      </c>
      <c r="J10" s="41">
        <v>96446.746102091158</v>
      </c>
      <c r="K10" s="41">
        <v>114465.44422232942</v>
      </c>
      <c r="L10" s="41">
        <v>132971.94566773123</v>
      </c>
      <c r="M10" s="41">
        <v>151823.91473188053</v>
      </c>
    </row>
    <row r="11" spans="1:13" x14ac:dyDescent="0.3">
      <c r="A11" s="9" t="s">
        <v>283</v>
      </c>
      <c r="B11" s="41">
        <v>0</v>
      </c>
      <c r="C11" s="41">
        <v>0</v>
      </c>
      <c r="D11" s="41">
        <v>0</v>
      </c>
      <c r="E11" s="41">
        <v>36026.549725089688</v>
      </c>
      <c r="F11" s="41">
        <v>78748.205169262132</v>
      </c>
      <c r="G11" s="41">
        <v>128776.67816036008</v>
      </c>
      <c r="H11" s="41">
        <v>186926.95229545725</v>
      </c>
      <c r="I11" s="41">
        <v>254653.93466330518</v>
      </c>
      <c r="J11" s="41">
        <v>332814.17258701345</v>
      </c>
      <c r="K11" s="41">
        <v>422418.89987497416</v>
      </c>
      <c r="L11" s="41">
        <v>524419.97754067194</v>
      </c>
      <c r="M11" s="41">
        <v>639914.65999999992</v>
      </c>
    </row>
    <row r="12" spans="1:13" x14ac:dyDescent="0.3">
      <c r="A12" s="9" t="s">
        <v>16</v>
      </c>
      <c r="B12" s="41">
        <v>0</v>
      </c>
      <c r="C12" s="41">
        <v>0</v>
      </c>
      <c r="D12" s="41">
        <v>0</v>
      </c>
      <c r="E12" s="41">
        <v>12345121.952904761</v>
      </c>
      <c r="F12" s="41">
        <v>25316659.493703783</v>
      </c>
      <c r="G12" s="41">
        <v>38899408.744452417</v>
      </c>
      <c r="H12" s="41">
        <v>53063447.934624255</v>
      </c>
      <c r="I12" s="41">
        <v>67813447.416751504</v>
      </c>
      <c r="J12" s="41">
        <v>83096686.035794556</v>
      </c>
      <c r="K12" s="41">
        <v>98889398.32947129</v>
      </c>
      <c r="L12" s="41">
        <v>115185606.1081773</v>
      </c>
      <c r="M12" s="41">
        <v>131984947.22740275</v>
      </c>
    </row>
    <row r="13" spans="1:13" x14ac:dyDescent="0.3">
      <c r="A13" s="44" t="s">
        <v>18</v>
      </c>
      <c r="B13" s="41">
        <v>0</v>
      </c>
      <c r="C13" s="41">
        <v>0</v>
      </c>
      <c r="D13" s="41">
        <v>0</v>
      </c>
      <c r="E13" s="41">
        <v>12787.227593049174</v>
      </c>
      <c r="F13" s="41">
        <v>25799.887109570205</v>
      </c>
      <c r="G13" s="41">
        <v>39051.273849890742</v>
      </c>
      <c r="H13" s="41">
        <v>52584.166010447196</v>
      </c>
      <c r="I13" s="41">
        <v>66552.851373352518</v>
      </c>
      <c r="J13" s="41">
        <v>80909.480843319383</v>
      </c>
      <c r="K13" s="41">
        <v>95654.477103607904</v>
      </c>
      <c r="L13" s="41">
        <v>110723.55601697566</v>
      </c>
      <c r="M13" s="41">
        <v>126041.81248706038</v>
      </c>
    </row>
    <row r="14" spans="1:13" x14ac:dyDescent="0.3">
      <c r="A14" s="9" t="s">
        <v>20</v>
      </c>
      <c r="B14" s="41">
        <v>0</v>
      </c>
      <c r="C14" s="41">
        <v>0</v>
      </c>
      <c r="D14" s="41">
        <v>0</v>
      </c>
      <c r="E14" s="41">
        <v>256867.49348751456</v>
      </c>
      <c r="F14" s="41">
        <v>523980.67114021257</v>
      </c>
      <c r="G14" s="41">
        <v>802235.62398448214</v>
      </c>
      <c r="H14" s="41">
        <v>1092754.699908819</v>
      </c>
      <c r="I14" s="41">
        <v>1395756.6553584523</v>
      </c>
      <c r="J14" s="41">
        <v>1713118.1403059755</v>
      </c>
      <c r="K14" s="41">
        <v>2044768.0072955135</v>
      </c>
      <c r="L14" s="41">
        <v>2388900.1376499813</v>
      </c>
      <c r="M14" s="41">
        <v>2743382.5299999956</v>
      </c>
    </row>
    <row r="15" spans="1:13" x14ac:dyDescent="0.3">
      <c r="A15" s="9" t="s">
        <v>22</v>
      </c>
      <c r="B15" s="41">
        <v>0</v>
      </c>
      <c r="C15" s="41">
        <v>0</v>
      </c>
      <c r="D15" s="41">
        <v>0</v>
      </c>
      <c r="E15" s="41">
        <v>22322.884793818346</v>
      </c>
      <c r="F15" s="41">
        <v>46212.234003167949</v>
      </c>
      <c r="G15" s="41">
        <v>71726.644445419661</v>
      </c>
      <c r="H15" s="41">
        <v>98957.837998657837</v>
      </c>
      <c r="I15" s="41">
        <v>127982.84833033255</v>
      </c>
      <c r="J15" s="41">
        <v>158896.8634101979</v>
      </c>
      <c r="K15" s="41">
        <v>191773.41662370018</v>
      </c>
      <c r="L15" s="41">
        <v>226630.87357030588</v>
      </c>
      <c r="M15" s="41">
        <v>263476.38118187815</v>
      </c>
    </row>
    <row r="16" spans="1:13" x14ac:dyDescent="0.3">
      <c r="A16" s="9" t="s">
        <v>24</v>
      </c>
      <c r="B16" s="41">
        <v>0</v>
      </c>
      <c r="C16" s="41">
        <v>0</v>
      </c>
      <c r="D16" s="41">
        <v>0</v>
      </c>
      <c r="E16" s="41">
        <v>351786.96946506714</v>
      </c>
      <c r="F16" s="41">
        <v>827074.99248213228</v>
      </c>
      <c r="G16" s="41">
        <v>1453647.0222128774</v>
      </c>
      <c r="H16" s="41">
        <v>2264729.2540738089</v>
      </c>
      <c r="I16" s="41">
        <v>3297436.0278572715</v>
      </c>
      <c r="J16" s="41">
        <v>4600604.7833315926</v>
      </c>
      <c r="K16" s="41">
        <v>6230200.395681655</v>
      </c>
      <c r="L16" s="41">
        <v>8252137.1166356271</v>
      </c>
      <c r="M16" s="41">
        <v>10744378.399999999</v>
      </c>
    </row>
    <row r="17" spans="1:13" x14ac:dyDescent="0.3">
      <c r="A17" s="9" t="s">
        <v>26</v>
      </c>
      <c r="B17" s="41">
        <v>0</v>
      </c>
      <c r="C17" s="41">
        <v>0</v>
      </c>
      <c r="D17" s="41">
        <v>0</v>
      </c>
      <c r="E17" s="41">
        <v>19135.754135185503</v>
      </c>
      <c r="F17" s="41">
        <v>39326.683063842356</v>
      </c>
      <c r="G17" s="41">
        <v>60554.219089558697</v>
      </c>
      <c r="H17" s="41">
        <v>82755.604342352366</v>
      </c>
      <c r="I17" s="41">
        <v>105943.85815168871</v>
      </c>
      <c r="J17" s="41">
        <v>130018.72918090201</v>
      </c>
      <c r="K17" s="41">
        <v>154948.74680364633</v>
      </c>
      <c r="L17" s="41">
        <v>180755.65760606411</v>
      </c>
      <c r="M17" s="41">
        <v>207449.75999999989</v>
      </c>
    </row>
    <row r="18" spans="1:13" x14ac:dyDescent="0.3">
      <c r="A18" s="45" t="s">
        <v>28</v>
      </c>
      <c r="B18" s="41">
        <v>0</v>
      </c>
      <c r="C18" s="41">
        <v>0</v>
      </c>
      <c r="D18" s="41">
        <v>0</v>
      </c>
      <c r="E18" s="41">
        <v>493294.84807343222</v>
      </c>
      <c r="F18" s="41">
        <v>1067985.7154321857</v>
      </c>
      <c r="G18" s="41">
        <v>1731400.8713607583</v>
      </c>
      <c r="H18" s="41">
        <v>2490918.8473628648</v>
      </c>
      <c r="I18" s="41">
        <v>3356245.7056014389</v>
      </c>
      <c r="J18" s="41">
        <v>4335202.8952370565</v>
      </c>
      <c r="K18" s="41">
        <v>5437496.2930227183</v>
      </c>
      <c r="L18" s="41">
        <v>6674548.6969826985</v>
      </c>
      <c r="M18" s="41">
        <v>8058715.6000000015</v>
      </c>
    </row>
    <row r="19" spans="1:13" x14ac:dyDescent="0.3">
      <c r="A19" s="9" t="s">
        <v>30</v>
      </c>
      <c r="B19" s="41">
        <v>0</v>
      </c>
      <c r="C19" s="41">
        <v>0</v>
      </c>
      <c r="D19" s="41">
        <v>0</v>
      </c>
      <c r="E19" s="41">
        <v>144845.03620663914</v>
      </c>
      <c r="F19" s="41">
        <v>307745.01152102323</v>
      </c>
      <c r="G19" s="41">
        <v>490590.37299860572</v>
      </c>
      <c r="H19" s="41">
        <v>695512.34590520151</v>
      </c>
      <c r="I19" s="41">
        <v>925166.13644200936</v>
      </c>
      <c r="J19" s="41">
        <v>1182175.6350901262</v>
      </c>
      <c r="K19" s="41">
        <v>1469428.0677778639</v>
      </c>
      <c r="L19" s="41">
        <v>1790084.1084029516</v>
      </c>
      <c r="M19" s="41">
        <v>2147630.67</v>
      </c>
    </row>
    <row r="20" spans="1:13" x14ac:dyDescent="0.3">
      <c r="A20" s="9" t="s">
        <v>32</v>
      </c>
      <c r="B20" s="41">
        <v>0</v>
      </c>
      <c r="C20" s="41">
        <v>0</v>
      </c>
      <c r="D20" s="41">
        <v>0</v>
      </c>
      <c r="E20" s="41">
        <v>87508.871347208973</v>
      </c>
      <c r="F20" s="41">
        <v>179680.0876719025</v>
      </c>
      <c r="G20" s="41">
        <v>276621.14439302031</v>
      </c>
      <c r="H20" s="41">
        <v>378498.25899900217</v>
      </c>
      <c r="I20" s="41">
        <v>485350.22969138483</v>
      </c>
      <c r="J20" s="41">
        <v>597404.90287348442</v>
      </c>
      <c r="K20" s="41">
        <v>714544.11052471865</v>
      </c>
      <c r="L20" s="41">
        <v>836248.68781447504</v>
      </c>
      <c r="M20" s="41">
        <v>961954.13804381993</v>
      </c>
    </row>
    <row r="21" spans="1:13" x14ac:dyDescent="0.3">
      <c r="A21" s="9" t="s">
        <v>34</v>
      </c>
      <c r="B21" s="41">
        <v>0</v>
      </c>
      <c r="C21" s="41">
        <v>0</v>
      </c>
      <c r="D21" s="41">
        <v>0</v>
      </c>
      <c r="E21" s="41">
        <v>6402161.675393343</v>
      </c>
      <c r="F21" s="41">
        <v>12889465.335397959</v>
      </c>
      <c r="G21" s="41">
        <v>19448872.124250352</v>
      </c>
      <c r="H21" s="41">
        <v>26067748.783747137</v>
      </c>
      <c r="I21" s="41">
        <v>32748611.010657907</v>
      </c>
      <c r="J21" s="41">
        <v>39471614.409974992</v>
      </c>
      <c r="K21" s="41">
        <v>46219868.025207281</v>
      </c>
      <c r="L21" s="41">
        <v>52969100.106647193</v>
      </c>
      <c r="M21" s="41">
        <v>59695404.092925906</v>
      </c>
    </row>
    <row r="22" spans="1:13" x14ac:dyDescent="0.3">
      <c r="A22" s="9" t="s">
        <v>36</v>
      </c>
      <c r="B22" s="41">
        <v>0</v>
      </c>
      <c r="C22" s="41">
        <v>0</v>
      </c>
      <c r="D22" s="41">
        <v>0</v>
      </c>
      <c r="E22" s="41">
        <v>1288971.6139598154</v>
      </c>
      <c r="F22" s="41">
        <v>2757730.2607232593</v>
      </c>
      <c r="G22" s="41">
        <v>4425815.1463238411</v>
      </c>
      <c r="H22" s="41">
        <v>6313208.3379128128</v>
      </c>
      <c r="I22" s="41">
        <v>8437865.1472136676</v>
      </c>
      <c r="J22" s="41">
        <v>10827241.837748248</v>
      </c>
      <c r="K22" s="41">
        <v>13507872.34753748</v>
      </c>
      <c r="L22" s="41">
        <v>16509101.292701326</v>
      </c>
      <c r="M22" s="41">
        <v>19862701.125837818</v>
      </c>
    </row>
    <row r="23" spans="1:13" x14ac:dyDescent="0.3">
      <c r="A23" s="9" t="s">
        <v>38</v>
      </c>
      <c r="B23" s="41">
        <v>0</v>
      </c>
      <c r="C23" s="41">
        <v>0</v>
      </c>
      <c r="D23" s="41">
        <v>0</v>
      </c>
      <c r="E23" s="41">
        <v>409561.21392435208</v>
      </c>
      <c r="F23" s="41">
        <v>912220.40161665063</v>
      </c>
      <c r="G23" s="41">
        <v>1524265.7579100672</v>
      </c>
      <c r="H23" s="41">
        <v>2263614.1840892825</v>
      </c>
      <c r="I23" s="41">
        <v>3149823.2787064519</v>
      </c>
      <c r="J23" s="41">
        <v>4207401.242359071</v>
      </c>
      <c r="K23" s="41">
        <v>5463204.5166711854</v>
      </c>
      <c r="L23" s="41">
        <v>6947727.3168638796</v>
      </c>
      <c r="M23" s="41">
        <v>8695082.1999999974</v>
      </c>
    </row>
    <row r="24" spans="1:13" x14ac:dyDescent="0.3">
      <c r="A24" s="45" t="s">
        <v>44</v>
      </c>
      <c r="B24" s="41">
        <v>0</v>
      </c>
      <c r="C24" s="41">
        <v>0</v>
      </c>
      <c r="D24" s="41">
        <v>0</v>
      </c>
      <c r="E24" s="41">
        <v>24959.557160060504</v>
      </c>
      <c r="F24" s="41">
        <v>51394.737526771496</v>
      </c>
      <c r="G24" s="41">
        <v>79321.867241369328</v>
      </c>
      <c r="H24" s="41">
        <v>108723.59089289559</v>
      </c>
      <c r="I24" s="41">
        <v>139650.26565241092</v>
      </c>
      <c r="J24" s="41">
        <v>172034.95381103852</v>
      </c>
      <c r="K24" s="41">
        <v>205856.85019509483</v>
      </c>
      <c r="L24" s="41">
        <v>241115.59482369386</v>
      </c>
      <c r="M24" s="41">
        <v>277796.90704075492</v>
      </c>
    </row>
    <row r="25" spans="1:13" x14ac:dyDescent="0.3">
      <c r="A25" s="9" t="s">
        <v>40</v>
      </c>
      <c r="B25" s="41">
        <v>0</v>
      </c>
      <c r="C25" s="41">
        <v>0</v>
      </c>
      <c r="D25" s="41">
        <v>0</v>
      </c>
      <c r="E25" s="41">
        <v>512419.63076758571</v>
      </c>
      <c r="F25" s="41">
        <v>1135478.2437167987</v>
      </c>
      <c r="G25" s="41">
        <v>1884215.8551122844</v>
      </c>
      <c r="H25" s="41">
        <v>2777661.9051865153</v>
      </c>
      <c r="I25" s="41">
        <v>3839915.9449189454</v>
      </c>
      <c r="J25" s="41">
        <v>5095865.3180979751</v>
      </c>
      <c r="K25" s="41">
        <v>6558173.2912861425</v>
      </c>
      <c r="L25" s="41">
        <v>8216260.1182095483</v>
      </c>
      <c r="M25" s="41">
        <v>10049978.789999999</v>
      </c>
    </row>
    <row r="26" spans="1:13" x14ac:dyDescent="0.3">
      <c r="A26" s="9" t="s">
        <v>42</v>
      </c>
      <c r="B26" s="41">
        <v>0</v>
      </c>
      <c r="C26" s="41">
        <v>0</v>
      </c>
      <c r="D26" s="41">
        <v>0</v>
      </c>
      <c r="E26" s="41">
        <v>908958.94644867443</v>
      </c>
      <c r="F26" s="41">
        <v>2068589.3313380461</v>
      </c>
      <c r="G26" s="41">
        <v>3520541.4518643804</v>
      </c>
      <c r="H26" s="41">
        <v>5311791.2397940531</v>
      </c>
      <c r="I26" s="41">
        <v>7488106.4423056077</v>
      </c>
      <c r="J26" s="41">
        <v>10113939.901745044</v>
      </c>
      <c r="K26" s="41">
        <v>13254879.246291295</v>
      </c>
      <c r="L26" s="41">
        <v>16981836.304811198</v>
      </c>
      <c r="M26" s="41">
        <v>21373575.68</v>
      </c>
    </row>
    <row r="27" spans="1:13" x14ac:dyDescent="0.3">
      <c r="A27" s="9" t="s">
        <v>46</v>
      </c>
      <c r="B27" s="41">
        <v>0</v>
      </c>
      <c r="C27" s="41">
        <v>0</v>
      </c>
      <c r="D27" s="41">
        <v>0</v>
      </c>
      <c r="E27" s="41">
        <v>142451.56989789475</v>
      </c>
      <c r="F27" s="41">
        <v>332109.6646720306</v>
      </c>
      <c r="G27" s="41">
        <v>578630.32723516761</v>
      </c>
      <c r="H27" s="41">
        <v>893296.99541440723</v>
      </c>
      <c r="I27" s="41">
        <v>1285847.7940849103</v>
      </c>
      <c r="J27" s="41">
        <v>1773287.6155054669</v>
      </c>
      <c r="K27" s="41">
        <v>2372403.1291072625</v>
      </c>
      <c r="L27" s="41">
        <v>3101517.293726021</v>
      </c>
      <c r="M27" s="41">
        <v>3981809.1599999997</v>
      </c>
    </row>
    <row r="28" spans="1:13" x14ac:dyDescent="0.3">
      <c r="A28" s="9" t="s">
        <v>48</v>
      </c>
      <c r="B28" s="41">
        <v>0</v>
      </c>
      <c r="C28" s="41">
        <v>0</v>
      </c>
      <c r="D28" s="41">
        <v>0</v>
      </c>
      <c r="E28" s="41">
        <v>490176.12193129817</v>
      </c>
      <c r="F28" s="41">
        <v>1103381.7747452375</v>
      </c>
      <c r="G28" s="41">
        <v>1866466.3957242016</v>
      </c>
      <c r="H28" s="41">
        <v>2811783.8808855121</v>
      </c>
      <c r="I28" s="41">
        <v>3973145.0777736921</v>
      </c>
      <c r="J28" s="41">
        <v>5400627.2280452689</v>
      </c>
      <c r="K28" s="41">
        <v>7150679.9075400308</v>
      </c>
      <c r="L28" s="41">
        <v>9291235.2517723087</v>
      </c>
      <c r="M28" s="41">
        <v>11904047.870539842</v>
      </c>
    </row>
    <row r="29" spans="1:13" x14ac:dyDescent="0.3">
      <c r="A29" s="46" t="s">
        <v>346</v>
      </c>
      <c r="B29" s="41">
        <v>0</v>
      </c>
      <c r="C29" s="41">
        <v>0</v>
      </c>
      <c r="D29" s="41">
        <v>0</v>
      </c>
      <c r="E29" s="41">
        <v>588859.08897880092</v>
      </c>
      <c r="F29" s="41">
        <v>1189278.5123125352</v>
      </c>
      <c r="G29" s="41">
        <v>1801108.3591381609</v>
      </c>
      <c r="H29" s="41">
        <v>2423654.2499749772</v>
      </c>
      <c r="I29" s="41">
        <v>3058849.5472752675</v>
      </c>
      <c r="J29" s="41">
        <v>3705122.5475065485</v>
      </c>
      <c r="K29" s="41">
        <v>4361529.7131808549</v>
      </c>
      <c r="L29" s="41">
        <v>5026803.3092967905</v>
      </c>
      <c r="M29" s="41">
        <v>5699369.5590661168</v>
      </c>
    </row>
    <row r="30" spans="1:13" x14ac:dyDescent="0.3">
      <c r="A30" s="46" t="s">
        <v>267</v>
      </c>
      <c r="B30" s="41">
        <v>0</v>
      </c>
      <c r="C30" s="41">
        <v>0</v>
      </c>
      <c r="D30" s="41">
        <v>0</v>
      </c>
      <c r="E30" s="41">
        <v>19775292.448777199</v>
      </c>
      <c r="F30" s="41">
        <v>39420677.428864241</v>
      </c>
      <c r="G30" s="41">
        <v>59029159.910834551</v>
      </c>
      <c r="H30" s="41">
        <v>78727315.62088728</v>
      </c>
      <c r="I30" s="41">
        <v>98705193.58650732</v>
      </c>
      <c r="J30" s="41">
        <v>119039105.09589577</v>
      </c>
      <c r="K30" s="41">
        <v>139744708.46352005</v>
      </c>
      <c r="L30" s="41">
        <v>160692139.04335785</v>
      </c>
      <c r="M30" s="41">
        <v>181706845.3599999</v>
      </c>
    </row>
    <row r="31" spans="1:13" x14ac:dyDescent="0.3">
      <c r="A31" s="46" t="s">
        <v>379</v>
      </c>
      <c r="B31" s="41">
        <v>0</v>
      </c>
      <c r="C31" s="41">
        <v>0</v>
      </c>
      <c r="D31" s="41">
        <v>0</v>
      </c>
      <c r="E31" s="41">
        <v>201133.75740848389</v>
      </c>
      <c r="F31" s="41">
        <v>404521.8858242901</v>
      </c>
      <c r="G31" s="41">
        <v>609830.82747057825</v>
      </c>
      <c r="H31" s="41">
        <v>816329.21491875872</v>
      </c>
      <c r="I31" s="41">
        <v>1023763.0853878772</v>
      </c>
      <c r="J31" s="41">
        <v>1231497.674082851</v>
      </c>
      <c r="K31" s="41">
        <v>1439194.8429207765</v>
      </c>
      <c r="L31" s="41">
        <v>1647074.9488547388</v>
      </c>
      <c r="M31" s="41">
        <v>1855298.3999999994</v>
      </c>
    </row>
    <row r="32" spans="1:13" x14ac:dyDescent="0.3">
      <c r="A32" s="9" t="s">
        <v>50</v>
      </c>
      <c r="B32" s="41">
        <v>0</v>
      </c>
      <c r="C32" s="41">
        <v>0</v>
      </c>
      <c r="D32" s="41">
        <v>0</v>
      </c>
      <c r="E32" s="41">
        <v>1678166.6532518715</v>
      </c>
      <c r="F32" s="41">
        <v>3393880.7263295203</v>
      </c>
      <c r="G32" s="41">
        <v>5143643.6287133545</v>
      </c>
      <c r="H32" s="41">
        <v>6921388.1243025213</v>
      </c>
      <c r="I32" s="41">
        <v>8729048.2436558902</v>
      </c>
      <c r="J32" s="41">
        <v>10556910.433559552</v>
      </c>
      <c r="K32" s="41">
        <v>12400156.167082548</v>
      </c>
      <c r="L32" s="41">
        <v>14255526.682049602</v>
      </c>
      <c r="M32" s="41">
        <v>16119712.939012662</v>
      </c>
    </row>
    <row r="33" spans="1:13" x14ac:dyDescent="0.3">
      <c r="A33" s="9" t="s">
        <v>52</v>
      </c>
      <c r="B33" s="41">
        <v>0</v>
      </c>
      <c r="C33" s="41">
        <v>0</v>
      </c>
      <c r="D33" s="41">
        <v>0</v>
      </c>
      <c r="E33" s="41">
        <v>23654.288035802922</v>
      </c>
      <c r="F33" s="41">
        <v>54878.753929041501</v>
      </c>
      <c r="G33" s="41">
        <v>95157.938454378018</v>
      </c>
      <c r="H33" s="41">
        <v>146230.39043113688</v>
      </c>
      <c r="I33" s="41">
        <v>210043.16328623123</v>
      </c>
      <c r="J33" s="41">
        <v>289019.78367309918</v>
      </c>
      <c r="K33" s="41">
        <v>385842.51885592676</v>
      </c>
      <c r="L33" s="41">
        <v>503510.68424065917</v>
      </c>
      <c r="M33" s="41">
        <v>645408.39999999991</v>
      </c>
    </row>
    <row r="34" spans="1:13" x14ac:dyDescent="0.3">
      <c r="A34" s="9" t="s">
        <v>54</v>
      </c>
      <c r="B34" s="41">
        <v>0</v>
      </c>
      <c r="C34" s="41">
        <v>0</v>
      </c>
      <c r="D34" s="41">
        <v>0</v>
      </c>
      <c r="E34" s="41">
        <v>209659.91956260102</v>
      </c>
      <c r="F34" s="41">
        <v>482664.86535133049</v>
      </c>
      <c r="G34" s="41">
        <v>830284.57497620117</v>
      </c>
      <c r="H34" s="41">
        <v>1265501.3345841668</v>
      </c>
      <c r="I34" s="41">
        <v>1801706.6441433085</v>
      </c>
      <c r="J34" s="41">
        <v>2456819.2234710613</v>
      </c>
      <c r="K34" s="41">
        <v>3249538.0501077524</v>
      </c>
      <c r="L34" s="41">
        <v>4199939.0425869664</v>
      </c>
      <c r="M34" s="41">
        <v>5330610.87</v>
      </c>
    </row>
    <row r="35" spans="1:13" x14ac:dyDescent="0.3">
      <c r="A35" s="9" t="s">
        <v>56</v>
      </c>
      <c r="B35" s="41">
        <v>0</v>
      </c>
      <c r="C35" s="41">
        <v>0</v>
      </c>
      <c r="D35" s="41">
        <v>0</v>
      </c>
      <c r="E35" s="41">
        <v>153785.31819999404</v>
      </c>
      <c r="F35" s="41">
        <v>311523.75256982259</v>
      </c>
      <c r="G35" s="41">
        <v>472956.16563703865</v>
      </c>
      <c r="H35" s="41">
        <v>637487.25862633064</v>
      </c>
      <c r="I35" s="41">
        <v>805286.07140962034</v>
      </c>
      <c r="J35" s="41">
        <v>975507.87698395364</v>
      </c>
      <c r="K35" s="41">
        <v>1147674.0185143147</v>
      </c>
      <c r="L35" s="41">
        <v>1321427.7666903995</v>
      </c>
      <c r="M35" s="41">
        <v>1496391.1434883028</v>
      </c>
    </row>
    <row r="36" spans="1:13" x14ac:dyDescent="0.3">
      <c r="A36" s="45" t="s">
        <v>58</v>
      </c>
      <c r="B36" s="41">
        <v>0</v>
      </c>
      <c r="C36" s="41">
        <v>0</v>
      </c>
      <c r="D36" s="41">
        <v>0</v>
      </c>
      <c r="E36" s="41">
        <v>4266074.689720653</v>
      </c>
      <c r="F36" s="41">
        <v>8709327.9961525798</v>
      </c>
      <c r="G36" s="41">
        <v>13306182.084741116</v>
      </c>
      <c r="H36" s="41">
        <v>18025521.756865576</v>
      </c>
      <c r="I36" s="41">
        <v>22812913.230951451</v>
      </c>
      <c r="J36" s="41">
        <v>27626528.690173335</v>
      </c>
      <c r="K36" s="41">
        <v>32403824.974619396</v>
      </c>
      <c r="L36" s="41">
        <v>37065942.643415995</v>
      </c>
      <c r="M36" s="41">
        <v>41514076.780000009</v>
      </c>
    </row>
    <row r="37" spans="1:13" x14ac:dyDescent="0.3">
      <c r="A37" s="9" t="s">
        <v>60</v>
      </c>
      <c r="B37" s="41">
        <v>0</v>
      </c>
      <c r="C37" s="41">
        <v>0</v>
      </c>
      <c r="D37" s="41">
        <v>0</v>
      </c>
      <c r="E37" s="41">
        <v>270769.87113157287</v>
      </c>
      <c r="F37" s="41">
        <v>533424.86040712148</v>
      </c>
      <c r="G37" s="41">
        <v>790180.10867828131</v>
      </c>
      <c r="H37" s="41">
        <v>1044642.8849341236</v>
      </c>
      <c r="I37" s="41">
        <v>1301330.0978079364</v>
      </c>
      <c r="J37" s="41">
        <v>1563158.6323449723</v>
      </c>
      <c r="K37" s="41">
        <v>1830934.8200688884</v>
      </c>
      <c r="L37" s="41">
        <v>2101783.7220348008</v>
      </c>
      <c r="M37" s="41">
        <v>2372099.7694898397</v>
      </c>
    </row>
    <row r="38" spans="1:13" x14ac:dyDescent="0.3">
      <c r="A38" s="45" t="s">
        <v>272</v>
      </c>
      <c r="B38" s="41">
        <v>0</v>
      </c>
      <c r="C38" s="41">
        <v>0</v>
      </c>
      <c r="D38" s="41">
        <v>0</v>
      </c>
      <c r="E38" s="41">
        <v>702661.59758459777</v>
      </c>
      <c r="F38" s="41">
        <v>1413986.3995924592</v>
      </c>
      <c r="G38" s="41">
        <v>2137884.8727504835</v>
      </c>
      <c r="H38" s="41">
        <v>2881154.453268677</v>
      </c>
      <c r="I38" s="41">
        <v>3651602.3129647598</v>
      </c>
      <c r="J38" s="41">
        <v>4456476.7832882851</v>
      </c>
      <c r="K38" s="41">
        <v>5297084.9380154908</v>
      </c>
      <c r="L38" s="41">
        <v>6166018.3919082209</v>
      </c>
      <c r="M38" s="41">
        <v>7054174.159999989</v>
      </c>
    </row>
    <row r="39" spans="1:13" x14ac:dyDescent="0.3">
      <c r="A39" s="9" t="s">
        <v>62</v>
      </c>
      <c r="B39" s="41">
        <v>0</v>
      </c>
      <c r="C39" s="41">
        <v>0</v>
      </c>
      <c r="D39" s="41">
        <v>0</v>
      </c>
      <c r="E39" s="41">
        <v>9716720.3314358965</v>
      </c>
      <c r="F39" s="41">
        <v>21243235.289743423</v>
      </c>
      <c r="G39" s="41">
        <v>34885663.615077324</v>
      </c>
      <c r="H39" s="41">
        <v>50995775.798795566</v>
      </c>
      <c r="I39" s="41">
        <v>69905990.005393267</v>
      </c>
      <c r="J39" s="41">
        <v>92118985.629583091</v>
      </c>
      <c r="K39" s="41">
        <v>118145378.17981285</v>
      </c>
      <c r="L39" s="41">
        <v>148547886.80562449</v>
      </c>
      <c r="M39" s="41">
        <v>183958315.92000002</v>
      </c>
    </row>
    <row r="40" spans="1:13" x14ac:dyDescent="0.3">
      <c r="A40" s="9" t="s">
        <v>64</v>
      </c>
      <c r="B40" s="41">
        <v>0</v>
      </c>
      <c r="C40" s="41">
        <v>0</v>
      </c>
      <c r="D40" s="41">
        <v>0</v>
      </c>
      <c r="E40" s="41">
        <v>34343.695663540158</v>
      </c>
      <c r="F40" s="41">
        <v>72735.273162878293</v>
      </c>
      <c r="G40" s="41">
        <v>115508.28594033537</v>
      </c>
      <c r="H40" s="41">
        <v>163032.50869967911</v>
      </c>
      <c r="I40" s="41">
        <v>215614.01287465508</v>
      </c>
      <c r="J40" s="41">
        <v>273722.36861648253</v>
      </c>
      <c r="K40" s="41">
        <v>337872.25598803593</v>
      </c>
      <c r="L40" s="41">
        <v>408709.06224155339</v>
      </c>
      <c r="M40" s="41">
        <v>486941.65231683955</v>
      </c>
    </row>
    <row r="41" spans="1:13" x14ac:dyDescent="0.3">
      <c r="A41" s="9" t="s">
        <v>66</v>
      </c>
      <c r="B41" s="41">
        <v>0</v>
      </c>
      <c r="C41" s="41">
        <v>0</v>
      </c>
      <c r="D41" s="41">
        <v>0</v>
      </c>
      <c r="E41" s="41">
        <v>404076.83197973296</v>
      </c>
      <c r="F41" s="41">
        <v>822658.39701718464</v>
      </c>
      <c r="G41" s="41">
        <v>1255632.8698486909</v>
      </c>
      <c r="H41" s="41">
        <v>1702937.4136187099</v>
      </c>
      <c r="I41" s="41">
        <v>2166169.0947910808</v>
      </c>
      <c r="J41" s="41">
        <v>2644058.3198870905</v>
      </c>
      <c r="K41" s="41">
        <v>3136041.7309720665</v>
      </c>
      <c r="L41" s="41">
        <v>3641088.3040880561</v>
      </c>
      <c r="M41" s="41">
        <v>4158078.2958895303</v>
      </c>
    </row>
    <row r="42" spans="1:13" x14ac:dyDescent="0.3">
      <c r="A42" s="9" t="s">
        <v>68</v>
      </c>
      <c r="B42" s="41">
        <v>0</v>
      </c>
      <c r="C42" s="41">
        <v>0</v>
      </c>
      <c r="D42" s="41">
        <v>0</v>
      </c>
      <c r="E42" s="41">
        <v>725412.10819605738</v>
      </c>
      <c r="F42" s="41">
        <v>1483205.010956578</v>
      </c>
      <c r="G42" s="41">
        <v>2273777.3892041333</v>
      </c>
      <c r="H42" s="41">
        <v>3097363.2958375439</v>
      </c>
      <c r="I42" s="41">
        <v>3956081.355685927</v>
      </c>
      <c r="J42" s="41">
        <v>4849238.3209947608</v>
      </c>
      <c r="K42" s="41">
        <v>5776827.843489904</v>
      </c>
      <c r="L42" s="41">
        <v>6738451.6903251596</v>
      </c>
      <c r="M42" s="41">
        <v>7733437.9218139164</v>
      </c>
    </row>
    <row r="43" spans="1:13" x14ac:dyDescent="0.3">
      <c r="A43" s="9" t="s">
        <v>70</v>
      </c>
      <c r="B43" s="41">
        <v>0</v>
      </c>
      <c r="C43" s="41">
        <v>0</v>
      </c>
      <c r="D43" s="41">
        <v>0</v>
      </c>
      <c r="E43" s="41">
        <v>2022403.4091414958</v>
      </c>
      <c r="F43" s="41">
        <v>4341995.7834259868</v>
      </c>
      <c r="G43" s="41">
        <v>6987915.2297232151</v>
      </c>
      <c r="H43" s="41">
        <v>10003277.579527795</v>
      </c>
      <c r="I43" s="41">
        <v>13411782.72501418</v>
      </c>
      <c r="J43" s="41">
        <v>17271075.508245081</v>
      </c>
      <c r="K43" s="41">
        <v>21613363.160370037</v>
      </c>
      <c r="L43" s="41">
        <v>26435944.939167127</v>
      </c>
      <c r="M43" s="41">
        <v>31727396.399999991</v>
      </c>
    </row>
    <row r="44" spans="1:13" x14ac:dyDescent="0.3">
      <c r="A44" s="9" t="s">
        <v>72</v>
      </c>
      <c r="B44" s="41">
        <v>0</v>
      </c>
      <c r="C44" s="41">
        <v>0</v>
      </c>
      <c r="D44" s="41">
        <v>0</v>
      </c>
      <c r="E44" s="41">
        <v>260444.73008267395</v>
      </c>
      <c r="F44" s="41">
        <v>528252.34641024843</v>
      </c>
      <c r="G44" s="41">
        <v>803068.53668991476</v>
      </c>
      <c r="H44" s="41">
        <v>1084481.8646596316</v>
      </c>
      <c r="I44" s="41">
        <v>1373957.2304855566</v>
      </c>
      <c r="J44" s="41">
        <v>1669917.9924416952</v>
      </c>
      <c r="K44" s="41">
        <v>1972273.9141355045</v>
      </c>
      <c r="L44" s="41">
        <v>2281422.6343954448</v>
      </c>
      <c r="M44" s="41">
        <v>2597746.1247537024</v>
      </c>
    </row>
    <row r="45" spans="1:13" x14ac:dyDescent="0.3">
      <c r="A45" s="9" t="s">
        <v>74</v>
      </c>
      <c r="B45" s="41">
        <v>0</v>
      </c>
      <c r="C45" s="41">
        <v>0</v>
      </c>
      <c r="D45" s="41">
        <v>0</v>
      </c>
      <c r="E45" s="41">
        <v>69254.860534907901</v>
      </c>
      <c r="F45" s="41">
        <v>152157.89695348055</v>
      </c>
      <c r="G45" s="41">
        <v>251207.52671437443</v>
      </c>
      <c r="H45" s="41">
        <v>369258.0802180476</v>
      </c>
      <c r="I45" s="41">
        <v>507456.33496411622</v>
      </c>
      <c r="J45" s="41">
        <v>670589.48143593769</v>
      </c>
      <c r="K45" s="41">
        <v>862644.89167839161</v>
      </c>
      <c r="L45" s="41">
        <v>1088092.590769378</v>
      </c>
      <c r="M45" s="41">
        <v>1352093.7427105594</v>
      </c>
    </row>
    <row r="46" spans="1:13" x14ac:dyDescent="0.3">
      <c r="A46" s="9" t="s">
        <v>76</v>
      </c>
      <c r="B46" s="41">
        <v>0</v>
      </c>
      <c r="C46" s="41">
        <v>0</v>
      </c>
      <c r="D46" s="41">
        <v>0</v>
      </c>
      <c r="E46" s="41">
        <v>298286.91547503602</v>
      </c>
      <c r="F46" s="41">
        <v>659777.25419770507</v>
      </c>
      <c r="G46" s="41">
        <v>1094916.2039381783</v>
      </c>
      <c r="H46" s="41">
        <v>1615006.107113353</v>
      </c>
      <c r="I46" s="41">
        <v>2233103.0742478929</v>
      </c>
      <c r="J46" s="41">
        <v>2964231.9991630688</v>
      </c>
      <c r="K46" s="41">
        <v>3825485.609645179</v>
      </c>
      <c r="L46" s="41">
        <v>4836857.812308941</v>
      </c>
      <c r="M46" s="41">
        <v>6021360.7403611457</v>
      </c>
    </row>
    <row r="47" spans="1:13" x14ac:dyDescent="0.3">
      <c r="A47" s="45" t="s">
        <v>200</v>
      </c>
      <c r="B47" s="41">
        <v>0</v>
      </c>
      <c r="C47" s="41">
        <v>0</v>
      </c>
      <c r="D47" s="41">
        <v>0</v>
      </c>
      <c r="E47" s="41">
        <v>53058.113268731162</v>
      </c>
      <c r="F47" s="41">
        <v>109512.65913793258</v>
      </c>
      <c r="G47" s="41">
        <v>169488.99547404516</v>
      </c>
      <c r="H47" s="41">
        <v>233058.92579458049</v>
      </c>
      <c r="I47" s="41">
        <v>300243.64954855386</v>
      </c>
      <c r="J47" s="41">
        <v>371127.12872231333</v>
      </c>
      <c r="K47" s="41">
        <v>445756.47343237093</v>
      </c>
      <c r="L47" s="41">
        <v>524153.97349867504</v>
      </c>
      <c r="M47" s="41">
        <v>606308.47901613358</v>
      </c>
    </row>
    <row r="48" spans="1:13" x14ac:dyDescent="0.3">
      <c r="A48" s="9" t="s">
        <v>78</v>
      </c>
      <c r="B48" s="41">
        <v>0</v>
      </c>
      <c r="C48" s="41">
        <v>0</v>
      </c>
      <c r="D48" s="41">
        <v>0</v>
      </c>
      <c r="E48" s="41">
        <v>2727027.2179280743</v>
      </c>
      <c r="F48" s="41">
        <v>6149711.7693909034</v>
      </c>
      <c r="G48" s="41">
        <v>10355619.630062178</v>
      </c>
      <c r="H48" s="41">
        <v>15443079.333703764</v>
      </c>
      <c r="I48" s="41">
        <v>21513580.147436872</v>
      </c>
      <c r="J48" s="41">
        <v>28685628.151196986</v>
      </c>
      <c r="K48" s="41">
        <v>37079230.044981316</v>
      </c>
      <c r="L48" s="41">
        <v>46813694.88163951</v>
      </c>
      <c r="M48" s="41">
        <v>58014304.920000017</v>
      </c>
    </row>
    <row r="49" spans="1:13" x14ac:dyDescent="0.3">
      <c r="A49" s="9" t="s">
        <v>357</v>
      </c>
      <c r="B49" s="41">
        <v>0</v>
      </c>
      <c r="C49" s="41">
        <v>0</v>
      </c>
      <c r="D49" s="41">
        <v>0</v>
      </c>
      <c r="E49" s="41">
        <v>33922.677324571996</v>
      </c>
      <c r="F49" s="41">
        <v>70460.611538059195</v>
      </c>
      <c r="G49" s="41">
        <v>109730.74081344507</v>
      </c>
      <c r="H49" s="41">
        <v>151775.32850345597</v>
      </c>
      <c r="I49" s="41">
        <v>196655.44582923292</v>
      </c>
      <c r="J49" s="41">
        <v>244437.26306260563</v>
      </c>
      <c r="K49" s="41">
        <v>295143.09253621858</v>
      </c>
      <c r="L49" s="41">
        <v>348811.86126131471</v>
      </c>
      <c r="M49" s="41">
        <v>405469.68000000005</v>
      </c>
    </row>
    <row r="50" spans="1:13" x14ac:dyDescent="0.3">
      <c r="A50" s="9" t="s">
        <v>80</v>
      </c>
      <c r="B50" s="41">
        <v>0</v>
      </c>
      <c r="C50" s="41">
        <v>0</v>
      </c>
      <c r="D50" s="41">
        <v>0</v>
      </c>
      <c r="E50" s="41">
        <v>148290.04333655024</v>
      </c>
      <c r="F50" s="41">
        <v>314756.59643845446</v>
      </c>
      <c r="G50" s="41">
        <v>501571.3187516937</v>
      </c>
      <c r="H50" s="41">
        <v>711181.30812231661</v>
      </c>
      <c r="I50" s="41">
        <v>945899.6404409525</v>
      </c>
      <c r="J50" s="41">
        <v>1208729.964750828</v>
      </c>
      <c r="K50" s="41">
        <v>1502477.7167472802</v>
      </c>
      <c r="L50" s="41">
        <v>1829607.6484734239</v>
      </c>
      <c r="M50" s="41">
        <v>2192590.6713802442</v>
      </c>
    </row>
    <row r="51" spans="1:13" x14ac:dyDescent="0.3">
      <c r="A51" s="9" t="s">
        <v>82</v>
      </c>
      <c r="B51" s="41">
        <v>0</v>
      </c>
      <c r="C51" s="41">
        <v>0</v>
      </c>
      <c r="D51" s="41">
        <v>0</v>
      </c>
      <c r="E51" s="41">
        <v>41740.130956537207</v>
      </c>
      <c r="F51" s="41">
        <v>98839.392617984791</v>
      </c>
      <c r="G51" s="41">
        <v>174981.92268941016</v>
      </c>
      <c r="H51" s="41">
        <v>274565.03192882758</v>
      </c>
      <c r="I51" s="41">
        <v>402309.21883812704</v>
      </c>
      <c r="J51" s="41">
        <v>564870.44081300288</v>
      </c>
      <c r="K51" s="41">
        <v>769907.10621960345</v>
      </c>
      <c r="L51" s="41">
        <v>1026643.5753240869</v>
      </c>
      <c r="M51" s="41">
        <v>1346121.1699999997</v>
      </c>
    </row>
    <row r="52" spans="1:13" x14ac:dyDescent="0.3">
      <c r="A52" s="9" t="s">
        <v>84</v>
      </c>
      <c r="B52" s="41">
        <v>0</v>
      </c>
      <c r="C52" s="41">
        <v>0</v>
      </c>
      <c r="D52" s="41">
        <v>0</v>
      </c>
      <c r="E52" s="41">
        <v>133021.66417193273</v>
      </c>
      <c r="F52" s="41">
        <v>278010.57294054842</v>
      </c>
      <c r="G52" s="41">
        <v>436250.54480919265</v>
      </c>
      <c r="H52" s="41">
        <v>609339.3987342224</v>
      </c>
      <c r="I52" s="41">
        <v>798058.67608812428</v>
      </c>
      <c r="J52" s="41">
        <v>1004540.1291234635</v>
      </c>
      <c r="K52" s="41">
        <v>1230177.7337768581</v>
      </c>
      <c r="L52" s="41">
        <v>1475797.8099499603</v>
      </c>
      <c r="M52" s="41">
        <v>1742137.6500000004</v>
      </c>
    </row>
    <row r="53" spans="1:13" x14ac:dyDescent="0.3">
      <c r="A53" s="9" t="s">
        <v>86</v>
      </c>
      <c r="B53" s="41">
        <v>0</v>
      </c>
      <c r="C53" s="41">
        <v>0</v>
      </c>
      <c r="D53" s="41">
        <v>0</v>
      </c>
      <c r="E53" s="41">
        <v>974555.2226765044</v>
      </c>
      <c r="F53" s="41">
        <v>2221100.5750348624</v>
      </c>
      <c r="G53" s="41">
        <v>3782319.0656492021</v>
      </c>
      <c r="H53" s="41">
        <v>5707083.0775313657</v>
      </c>
      <c r="I53" s="41">
        <v>8046350.2920194082</v>
      </c>
      <c r="J53" s="41">
        <v>10864973.824146871</v>
      </c>
      <c r="K53" s="41">
        <v>14230484.430817727</v>
      </c>
      <c r="L53" s="41">
        <v>18212902.047020983</v>
      </c>
      <c r="M53" s="41">
        <v>22888506.589999996</v>
      </c>
    </row>
    <row r="54" spans="1:13" x14ac:dyDescent="0.3">
      <c r="A54" s="9" t="s">
        <v>336</v>
      </c>
      <c r="B54" s="41">
        <v>0</v>
      </c>
      <c r="C54" s="41">
        <v>0</v>
      </c>
      <c r="D54" s="41">
        <v>0</v>
      </c>
      <c r="E54" s="41">
        <v>4632.681814708485</v>
      </c>
      <c r="F54" s="41">
        <v>9457.5005056120281</v>
      </c>
      <c r="G54" s="41">
        <v>14474.908094015875</v>
      </c>
      <c r="H54" s="41">
        <v>19683.822383681778</v>
      </c>
      <c r="I54" s="41">
        <v>25091.828082987922</v>
      </c>
      <c r="J54" s="41">
        <v>30680.201959980448</v>
      </c>
      <c r="K54" s="41">
        <v>36440.485611808021</v>
      </c>
      <c r="L54" s="41">
        <v>42348.97209400119</v>
      </c>
      <c r="M54" s="41">
        <v>48386.040887366456</v>
      </c>
    </row>
    <row r="55" spans="1:13" x14ac:dyDescent="0.3">
      <c r="A55" s="9" t="s">
        <v>337</v>
      </c>
      <c r="B55" s="41">
        <v>0</v>
      </c>
      <c r="C55" s="41">
        <v>0</v>
      </c>
      <c r="D55" s="41">
        <v>0</v>
      </c>
      <c r="E55" s="41">
        <v>16943.785717410734</v>
      </c>
      <c r="F55" s="41">
        <v>33941.140636892</v>
      </c>
      <c r="G55" s="41">
        <v>51050.555554968829</v>
      </c>
      <c r="H55" s="41">
        <v>68417.990278755082</v>
      </c>
      <c r="I55" s="41">
        <v>86301.973040095996</v>
      </c>
      <c r="J55" s="41">
        <v>104805.24062713759</v>
      </c>
      <c r="K55" s="41">
        <v>123996.75551898748</v>
      </c>
      <c r="L55" s="41">
        <v>143773.75166778528</v>
      </c>
      <c r="M55" s="41">
        <v>164034.13159783359</v>
      </c>
    </row>
    <row r="56" spans="1:13" x14ac:dyDescent="0.3">
      <c r="A56" s="9" t="s">
        <v>360</v>
      </c>
      <c r="B56" s="41">
        <v>0</v>
      </c>
      <c r="C56" s="41">
        <v>0</v>
      </c>
      <c r="D56" s="41">
        <v>0</v>
      </c>
      <c r="E56" s="41">
        <v>4889.9475635070703</v>
      </c>
      <c r="F56" s="41">
        <v>10031.000797920336</v>
      </c>
      <c r="G56" s="41">
        <v>15438.617810919997</v>
      </c>
      <c r="H56" s="41">
        <v>21131.716986706248</v>
      </c>
      <c r="I56" s="41">
        <v>27147.496938993805</v>
      </c>
      <c r="J56" s="41">
        <v>33499.351287082536</v>
      </c>
      <c r="K56" s="41">
        <v>40202.426744996163</v>
      </c>
      <c r="L56" s="41">
        <v>47258.409654808172</v>
      </c>
      <c r="M56" s="41">
        <v>54672.800000000047</v>
      </c>
    </row>
    <row r="57" spans="1:13" x14ac:dyDescent="0.3">
      <c r="A57" s="9" t="s">
        <v>88</v>
      </c>
      <c r="B57" s="41">
        <v>0</v>
      </c>
      <c r="C57" s="41">
        <v>0</v>
      </c>
      <c r="D57" s="41">
        <v>0</v>
      </c>
      <c r="E57" s="41">
        <v>951602.22550877929</v>
      </c>
      <c r="F57" s="41">
        <v>1979831.7336941585</v>
      </c>
      <c r="G57" s="41">
        <v>3086707.4528374001</v>
      </c>
      <c r="H57" s="41">
        <v>4274969.0827740803</v>
      </c>
      <c r="I57" s="41">
        <v>5548783.593897</v>
      </c>
      <c r="J57" s="41">
        <v>6909410.5224439278</v>
      </c>
      <c r="K57" s="41">
        <v>8359627.1457473896</v>
      </c>
      <c r="L57" s="41">
        <v>9902239.2819020785</v>
      </c>
      <c r="M57" s="41">
        <v>11540042.485433433</v>
      </c>
    </row>
    <row r="58" spans="1:13" x14ac:dyDescent="0.3">
      <c r="A58" s="9" t="s">
        <v>90</v>
      </c>
      <c r="B58" s="41">
        <v>0</v>
      </c>
      <c r="C58" s="41">
        <v>0</v>
      </c>
      <c r="D58" s="41">
        <v>0</v>
      </c>
      <c r="E58" s="41">
        <v>404308.08759920346</v>
      </c>
      <c r="F58" s="41">
        <v>908937.27912960062</v>
      </c>
      <c r="G58" s="41">
        <v>1533896.4256746466</v>
      </c>
      <c r="H58" s="41">
        <v>2302701.5535417716</v>
      </c>
      <c r="I58" s="41">
        <v>3242058.9397011697</v>
      </c>
      <c r="J58" s="41">
        <v>4385666.536857672</v>
      </c>
      <c r="K58" s="41">
        <v>5772408.9841515347</v>
      </c>
      <c r="L58" s="41">
        <v>7448264.4718688549</v>
      </c>
      <c r="M58" s="41">
        <v>9467391.0099999998</v>
      </c>
    </row>
    <row r="59" spans="1:13" x14ac:dyDescent="0.3">
      <c r="A59" s="9" t="s">
        <v>92</v>
      </c>
      <c r="B59" s="41">
        <v>0</v>
      </c>
      <c r="C59" s="41">
        <v>0</v>
      </c>
      <c r="D59" s="41">
        <v>0</v>
      </c>
      <c r="E59" s="41">
        <v>54350.302170083974</v>
      </c>
      <c r="F59" s="41">
        <v>123282.92534241348</v>
      </c>
      <c r="G59" s="41">
        <v>208893.58288884733</v>
      </c>
      <c r="H59" s="41">
        <v>313533.64717613324</v>
      </c>
      <c r="I59" s="41">
        <v>439431.17524770298</v>
      </c>
      <c r="J59" s="41">
        <v>589717.43538218667</v>
      </c>
      <c r="K59" s="41">
        <v>767441.37286073784</v>
      </c>
      <c r="L59" s="41">
        <v>975669.82937224931</v>
      </c>
      <c r="M59" s="41">
        <v>1217689.1999999993</v>
      </c>
    </row>
    <row r="60" spans="1:13" x14ac:dyDescent="0.3">
      <c r="A60" s="9" t="s">
        <v>94</v>
      </c>
      <c r="B60" s="41">
        <v>0</v>
      </c>
      <c r="C60" s="41">
        <v>0</v>
      </c>
      <c r="D60" s="41">
        <v>0</v>
      </c>
      <c r="E60" s="41">
        <v>45033.29847406724</v>
      </c>
      <c r="F60" s="41">
        <v>92437.447921085986</v>
      </c>
      <c r="G60" s="41">
        <v>142275.29997100914</v>
      </c>
      <c r="H60" s="41">
        <v>194695.45474337589</v>
      </c>
      <c r="I60" s="41">
        <v>250165.30925450951</v>
      </c>
      <c r="J60" s="41">
        <v>308599.30503789429</v>
      </c>
      <c r="K60" s="41">
        <v>370227.58914911782</v>
      </c>
      <c r="L60" s="41">
        <v>435279.90183853847</v>
      </c>
      <c r="M60" s="41">
        <v>504062.49041758047</v>
      </c>
    </row>
    <row r="61" spans="1:13" x14ac:dyDescent="0.3">
      <c r="A61" s="9" t="s">
        <v>96</v>
      </c>
      <c r="B61" s="41">
        <v>0</v>
      </c>
      <c r="C61" s="41">
        <v>0</v>
      </c>
      <c r="D61" s="41">
        <v>0</v>
      </c>
      <c r="E61" s="41">
        <v>2364119.3191788085</v>
      </c>
      <c r="F61" s="41">
        <v>4768559.2667981982</v>
      </c>
      <c r="G61" s="41">
        <v>7194323.542548757</v>
      </c>
      <c r="H61" s="41">
        <v>9616670.8983355761</v>
      </c>
      <c r="I61" s="41">
        <v>12010852.030807611</v>
      </c>
      <c r="J61" s="41">
        <v>14345089.485728867</v>
      </c>
      <c r="K61" s="41">
        <v>16582895.850201301</v>
      </c>
      <c r="L61" s="41">
        <v>18683097.81933932</v>
      </c>
      <c r="M61" s="41">
        <v>20600029.579999994</v>
      </c>
    </row>
    <row r="62" spans="1:13" x14ac:dyDescent="0.3">
      <c r="A62" s="9" t="s">
        <v>98</v>
      </c>
      <c r="B62" s="41">
        <v>0</v>
      </c>
      <c r="C62" s="41">
        <v>0</v>
      </c>
      <c r="D62" s="41">
        <v>0</v>
      </c>
      <c r="E62" s="41">
        <v>227153.36771078408</v>
      </c>
      <c r="F62" s="41">
        <v>501364.95063943788</v>
      </c>
      <c r="G62" s="41">
        <v>825179.29583016597</v>
      </c>
      <c r="H62" s="41">
        <v>1200734.8382513989</v>
      </c>
      <c r="I62" s="41">
        <v>1631042.1565483455</v>
      </c>
      <c r="J62" s="41">
        <v>2117465.3222805951</v>
      </c>
      <c r="K62" s="41">
        <v>2662246.7521202471</v>
      </c>
      <c r="L62" s="41">
        <v>3268548.2165846117</v>
      </c>
      <c r="M62" s="41">
        <v>3939650.9699999988</v>
      </c>
    </row>
    <row r="63" spans="1:13" x14ac:dyDescent="0.3">
      <c r="A63" s="9" t="s">
        <v>100</v>
      </c>
      <c r="B63" s="41">
        <v>0</v>
      </c>
      <c r="C63" s="41">
        <v>0</v>
      </c>
      <c r="D63" s="41">
        <v>0</v>
      </c>
      <c r="E63" s="41">
        <v>38400072.048108101</v>
      </c>
      <c r="F63" s="41">
        <v>84920753.724430919</v>
      </c>
      <c r="G63" s="41">
        <v>140106993.85040164</v>
      </c>
      <c r="H63" s="41">
        <v>204441602.17758393</v>
      </c>
      <c r="I63" s="41">
        <v>278618138.54416323</v>
      </c>
      <c r="J63" s="41">
        <v>363025107.03078341</v>
      </c>
      <c r="K63" s="41">
        <v>458193800.86253071</v>
      </c>
      <c r="L63" s="41">
        <v>564783407.55473995</v>
      </c>
      <c r="M63" s="41">
        <v>683474897.69999981</v>
      </c>
    </row>
    <row r="64" spans="1:13" x14ac:dyDescent="0.3">
      <c r="A64" s="9" t="s">
        <v>102</v>
      </c>
      <c r="B64" s="41">
        <v>0</v>
      </c>
      <c r="C64" s="41">
        <v>0</v>
      </c>
      <c r="D64" s="41">
        <v>0</v>
      </c>
      <c r="E64" s="41">
        <v>10059997.600837767</v>
      </c>
      <c r="F64" s="41">
        <v>20471843.115972281</v>
      </c>
      <c r="G64" s="41">
        <v>31245912.206125498</v>
      </c>
      <c r="H64" s="41">
        <v>42405367.578820527</v>
      </c>
      <c r="I64" s="41">
        <v>53961658.16104877</v>
      </c>
      <c r="J64" s="41">
        <v>65942801.834678173</v>
      </c>
      <c r="K64" s="41">
        <v>78345047.986339271</v>
      </c>
      <c r="L64" s="41">
        <v>91124481.066352189</v>
      </c>
      <c r="M64" s="41">
        <v>104234650.95335674</v>
      </c>
    </row>
    <row r="65" spans="1:13" x14ac:dyDescent="0.3">
      <c r="A65" s="9" t="s">
        <v>380</v>
      </c>
      <c r="B65" s="41">
        <v>0</v>
      </c>
      <c r="C65" s="41">
        <v>0</v>
      </c>
      <c r="D65" s="41">
        <v>0</v>
      </c>
      <c r="E65" s="41">
        <v>2561922.5519601554</v>
      </c>
      <c r="F65" s="41">
        <v>5488983.3990552723</v>
      </c>
      <c r="G65" s="41">
        <v>8795878.8608023077</v>
      </c>
      <c r="H65" s="41">
        <v>12488297.162962794</v>
      </c>
      <c r="I65" s="41">
        <v>16575375.956623897</v>
      </c>
      <c r="J65" s="41">
        <v>21058318.025001302</v>
      </c>
      <c r="K65" s="41">
        <v>25922752.319229633</v>
      </c>
      <c r="L65" s="41">
        <v>31130702.072243333</v>
      </c>
      <c r="M65" s="41">
        <v>36633255</v>
      </c>
    </row>
    <row r="66" spans="1:13" x14ac:dyDescent="0.3">
      <c r="A66" s="9" t="s">
        <v>104</v>
      </c>
      <c r="B66" s="41">
        <v>0</v>
      </c>
      <c r="C66" s="41">
        <v>0</v>
      </c>
      <c r="D66" s="41">
        <v>0</v>
      </c>
      <c r="E66" s="41">
        <v>1221510.8045026511</v>
      </c>
      <c r="F66" s="41">
        <v>2711166.0865907036</v>
      </c>
      <c r="G66" s="41">
        <v>4506053.6970644966</v>
      </c>
      <c r="H66" s="41">
        <v>6648052.4157637767</v>
      </c>
      <c r="I66" s="41">
        <v>9180878.1357952356</v>
      </c>
      <c r="J66" s="41">
        <v>12158791.179973479</v>
      </c>
      <c r="K66" s="41">
        <v>15638441.76011581</v>
      </c>
      <c r="L66" s="41">
        <v>19679384.959694568</v>
      </c>
      <c r="M66" s="41">
        <v>24346551.020000007</v>
      </c>
    </row>
    <row r="67" spans="1:13" x14ac:dyDescent="0.3">
      <c r="A67" s="9" t="s">
        <v>106</v>
      </c>
      <c r="B67" s="41">
        <v>0</v>
      </c>
      <c r="C67" s="41">
        <v>0</v>
      </c>
      <c r="D67" s="41">
        <v>0</v>
      </c>
      <c r="E67" s="41">
        <v>110736.4092458277</v>
      </c>
      <c r="F67" s="41">
        <v>223897.73423844716</v>
      </c>
      <c r="G67" s="41">
        <v>339026.94220706634</v>
      </c>
      <c r="H67" s="41">
        <v>455313.27362930775</v>
      </c>
      <c r="I67" s="41">
        <v>574398.91893269401</v>
      </c>
      <c r="J67" s="41">
        <v>693728.71226322977</v>
      </c>
      <c r="K67" s="41">
        <v>813220.25171846757</v>
      </c>
      <c r="L67" s="41">
        <v>933930.77583648218</v>
      </c>
      <c r="M67" s="41">
        <v>1056853.4766617478</v>
      </c>
    </row>
    <row r="68" spans="1:13" x14ac:dyDescent="0.3">
      <c r="A68" s="9" t="s">
        <v>108</v>
      </c>
      <c r="B68" s="41">
        <v>0</v>
      </c>
      <c r="C68" s="41">
        <v>0</v>
      </c>
      <c r="D68" s="41">
        <v>0</v>
      </c>
      <c r="E68" s="41">
        <v>288820.94297452178</v>
      </c>
      <c r="F68" s="41">
        <v>628814.25860173069</v>
      </c>
      <c r="G68" s="41">
        <v>1024953.2324372465</v>
      </c>
      <c r="H68" s="41">
        <v>1484178.063078383</v>
      </c>
      <c r="I68" s="41">
        <v>2014235.3375907028</v>
      </c>
      <c r="J68" s="41">
        <v>2625152.2208908666</v>
      </c>
      <c r="K68" s="41">
        <v>3325982.05200388</v>
      </c>
      <c r="L68" s="41">
        <v>4123991.3418034287</v>
      </c>
      <c r="M68" s="41">
        <v>5026533.5999999996</v>
      </c>
    </row>
    <row r="69" spans="1:13" x14ac:dyDescent="0.3">
      <c r="A69" s="9" t="s">
        <v>110</v>
      </c>
      <c r="B69" s="41">
        <v>0</v>
      </c>
      <c r="C69" s="41">
        <v>0</v>
      </c>
      <c r="D69" s="41">
        <v>0</v>
      </c>
      <c r="E69" s="41">
        <v>485148.01125743985</v>
      </c>
      <c r="F69" s="41">
        <v>1007336.1301850639</v>
      </c>
      <c r="G69" s="41">
        <v>1571827.4149505273</v>
      </c>
      <c r="H69" s="41">
        <v>2185098.6222469583</v>
      </c>
      <c r="I69" s="41">
        <v>2848890.8304139003</v>
      </c>
      <c r="J69" s="41">
        <v>3573123.1764255054</v>
      </c>
      <c r="K69" s="41">
        <v>4360622.1666560061</v>
      </c>
      <c r="L69" s="41">
        <v>5207808.2945961617</v>
      </c>
      <c r="M69" s="41">
        <v>6109743.5999999978</v>
      </c>
    </row>
    <row r="70" spans="1:13" x14ac:dyDescent="0.3">
      <c r="A70" s="9" t="s">
        <v>112</v>
      </c>
      <c r="B70" s="41">
        <v>0</v>
      </c>
      <c r="C70" s="41">
        <v>0</v>
      </c>
      <c r="D70" s="41">
        <v>0</v>
      </c>
      <c r="E70" s="41">
        <v>1419181.8932566792</v>
      </c>
      <c r="F70" s="41">
        <v>3043525.6874576285</v>
      </c>
      <c r="G70" s="41">
        <v>4886313.1420727968</v>
      </c>
      <c r="H70" s="41">
        <v>6958596.4685352594</v>
      </c>
      <c r="I70" s="41">
        <v>9273106.6374661848</v>
      </c>
      <c r="J70" s="41">
        <v>11841693.788376927</v>
      </c>
      <c r="K70" s="41">
        <v>14678016.837972909</v>
      </c>
      <c r="L70" s="41">
        <v>17799847.19102408</v>
      </c>
      <c r="M70" s="41">
        <v>21225906.000000015</v>
      </c>
    </row>
    <row r="71" spans="1:13" x14ac:dyDescent="0.3">
      <c r="A71" s="9" t="s">
        <v>114</v>
      </c>
      <c r="B71" s="41">
        <v>0</v>
      </c>
      <c r="C71" s="41">
        <v>0</v>
      </c>
      <c r="D71" s="41">
        <v>0</v>
      </c>
      <c r="E71" s="41">
        <v>4971.5145879185729</v>
      </c>
      <c r="F71" s="41">
        <v>10678.68031608926</v>
      </c>
      <c r="G71" s="41">
        <v>17210.091799640584</v>
      </c>
      <c r="H71" s="41">
        <v>24631.953984032829</v>
      </c>
      <c r="I71" s="41">
        <v>33054.600966421938</v>
      </c>
      <c r="J71" s="41">
        <v>42564.86355535742</v>
      </c>
      <c r="K71" s="41">
        <v>53270.047530165168</v>
      </c>
      <c r="L71" s="41">
        <v>65295.751277232841</v>
      </c>
      <c r="M71" s="41">
        <v>78809.179999999993</v>
      </c>
    </row>
    <row r="72" spans="1:13" x14ac:dyDescent="0.3">
      <c r="A72" s="9" t="s">
        <v>286</v>
      </c>
      <c r="B72" s="41">
        <v>0</v>
      </c>
      <c r="C72" s="41">
        <v>0</v>
      </c>
      <c r="D72" s="41">
        <v>0</v>
      </c>
      <c r="E72" s="41">
        <v>103276.91758294636</v>
      </c>
      <c r="F72" s="41">
        <v>221292.71048974758</v>
      </c>
      <c r="G72" s="41">
        <v>355182.46321563097</v>
      </c>
      <c r="H72" s="41">
        <v>506001.82126179151</v>
      </c>
      <c r="I72" s="41">
        <v>675612.21399515308</v>
      </c>
      <c r="J72" s="41">
        <v>865559.49580149213</v>
      </c>
      <c r="K72" s="41">
        <v>1077285.1565368851</v>
      </c>
      <c r="L72" s="41">
        <v>1311936.6230976013</v>
      </c>
      <c r="M72" s="41">
        <v>1570683.7999999998</v>
      </c>
    </row>
    <row r="73" spans="1:13" x14ac:dyDescent="0.3">
      <c r="A73" s="9" t="s">
        <v>116</v>
      </c>
      <c r="B73" s="41">
        <v>0</v>
      </c>
      <c r="C73" s="41">
        <v>0</v>
      </c>
      <c r="D73" s="41">
        <v>0</v>
      </c>
      <c r="E73" s="41">
        <v>186822.85739585571</v>
      </c>
      <c r="F73" s="41">
        <v>392149.2974386788</v>
      </c>
      <c r="G73" s="41">
        <v>618671.35048008803</v>
      </c>
      <c r="H73" s="41">
        <v>869919.76725325175</v>
      </c>
      <c r="I73" s="41">
        <v>1148244.9104889911</v>
      </c>
      <c r="J73" s="41">
        <v>1458145.7296349686</v>
      </c>
      <c r="K73" s="41">
        <v>1802020.8019345123</v>
      </c>
      <c r="L73" s="41">
        <v>2179502.7031755457</v>
      </c>
      <c r="M73" s="41">
        <v>2589589.8000000017</v>
      </c>
    </row>
    <row r="74" spans="1:13" x14ac:dyDescent="0.3">
      <c r="A74" s="9" t="s">
        <v>118</v>
      </c>
      <c r="B74" s="41">
        <v>0</v>
      </c>
      <c r="C74" s="41">
        <v>0</v>
      </c>
      <c r="D74" s="41">
        <v>0</v>
      </c>
      <c r="E74" s="41">
        <v>176768.73451967724</v>
      </c>
      <c r="F74" s="41">
        <v>392025.2652207138</v>
      </c>
      <c r="G74" s="41">
        <v>648834.10335333832</v>
      </c>
      <c r="H74" s="41">
        <v>950237.67210045643</v>
      </c>
      <c r="I74" s="41">
        <v>1299908.5286883628</v>
      </c>
      <c r="J74" s="41">
        <v>1700716.8821300482</v>
      </c>
      <c r="K74" s="41">
        <v>2155904.3545664344</v>
      </c>
      <c r="L74" s="41">
        <v>2668799.5506337443</v>
      </c>
      <c r="M74" s="41">
        <v>3242683.2900000019</v>
      </c>
    </row>
    <row r="75" spans="1:13" x14ac:dyDescent="0.3">
      <c r="A75" s="9" t="s">
        <v>287</v>
      </c>
      <c r="B75" s="41">
        <v>0</v>
      </c>
      <c r="C75" s="41">
        <v>0</v>
      </c>
      <c r="D75" s="41">
        <v>0</v>
      </c>
      <c r="E75" s="41">
        <v>136050.90534110786</v>
      </c>
      <c r="F75" s="41">
        <v>285992.79857588978</v>
      </c>
      <c r="G75" s="41">
        <v>449489.49702792009</v>
      </c>
      <c r="H75" s="41">
        <v>627367.08900664328</v>
      </c>
      <c r="I75" s="41">
        <v>820325.00124306884</v>
      </c>
      <c r="J75" s="41">
        <v>1031323.6193528273</v>
      </c>
      <c r="K75" s="41">
        <v>1261289.0801960137</v>
      </c>
      <c r="L75" s="41">
        <v>1508889.094923364</v>
      </c>
      <c r="M75" s="41">
        <v>1772295.1600000001</v>
      </c>
    </row>
    <row r="76" spans="1:13" x14ac:dyDescent="0.3">
      <c r="A76" s="9" t="s">
        <v>120</v>
      </c>
      <c r="B76" s="41">
        <v>0</v>
      </c>
      <c r="C76" s="41">
        <v>0</v>
      </c>
      <c r="D76" s="41">
        <v>0</v>
      </c>
      <c r="E76" s="41">
        <v>88093.874675468076</v>
      </c>
      <c r="F76" s="41">
        <v>180966.57417530753</v>
      </c>
      <c r="G76" s="41">
        <v>278913.2332655061</v>
      </c>
      <c r="H76" s="41">
        <v>382333.40629950771</v>
      </c>
      <c r="I76" s="41">
        <v>491035.05155073665</v>
      </c>
      <c r="J76" s="41">
        <v>605654.0621846877</v>
      </c>
      <c r="K76" s="41">
        <v>726379.16673488775</v>
      </c>
      <c r="L76" s="41">
        <v>853075.90560829779</v>
      </c>
      <c r="M76" s="41">
        <v>985575.48447944224</v>
      </c>
    </row>
    <row r="77" spans="1:13" x14ac:dyDescent="0.3">
      <c r="A77" s="9" t="s">
        <v>122</v>
      </c>
      <c r="B77" s="41">
        <v>0</v>
      </c>
      <c r="C77" s="41">
        <v>0</v>
      </c>
      <c r="D77" s="41">
        <v>0</v>
      </c>
      <c r="E77" s="41">
        <v>330185.70460627228</v>
      </c>
      <c r="F77" s="41">
        <v>705244.8651602855</v>
      </c>
      <c r="G77" s="41">
        <v>1129774.7866142541</v>
      </c>
      <c r="H77" s="41">
        <v>1608666.2757550282</v>
      </c>
      <c r="I77" s="41">
        <v>2147018.9259801488</v>
      </c>
      <c r="J77" s="41">
        <v>2751104.6552995965</v>
      </c>
      <c r="K77" s="41">
        <v>3427430.2787896097</v>
      </c>
      <c r="L77" s="41">
        <v>4183224.6719187982</v>
      </c>
      <c r="M77" s="41">
        <v>5026369.2806449709</v>
      </c>
    </row>
    <row r="78" spans="1:13" x14ac:dyDescent="0.3">
      <c r="A78" s="45" t="s">
        <v>381</v>
      </c>
      <c r="B78" s="41">
        <v>0</v>
      </c>
      <c r="C78" s="41">
        <v>0</v>
      </c>
      <c r="D78" s="41">
        <v>0</v>
      </c>
      <c r="E78" s="41">
        <v>152931.60814100597</v>
      </c>
      <c r="F78" s="41">
        <v>342445.79717966774</v>
      </c>
      <c r="G78" s="41">
        <v>574397.8001663133</v>
      </c>
      <c r="H78" s="41">
        <v>855843.90177046368</v>
      </c>
      <c r="I78" s="41">
        <v>1194294.4969248225</v>
      </c>
      <c r="J78" s="41">
        <v>1599202.0040291671</v>
      </c>
      <c r="K78" s="41">
        <v>2080802.2804250862</v>
      </c>
      <c r="L78" s="41">
        <v>2650045.6481496966</v>
      </c>
      <c r="M78" s="41">
        <v>3319311.78</v>
      </c>
    </row>
    <row r="79" spans="1:13" x14ac:dyDescent="0.3">
      <c r="A79" s="9" t="s">
        <v>124</v>
      </c>
      <c r="B79" s="41">
        <v>0</v>
      </c>
      <c r="C79" s="41">
        <v>0</v>
      </c>
      <c r="D79" s="41">
        <v>0</v>
      </c>
      <c r="E79" s="41">
        <v>871972.50150828063</v>
      </c>
      <c r="F79" s="41">
        <v>1975310.1946463361</v>
      </c>
      <c r="G79" s="41">
        <v>3339858.8826224543</v>
      </c>
      <c r="H79" s="41">
        <v>4997598.6994793117</v>
      </c>
      <c r="I79" s="41">
        <v>6984753.3560217209</v>
      </c>
      <c r="J79" s="41">
        <v>9339256.4418224692</v>
      </c>
      <c r="K79" s="41">
        <v>12104581.237005707</v>
      </c>
      <c r="L79" s="41">
        <v>15331388.631475549</v>
      </c>
      <c r="M79" s="41">
        <v>19075798.61999999</v>
      </c>
    </row>
    <row r="80" spans="1:13" x14ac:dyDescent="0.3">
      <c r="A80" s="9" t="s">
        <v>126</v>
      </c>
      <c r="B80" s="41">
        <v>0</v>
      </c>
      <c r="C80" s="41">
        <v>0</v>
      </c>
      <c r="D80" s="41">
        <v>0</v>
      </c>
      <c r="E80" s="41">
        <v>860132.02740696445</v>
      </c>
      <c r="F80" s="41">
        <v>1808960.4242827408</v>
      </c>
      <c r="G80" s="41">
        <v>2850390.7708511613</v>
      </c>
      <c r="H80" s="41">
        <v>3985943.0468450598</v>
      </c>
      <c r="I80" s="41">
        <v>5220428.776116807</v>
      </c>
      <c r="J80" s="41">
        <v>6555083.8462943211</v>
      </c>
      <c r="K80" s="41">
        <v>7994872.2984912954</v>
      </c>
      <c r="L80" s="41">
        <v>9549864.5738172829</v>
      </c>
      <c r="M80" s="41">
        <v>11230514.673329525</v>
      </c>
    </row>
    <row r="81" spans="1:13" x14ac:dyDescent="0.3">
      <c r="A81" s="9" t="s">
        <v>280</v>
      </c>
      <c r="B81" s="41">
        <v>0</v>
      </c>
      <c r="C81" s="41">
        <v>0</v>
      </c>
      <c r="D81" s="41">
        <v>0</v>
      </c>
      <c r="E81" s="41">
        <v>1392416.3761086687</v>
      </c>
      <c r="F81" s="41">
        <v>2921523.6709354781</v>
      </c>
      <c r="G81" s="41">
        <v>4597366.2529034428</v>
      </c>
      <c r="H81" s="41">
        <v>6431339.8344403245</v>
      </c>
      <c r="I81" s="41">
        <v>8439536.8044475876</v>
      </c>
      <c r="J81" s="41">
        <v>10634030.299877495</v>
      </c>
      <c r="K81" s="41">
        <v>13025967.524857856</v>
      </c>
      <c r="L81" s="41">
        <v>15622184.977240212</v>
      </c>
      <c r="M81" s="41">
        <v>18428182.329999998</v>
      </c>
    </row>
    <row r="82" spans="1:13" x14ac:dyDescent="0.3">
      <c r="A82" s="9" t="s">
        <v>128</v>
      </c>
      <c r="B82" s="41">
        <v>0</v>
      </c>
      <c r="C82" s="41">
        <v>0</v>
      </c>
      <c r="D82" s="41">
        <v>0</v>
      </c>
      <c r="E82" s="41">
        <v>19856.758633937279</v>
      </c>
      <c r="F82" s="41">
        <v>41674.031354951963</v>
      </c>
      <c r="G82" s="41">
        <v>65654.902937688224</v>
      </c>
      <c r="H82" s="41">
        <v>92028.66807568341</v>
      </c>
      <c r="I82" s="41">
        <v>121047.93604938884</v>
      </c>
      <c r="J82" s="41">
        <v>152951.28072401974</v>
      </c>
      <c r="K82" s="41">
        <v>187913.8861082191</v>
      </c>
      <c r="L82" s="41">
        <v>225863.76299685572</v>
      </c>
      <c r="M82" s="41">
        <v>266688.11999999994</v>
      </c>
    </row>
    <row r="83" spans="1:13" x14ac:dyDescent="0.3">
      <c r="A83" s="9" t="s">
        <v>130</v>
      </c>
      <c r="B83" s="41">
        <v>0</v>
      </c>
      <c r="C83" s="41">
        <v>0</v>
      </c>
      <c r="D83" s="41">
        <v>0</v>
      </c>
      <c r="E83" s="41">
        <v>509173.05784898996</v>
      </c>
      <c r="F83" s="41">
        <v>1196201.2633517105</v>
      </c>
      <c r="G83" s="41">
        <v>2100315.9344403865</v>
      </c>
      <c r="H83" s="41">
        <v>3267555.1847256776</v>
      </c>
      <c r="I83" s="41">
        <v>4747741.9670922039</v>
      </c>
      <c r="J83" s="41">
        <v>6608080.4313253528</v>
      </c>
      <c r="K83" s="41">
        <v>8924383.4861571472</v>
      </c>
      <c r="L83" s="41">
        <v>11786069.712329274</v>
      </c>
      <c r="M83" s="41">
        <v>15298538.4</v>
      </c>
    </row>
    <row r="84" spans="1:13" x14ac:dyDescent="0.3">
      <c r="A84" s="9" t="s">
        <v>338</v>
      </c>
      <c r="B84" s="41">
        <v>0</v>
      </c>
      <c r="C84" s="41">
        <v>0</v>
      </c>
      <c r="D84" s="41">
        <v>0</v>
      </c>
      <c r="E84" s="41">
        <v>13527.500317826925</v>
      </c>
      <c r="F84" s="41">
        <v>27253.070804892166</v>
      </c>
      <c r="G84" s="41">
        <v>41170.016746178444</v>
      </c>
      <c r="H84" s="41">
        <v>55212.160055476241</v>
      </c>
      <c r="I84" s="41">
        <v>69605.503349801642</v>
      </c>
      <c r="J84" s="41">
        <v>84109.693867748254</v>
      </c>
      <c r="K84" s="41">
        <v>98759.591253661725</v>
      </c>
      <c r="L84" s="41">
        <v>113745.62322513654</v>
      </c>
      <c r="M84" s="41">
        <v>129233.21062874247</v>
      </c>
    </row>
    <row r="85" spans="1:13" x14ac:dyDescent="0.3">
      <c r="A85" s="9" t="s">
        <v>132</v>
      </c>
      <c r="B85" s="41">
        <v>0</v>
      </c>
      <c r="C85" s="41">
        <v>0</v>
      </c>
      <c r="D85" s="41">
        <v>0</v>
      </c>
      <c r="E85" s="41">
        <v>95313.214800359681</v>
      </c>
      <c r="F85" s="41">
        <v>224167.2122212362</v>
      </c>
      <c r="G85" s="41">
        <v>394183.02250894753</v>
      </c>
      <c r="H85" s="41">
        <v>614571.09681371273</v>
      </c>
      <c r="I85" s="41">
        <v>895894.03229842568</v>
      </c>
      <c r="J85" s="41">
        <v>1251662.7306110279</v>
      </c>
      <c r="K85" s="41">
        <v>1697552.9892232725</v>
      </c>
      <c r="L85" s="41">
        <v>2251947.5066336012</v>
      </c>
      <c r="M85" s="41">
        <v>2936602.5</v>
      </c>
    </row>
    <row r="86" spans="1:13" x14ac:dyDescent="0.3">
      <c r="A86" s="9" t="s">
        <v>253</v>
      </c>
      <c r="B86" s="41">
        <v>0</v>
      </c>
      <c r="C86" s="41">
        <v>0</v>
      </c>
      <c r="D86" s="41">
        <v>0</v>
      </c>
      <c r="E86" s="41">
        <v>64348.632880238933</v>
      </c>
      <c r="F86" s="41">
        <v>132946.89673792722</v>
      </c>
      <c r="G86" s="41">
        <v>205640.91235078324</v>
      </c>
      <c r="H86" s="41">
        <v>282086.92557565717</v>
      </c>
      <c r="I86" s="41">
        <v>362303.67679926462</v>
      </c>
      <c r="J86" s="41">
        <v>445620.13849394815</v>
      </c>
      <c r="K86" s="41">
        <v>532131.99281604786</v>
      </c>
      <c r="L86" s="41">
        <v>622731.04257383291</v>
      </c>
      <c r="M86" s="41">
        <v>718516.09025866364</v>
      </c>
    </row>
    <row r="87" spans="1:13" x14ac:dyDescent="0.3">
      <c r="A87" s="9" t="s">
        <v>134</v>
      </c>
      <c r="B87" s="41">
        <v>0</v>
      </c>
      <c r="C87" s="41">
        <v>0</v>
      </c>
      <c r="D87" s="41">
        <v>0</v>
      </c>
      <c r="E87" s="41">
        <v>5694925.958070457</v>
      </c>
      <c r="F87" s="41">
        <v>11565506.843276113</v>
      </c>
      <c r="G87" s="41">
        <v>17611392.418079734</v>
      </c>
      <c r="H87" s="41">
        <v>23844127.445347071</v>
      </c>
      <c r="I87" s="41">
        <v>30281821.271698087</v>
      </c>
      <c r="J87" s="41">
        <v>36928670.413629711</v>
      </c>
      <c r="K87" s="41">
        <v>43787866.928102225</v>
      </c>
      <c r="L87" s="41">
        <v>50849523.068593144</v>
      </c>
      <c r="M87" s="41">
        <v>58101031.813542753</v>
      </c>
    </row>
    <row r="88" spans="1:13" x14ac:dyDescent="0.3">
      <c r="A88" s="9" t="s">
        <v>136</v>
      </c>
      <c r="B88" s="41">
        <v>0</v>
      </c>
      <c r="C88" s="41">
        <v>0</v>
      </c>
      <c r="D88" s="41">
        <v>0</v>
      </c>
      <c r="E88" s="41">
        <v>125206.57725309348</v>
      </c>
      <c r="F88" s="41">
        <v>257755.19253402157</v>
      </c>
      <c r="G88" s="41">
        <v>398850.62046366464</v>
      </c>
      <c r="H88" s="41">
        <v>550246.26476699766</v>
      </c>
      <c r="I88" s="41">
        <v>712527.03624896798</v>
      </c>
      <c r="J88" s="41">
        <v>888115.56354366615</v>
      </c>
      <c r="K88" s="41">
        <v>1077801.356139347</v>
      </c>
      <c r="L88" s="41">
        <v>1280632.7836305513</v>
      </c>
      <c r="M88" s="41">
        <v>1495337.5499999998</v>
      </c>
    </row>
    <row r="89" spans="1:13" x14ac:dyDescent="0.3">
      <c r="A89" s="9" t="s">
        <v>140</v>
      </c>
      <c r="B89" s="41">
        <v>0</v>
      </c>
      <c r="C89" s="41">
        <v>0</v>
      </c>
      <c r="D89" s="41">
        <v>0</v>
      </c>
      <c r="E89" s="41">
        <v>764245.60908703879</v>
      </c>
      <c r="F89" s="41">
        <v>1635728.7174861804</v>
      </c>
      <c r="G89" s="41">
        <v>2621159.1308493763</v>
      </c>
      <c r="H89" s="41">
        <v>3729030.9923724346</v>
      </c>
      <c r="I89" s="41">
        <v>4967351.1242811456</v>
      </c>
      <c r="J89" s="41">
        <v>6345636.7110818326</v>
      </c>
      <c r="K89" s="41">
        <v>7869877.0274938866</v>
      </c>
      <c r="L89" s="41">
        <v>9539610.2410760336</v>
      </c>
      <c r="M89" s="41">
        <v>11352694.830000006</v>
      </c>
    </row>
    <row r="90" spans="1:13" x14ac:dyDescent="0.3">
      <c r="A90" s="9" t="s">
        <v>142</v>
      </c>
      <c r="B90" s="41">
        <v>0</v>
      </c>
      <c r="C90" s="41">
        <v>0</v>
      </c>
      <c r="D90" s="41">
        <v>0</v>
      </c>
      <c r="E90" s="41">
        <v>1243558.5494749453</v>
      </c>
      <c r="F90" s="41">
        <v>2706751.7084163316</v>
      </c>
      <c r="G90" s="41">
        <v>4419353.0993214324</v>
      </c>
      <c r="H90" s="41">
        <v>6414859.270264715</v>
      </c>
      <c r="I90" s="41">
        <v>8721715.7849708498</v>
      </c>
      <c r="J90" s="41">
        <v>11387712.065190483</v>
      </c>
      <c r="K90" s="41">
        <v>14457604.484858993</v>
      </c>
      <c r="L90" s="41">
        <v>17978627.326722465</v>
      </c>
      <c r="M90" s="41">
        <v>22003079.699999999</v>
      </c>
    </row>
    <row r="91" spans="1:13" x14ac:dyDescent="0.3">
      <c r="A91" s="9" t="s">
        <v>144</v>
      </c>
      <c r="B91" s="41">
        <v>0</v>
      </c>
      <c r="C91" s="41">
        <v>0</v>
      </c>
      <c r="D91" s="41">
        <v>0</v>
      </c>
      <c r="E91" s="41">
        <v>901864.98472054675</v>
      </c>
      <c r="F91" s="41">
        <v>1972445.2304619811</v>
      </c>
      <c r="G91" s="41">
        <v>3218110.6791459471</v>
      </c>
      <c r="H91" s="41">
        <v>4644919.6875779256</v>
      </c>
      <c r="I91" s="41">
        <v>6261374.4179924205</v>
      </c>
      <c r="J91" s="41">
        <v>8071025.5019536838</v>
      </c>
      <c r="K91" s="41">
        <v>10080233.735804565</v>
      </c>
      <c r="L91" s="41">
        <v>12297976.875902295</v>
      </c>
      <c r="M91" s="41">
        <v>14734021.539999992</v>
      </c>
    </row>
    <row r="92" spans="1:13" x14ac:dyDescent="0.3">
      <c r="A92" s="9" t="s">
        <v>146</v>
      </c>
      <c r="B92" s="41">
        <v>0</v>
      </c>
      <c r="C92" s="41">
        <v>0</v>
      </c>
      <c r="D92" s="41">
        <v>0</v>
      </c>
      <c r="E92" s="41">
        <v>89737.718512048945</v>
      </c>
      <c r="F92" s="41">
        <v>184654.713096302</v>
      </c>
      <c r="G92" s="41">
        <v>285102.02388177067</v>
      </c>
      <c r="H92" s="41">
        <v>391644.12187874038</v>
      </c>
      <c r="I92" s="41">
        <v>504411.85128596053</v>
      </c>
      <c r="J92" s="41">
        <v>624113.46136002429</v>
      </c>
      <c r="K92" s="41">
        <v>751050.88294287864</v>
      </c>
      <c r="L92" s="41">
        <v>885149.62148593646</v>
      </c>
      <c r="M92" s="41">
        <v>1026284.1416252013</v>
      </c>
    </row>
    <row r="93" spans="1:13" x14ac:dyDescent="0.3">
      <c r="A93" s="9" t="s">
        <v>148</v>
      </c>
      <c r="B93" s="41">
        <v>0</v>
      </c>
      <c r="C93" s="41">
        <v>0</v>
      </c>
      <c r="D93" s="41">
        <v>0</v>
      </c>
      <c r="E93" s="41">
        <v>1250024.3564301506</v>
      </c>
      <c r="F93" s="41">
        <v>2723461.8800767325</v>
      </c>
      <c r="G93" s="41">
        <v>4433466.7231302671</v>
      </c>
      <c r="H93" s="41">
        <v>6389593.2435280979</v>
      </c>
      <c r="I93" s="41">
        <v>8616081.6115650907</v>
      </c>
      <c r="J93" s="41">
        <v>11113109.093395084</v>
      </c>
      <c r="K93" s="41">
        <v>13893215.390833337</v>
      </c>
      <c r="L93" s="41">
        <v>16979634.824845504</v>
      </c>
      <c r="M93" s="41">
        <v>20399310.679999992</v>
      </c>
    </row>
    <row r="94" spans="1:13" x14ac:dyDescent="0.3">
      <c r="A94" s="9" t="s">
        <v>150</v>
      </c>
      <c r="B94" s="41">
        <v>0</v>
      </c>
      <c r="C94" s="41">
        <v>0</v>
      </c>
      <c r="D94" s="41">
        <v>0</v>
      </c>
      <c r="E94" s="41">
        <v>63612.365849621594</v>
      </c>
      <c r="F94" s="41">
        <v>138133.0081775859</v>
      </c>
      <c r="G94" s="41">
        <v>223784.91981842089</v>
      </c>
      <c r="H94" s="41">
        <v>320725.60289971996</v>
      </c>
      <c r="I94" s="41">
        <v>429585.92280625738</v>
      </c>
      <c r="J94" s="41">
        <v>550275.98523847666</v>
      </c>
      <c r="K94" s="41">
        <v>682819.41774167866</v>
      </c>
      <c r="L94" s="41">
        <v>827115.04656105675</v>
      </c>
      <c r="M94" s="41">
        <v>982972.6400000006</v>
      </c>
    </row>
    <row r="95" spans="1:13" x14ac:dyDescent="0.3">
      <c r="A95" s="9" t="s">
        <v>152</v>
      </c>
      <c r="B95" s="41">
        <v>0</v>
      </c>
      <c r="C95" s="41">
        <v>0</v>
      </c>
      <c r="D95" s="41">
        <v>0</v>
      </c>
      <c r="E95" s="41">
        <v>1436777.9783891104</v>
      </c>
      <c r="F95" s="41">
        <v>3115181.901169803</v>
      </c>
      <c r="G95" s="41">
        <v>5069883.8309662491</v>
      </c>
      <c r="H95" s="41">
        <v>7339427.7785134986</v>
      </c>
      <c r="I95" s="41">
        <v>9956189.5051429309</v>
      </c>
      <c r="J95" s="41">
        <v>12977871.507295664</v>
      </c>
      <c r="K95" s="41">
        <v>16459457.033303566</v>
      </c>
      <c r="L95" s="41">
        <v>20462214.54169108</v>
      </c>
      <c r="M95" s="41">
        <v>25055520.599999994</v>
      </c>
    </row>
    <row r="96" spans="1:13" x14ac:dyDescent="0.3">
      <c r="A96" s="9" t="s">
        <v>154</v>
      </c>
      <c r="B96" s="41">
        <v>0</v>
      </c>
      <c r="C96" s="41">
        <v>0</v>
      </c>
      <c r="D96" s="41">
        <v>0</v>
      </c>
      <c r="E96" s="41">
        <v>5626919.864237003</v>
      </c>
      <c r="F96" s="41">
        <v>12753801.816413283</v>
      </c>
      <c r="G96" s="41">
        <v>21641916.661749244</v>
      </c>
      <c r="H96" s="41">
        <v>32592446.176043436</v>
      </c>
      <c r="I96" s="41">
        <v>45906063.814444497</v>
      </c>
      <c r="J96" s="41">
        <v>62003877.012748152</v>
      </c>
      <c r="K96" s="41">
        <v>81331755.29317683</v>
      </c>
      <c r="L96" s="41">
        <v>104384898.22380614</v>
      </c>
      <c r="M96" s="41">
        <v>131722302.25</v>
      </c>
    </row>
    <row r="97" spans="1:13" x14ac:dyDescent="0.3">
      <c r="A97" s="9" t="s">
        <v>288</v>
      </c>
      <c r="B97" s="41">
        <v>0</v>
      </c>
      <c r="C97" s="41">
        <v>0</v>
      </c>
      <c r="D97" s="41">
        <v>0</v>
      </c>
      <c r="E97" s="41">
        <v>112544.9239634074</v>
      </c>
      <c r="F97" s="41">
        <v>252736.12915300578</v>
      </c>
      <c r="G97" s="41">
        <v>424988.8796900725</v>
      </c>
      <c r="H97" s="41">
        <v>634854.53671973571</v>
      </c>
      <c r="I97" s="41">
        <v>888352.2724018679</v>
      </c>
      <c r="J97" s="41">
        <v>1192942.3944662814</v>
      </c>
      <c r="K97" s="41">
        <v>1556155.1984809686</v>
      </c>
      <c r="L97" s="41">
        <v>1985292.7719031263</v>
      </c>
      <c r="M97" s="41">
        <v>2488252.9000000004</v>
      </c>
    </row>
    <row r="98" spans="1:13" x14ac:dyDescent="0.3">
      <c r="A98" s="9" t="s">
        <v>158</v>
      </c>
      <c r="B98" s="41">
        <v>0</v>
      </c>
      <c r="C98" s="41">
        <v>0</v>
      </c>
      <c r="D98" s="41">
        <v>0</v>
      </c>
      <c r="E98" s="41">
        <v>14344198.225611597</v>
      </c>
      <c r="F98" s="41">
        <v>30403411.657793522</v>
      </c>
      <c r="G98" s="41">
        <v>48358417.207866102</v>
      </c>
      <c r="H98" s="41">
        <v>68398178.878600299</v>
      </c>
      <c r="I98" s="41">
        <v>90714825.249861002</v>
      </c>
      <c r="J98" s="41">
        <v>115546351.2298021</v>
      </c>
      <c r="K98" s="41">
        <v>143113220.39952236</v>
      </c>
      <c r="L98" s="41">
        <v>173615985.25983509</v>
      </c>
      <c r="M98" s="41">
        <v>207257330.05603597</v>
      </c>
    </row>
    <row r="99" spans="1:13" x14ac:dyDescent="0.3">
      <c r="A99" s="44" t="s">
        <v>160</v>
      </c>
      <c r="B99" s="41">
        <v>0</v>
      </c>
      <c r="C99" s="41">
        <v>0</v>
      </c>
      <c r="D99" s="41">
        <v>0</v>
      </c>
      <c r="E99" s="41">
        <v>208918.83475596271</v>
      </c>
      <c r="F99" s="41">
        <v>428561.31424862333</v>
      </c>
      <c r="G99" s="41">
        <v>659298.17218915932</v>
      </c>
      <c r="H99" s="41">
        <v>901590.22734906897</v>
      </c>
      <c r="I99" s="41">
        <v>1155704.1761779478</v>
      </c>
      <c r="J99" s="41">
        <v>1422376.5053853989</v>
      </c>
      <c r="K99" s="41">
        <v>1701924.5108836517</v>
      </c>
      <c r="L99" s="41">
        <v>1994241.5962489881</v>
      </c>
      <c r="M99" s="41">
        <v>2299178.3815856148</v>
      </c>
    </row>
    <row r="100" spans="1:13" x14ac:dyDescent="0.3">
      <c r="A100" s="9" t="s">
        <v>162</v>
      </c>
      <c r="B100" s="41">
        <v>0</v>
      </c>
      <c r="C100" s="41">
        <v>0</v>
      </c>
      <c r="D100" s="41">
        <v>0</v>
      </c>
      <c r="E100" s="41">
        <v>261287.96251080837</v>
      </c>
      <c r="F100" s="41">
        <v>595213.3519196813</v>
      </c>
      <c r="G100" s="41">
        <v>1012293.2798283654</v>
      </c>
      <c r="H100" s="41">
        <v>1524047.8169455081</v>
      </c>
      <c r="I100" s="41">
        <v>2143230.2108854372</v>
      </c>
      <c r="J100" s="41">
        <v>2884390.2341023143</v>
      </c>
      <c r="K100" s="41">
        <v>3763538.173739261</v>
      </c>
      <c r="L100" s="41">
        <v>4798821.2672562907</v>
      </c>
      <c r="M100" s="41">
        <v>6010476.7499999991</v>
      </c>
    </row>
    <row r="101" spans="1:13" x14ac:dyDescent="0.3">
      <c r="A101" s="9" t="s">
        <v>164</v>
      </c>
      <c r="B101" s="41">
        <v>0</v>
      </c>
      <c r="C101" s="41">
        <v>0</v>
      </c>
      <c r="D101" s="41">
        <v>0</v>
      </c>
      <c r="E101" s="41">
        <v>298241.69390032254</v>
      </c>
      <c r="F101" s="41">
        <v>611319.21187756583</v>
      </c>
      <c r="G101" s="41">
        <v>939085.52965218015</v>
      </c>
      <c r="H101" s="41">
        <v>1280840.6154841818</v>
      </c>
      <c r="I101" s="41">
        <v>1637022.5330619421</v>
      </c>
      <c r="J101" s="41">
        <v>2006394.574116163</v>
      </c>
      <c r="K101" s="41">
        <v>2388494.9133103713</v>
      </c>
      <c r="L101" s="41">
        <v>2783192.0681982283</v>
      </c>
      <c r="M101" s="41">
        <v>3190266.9800793231</v>
      </c>
    </row>
    <row r="102" spans="1:13" x14ac:dyDescent="0.3">
      <c r="A102" s="9" t="s">
        <v>166</v>
      </c>
      <c r="B102" s="41">
        <v>0</v>
      </c>
      <c r="C102" s="41">
        <v>0</v>
      </c>
      <c r="D102" s="41">
        <v>0</v>
      </c>
      <c r="E102" s="41">
        <v>2007227.2486784905</v>
      </c>
      <c r="F102" s="41">
        <v>4134355.3411155045</v>
      </c>
      <c r="G102" s="41">
        <v>6385921.0253873542</v>
      </c>
      <c r="H102" s="41">
        <v>8766271.8354436681</v>
      </c>
      <c r="I102" s="41">
        <v>11283010.248831965</v>
      </c>
      <c r="J102" s="41">
        <v>13939267.668851845</v>
      </c>
      <c r="K102" s="41">
        <v>16738864.081487402</v>
      </c>
      <c r="L102" s="41">
        <v>19684544.41936443</v>
      </c>
      <c r="M102" s="41">
        <v>22778942.564228155</v>
      </c>
    </row>
    <row r="103" spans="1:13" x14ac:dyDescent="0.3">
      <c r="A103" s="9" t="s">
        <v>168</v>
      </c>
      <c r="B103" s="41">
        <v>0</v>
      </c>
      <c r="C103" s="41">
        <v>0</v>
      </c>
      <c r="D103" s="41">
        <v>0</v>
      </c>
      <c r="E103" s="41">
        <v>6503175.0506795794</v>
      </c>
      <c r="F103" s="41">
        <v>13655567.822659701</v>
      </c>
      <c r="G103" s="41">
        <v>21507561.075473979</v>
      </c>
      <c r="H103" s="41">
        <v>30108641.551302537</v>
      </c>
      <c r="I103" s="41">
        <v>39526904.501742914</v>
      </c>
      <c r="J103" s="41">
        <v>49814015.556028605</v>
      </c>
      <c r="K103" s="41">
        <v>61035193.101174757</v>
      </c>
      <c r="L103" s="41">
        <v>73264398.764415681</v>
      </c>
      <c r="M103" s="41">
        <v>86579962.476115212</v>
      </c>
    </row>
    <row r="104" spans="1:13" x14ac:dyDescent="0.3">
      <c r="A104" s="45" t="s">
        <v>298</v>
      </c>
      <c r="B104" s="41">
        <v>0</v>
      </c>
      <c r="C104" s="41">
        <v>0</v>
      </c>
      <c r="D104" s="41">
        <v>0</v>
      </c>
      <c r="E104" s="41">
        <v>175905.57658071397</v>
      </c>
      <c r="F104" s="41">
        <v>362988.45518538216</v>
      </c>
      <c r="G104" s="41">
        <v>561559.13543100981</v>
      </c>
      <c r="H104" s="41">
        <v>771864.61007720744</v>
      </c>
      <c r="I104" s="41">
        <v>994046.23926814599</v>
      </c>
      <c r="J104" s="41">
        <v>1228147.9036845267</v>
      </c>
      <c r="K104" s="41">
        <v>1473823.5712140435</v>
      </c>
      <c r="L104" s="41">
        <v>1730200.3450352475</v>
      </c>
      <c r="M104" s="41">
        <v>1996123.5000000009</v>
      </c>
    </row>
    <row r="105" spans="1:13" x14ac:dyDescent="0.3">
      <c r="A105" s="9" t="s">
        <v>382</v>
      </c>
      <c r="B105" s="41">
        <v>0</v>
      </c>
      <c r="C105" s="41">
        <v>0</v>
      </c>
      <c r="D105" s="41">
        <v>0</v>
      </c>
      <c r="E105" s="41">
        <v>24412.710735705914</v>
      </c>
      <c r="F105" s="41">
        <v>49372.795750683639</v>
      </c>
      <c r="G105" s="41">
        <v>74890.998284226982</v>
      </c>
      <c r="H105" s="41">
        <v>100972.98059152788</v>
      </c>
      <c r="I105" s="41">
        <v>127651.84477701993</v>
      </c>
      <c r="J105" s="41">
        <v>154913.72110728617</v>
      </c>
      <c r="K105" s="41">
        <v>182785.44457703154</v>
      </c>
      <c r="L105" s="41">
        <v>211319.89612295711</v>
      </c>
      <c r="M105" s="41">
        <v>240535.30891016778</v>
      </c>
    </row>
    <row r="106" spans="1:13" x14ac:dyDescent="0.3">
      <c r="A106" s="9" t="s">
        <v>172</v>
      </c>
      <c r="B106" s="41">
        <v>0</v>
      </c>
      <c r="C106" s="41">
        <v>0</v>
      </c>
      <c r="D106" s="41">
        <v>0</v>
      </c>
      <c r="E106" s="41">
        <v>516364.83355271071</v>
      </c>
      <c r="F106" s="41">
        <v>1086339.743941471</v>
      </c>
      <c r="G106" s="41">
        <v>1713083.5271655619</v>
      </c>
      <c r="H106" s="41">
        <v>2399515.0715297908</v>
      </c>
      <c r="I106" s="41">
        <v>3148977.0041370317</v>
      </c>
      <c r="J106" s="41">
        <v>3964129.6170012131</v>
      </c>
      <c r="K106" s="41">
        <v>4846633.5362621844</v>
      </c>
      <c r="L106" s="41">
        <v>5796596.05564579</v>
      </c>
      <c r="M106" s="41">
        <v>6813678.0184603035</v>
      </c>
    </row>
    <row r="107" spans="1:13" x14ac:dyDescent="0.3">
      <c r="A107" s="9" t="s">
        <v>174</v>
      </c>
      <c r="B107" s="41">
        <v>0</v>
      </c>
      <c r="C107" s="41">
        <v>0</v>
      </c>
      <c r="D107" s="41">
        <v>0</v>
      </c>
      <c r="E107" s="41">
        <v>9200.9386082474957</v>
      </c>
      <c r="F107" s="41">
        <v>18569.426780278969</v>
      </c>
      <c r="G107" s="41">
        <v>28113.941816243983</v>
      </c>
      <c r="H107" s="41">
        <v>37842.555401273305</v>
      </c>
      <c r="I107" s="41">
        <v>47755.92478495551</v>
      </c>
      <c r="J107" s="41">
        <v>57868.706049320754</v>
      </c>
      <c r="K107" s="41">
        <v>68192.218835884938</v>
      </c>
      <c r="L107" s="41">
        <v>78672.276458834182</v>
      </c>
      <c r="M107" s="41">
        <v>89263.566608777968</v>
      </c>
    </row>
    <row r="108" spans="1:13" x14ac:dyDescent="0.3">
      <c r="A108" s="45" t="s">
        <v>383</v>
      </c>
      <c r="B108" s="41">
        <v>0</v>
      </c>
      <c r="C108" s="41">
        <v>0</v>
      </c>
      <c r="D108" s="41">
        <v>0</v>
      </c>
      <c r="E108" s="41">
        <v>4521.6765164386597</v>
      </c>
      <c r="F108" s="41">
        <v>9164.2460522767797</v>
      </c>
      <c r="G108" s="41">
        <v>13919.683018445969</v>
      </c>
      <c r="H108" s="41">
        <v>18770.186428488581</v>
      </c>
      <c r="I108" s="41">
        <v>23747.837731024949</v>
      </c>
      <c r="J108" s="41">
        <v>28813.71786699025</v>
      </c>
      <c r="K108" s="41">
        <v>33960.769670289243</v>
      </c>
      <c r="L108" s="41">
        <v>39177.297464356903</v>
      </c>
      <c r="M108" s="41">
        <v>44471.59531479032</v>
      </c>
    </row>
    <row r="109" spans="1:13" x14ac:dyDescent="0.3">
      <c r="A109" s="9" t="s">
        <v>176</v>
      </c>
      <c r="B109" s="41">
        <v>0</v>
      </c>
      <c r="C109" s="41">
        <v>0</v>
      </c>
      <c r="D109" s="41">
        <v>0</v>
      </c>
      <c r="E109" s="41">
        <v>7482.7733585347014</v>
      </c>
      <c r="F109" s="41">
        <v>16054.72594966834</v>
      </c>
      <c r="G109" s="41">
        <v>25837.180773575892</v>
      </c>
      <c r="H109" s="41">
        <v>36945.379018850872</v>
      </c>
      <c r="I109" s="41">
        <v>49580.851685450893</v>
      </c>
      <c r="J109" s="41">
        <v>63853.896838090208</v>
      </c>
      <c r="K109" s="41">
        <v>79947.132588565801</v>
      </c>
      <c r="L109" s="41">
        <v>98074.047438990412</v>
      </c>
      <c r="M109" s="41">
        <v>118527.71999999997</v>
      </c>
    </row>
    <row r="110" spans="1:13" x14ac:dyDescent="0.3">
      <c r="A110" s="45" t="s">
        <v>178</v>
      </c>
      <c r="B110" s="41">
        <v>0</v>
      </c>
      <c r="C110" s="41">
        <v>0</v>
      </c>
      <c r="D110" s="41">
        <v>0</v>
      </c>
      <c r="E110" s="41">
        <v>20648.339515714615</v>
      </c>
      <c r="F110" s="41">
        <v>43745.886149215803</v>
      </c>
      <c r="G110" s="41">
        <v>69442.376768184826</v>
      </c>
      <c r="H110" s="41">
        <v>97841.680001020606</v>
      </c>
      <c r="I110" s="41">
        <v>129058.15287400351</v>
      </c>
      <c r="J110" s="41">
        <v>163204.36887018039</v>
      </c>
      <c r="K110" s="41">
        <v>200539.32257285668</v>
      </c>
      <c r="L110" s="41">
        <v>241528.37790267851</v>
      </c>
      <c r="M110" s="41">
        <v>286703.11095307709</v>
      </c>
    </row>
    <row r="111" spans="1:13" x14ac:dyDescent="0.3">
      <c r="A111" s="9" t="s">
        <v>289</v>
      </c>
      <c r="B111" s="41">
        <v>0</v>
      </c>
      <c r="C111" s="41">
        <v>0</v>
      </c>
      <c r="D111" s="41">
        <v>0</v>
      </c>
      <c r="E111" s="41">
        <v>970901.67036056519</v>
      </c>
      <c r="F111" s="41">
        <v>2151034.8029180616</v>
      </c>
      <c r="G111" s="41">
        <v>3566974.0629507899</v>
      </c>
      <c r="H111" s="41">
        <v>5244645.1831759606</v>
      </c>
      <c r="I111" s="41">
        <v>7218573.1396087408</v>
      </c>
      <c r="J111" s="41">
        <v>9515669.25862539</v>
      </c>
      <c r="K111" s="41">
        <v>12177926.972020449</v>
      </c>
      <c r="L111" s="41">
        <v>15264835.070086647</v>
      </c>
      <c r="M111" s="41">
        <v>18845467.680000007</v>
      </c>
    </row>
    <row r="112" spans="1:13" x14ac:dyDescent="0.3">
      <c r="A112" s="9" t="s">
        <v>180</v>
      </c>
      <c r="B112" s="41">
        <v>0</v>
      </c>
      <c r="C112" s="41">
        <v>0</v>
      </c>
      <c r="D112" s="41">
        <v>0</v>
      </c>
      <c r="E112" s="41">
        <v>1795533.1250774041</v>
      </c>
      <c r="F112" s="41">
        <v>3714503.094666075</v>
      </c>
      <c r="G112" s="41">
        <v>5760805.1351376697</v>
      </c>
      <c r="H112" s="41">
        <v>7938117.1522071175</v>
      </c>
      <c r="I112" s="41">
        <v>10243923.506538056</v>
      </c>
      <c r="J112" s="41">
        <v>12681804.233510256</v>
      </c>
      <c r="K112" s="41">
        <v>15246311.366855789</v>
      </c>
      <c r="L112" s="41">
        <v>17923527.346410222</v>
      </c>
      <c r="M112" s="41">
        <v>20696630.799999997</v>
      </c>
    </row>
    <row r="113" spans="1:13" x14ac:dyDescent="0.3">
      <c r="A113" s="9" t="s">
        <v>184</v>
      </c>
      <c r="B113" s="41">
        <v>0</v>
      </c>
      <c r="C113" s="41">
        <v>0</v>
      </c>
      <c r="D113" s="41">
        <v>0</v>
      </c>
      <c r="E113" s="41">
        <v>248779.80140233459</v>
      </c>
      <c r="F113" s="41">
        <v>567197.23660478229</v>
      </c>
      <c r="G113" s="41">
        <v>965531.09719483787</v>
      </c>
      <c r="H113" s="41">
        <v>1454833.6731651202</v>
      </c>
      <c r="I113" s="41">
        <v>2045820.5040751826</v>
      </c>
      <c r="J113" s="41">
        <v>2752998.7473356584</v>
      </c>
      <c r="K113" s="41">
        <v>3591486.6224171072</v>
      </c>
      <c r="L113" s="41">
        <v>4578441.29691236</v>
      </c>
      <c r="M113" s="41">
        <v>5732716.7500000019</v>
      </c>
    </row>
    <row r="114" spans="1:13" x14ac:dyDescent="0.3">
      <c r="A114" s="9" t="s">
        <v>281</v>
      </c>
      <c r="B114" s="41">
        <v>0</v>
      </c>
      <c r="C114" s="41">
        <v>0</v>
      </c>
      <c r="D114" s="41">
        <v>0</v>
      </c>
      <c r="E114" s="41">
        <v>139211.20276772883</v>
      </c>
      <c r="F114" s="41">
        <v>281634.3072038861</v>
      </c>
      <c r="G114" s="41">
        <v>426978.76170078758</v>
      </c>
      <c r="H114" s="41">
        <v>575285.93386509735</v>
      </c>
      <c r="I114" s="41">
        <v>727726.72668155748</v>
      </c>
      <c r="J114" s="41">
        <v>883704.33479728084</v>
      </c>
      <c r="K114" s="41">
        <v>1043246.0073068552</v>
      </c>
      <c r="L114" s="41">
        <v>1206265.020534032</v>
      </c>
      <c r="M114" s="41">
        <v>1372644</v>
      </c>
    </row>
    <row r="115" spans="1:13" x14ac:dyDescent="0.3">
      <c r="A115" s="9" t="s">
        <v>186</v>
      </c>
      <c r="B115" s="41">
        <v>0</v>
      </c>
      <c r="C115" s="41">
        <v>0</v>
      </c>
      <c r="D115" s="41">
        <v>0</v>
      </c>
      <c r="E115" s="41">
        <v>26915.596366099897</v>
      </c>
      <c r="F115" s="41">
        <v>57590.024148083816</v>
      </c>
      <c r="G115" s="41">
        <v>92414.421753566479</v>
      </c>
      <c r="H115" s="41">
        <v>131830.08626157825</v>
      </c>
      <c r="I115" s="41">
        <v>176254.60750540363</v>
      </c>
      <c r="J115" s="41">
        <v>226233.69220468274</v>
      </c>
      <c r="K115" s="41">
        <v>282367.99950554309</v>
      </c>
      <c r="L115" s="41">
        <v>345302.18697156105</v>
      </c>
      <c r="M115" s="41">
        <v>415761.34</v>
      </c>
    </row>
    <row r="116" spans="1:13" x14ac:dyDescent="0.3">
      <c r="A116" s="9" t="s">
        <v>188</v>
      </c>
      <c r="B116" s="41">
        <v>0</v>
      </c>
      <c r="C116" s="41">
        <v>0</v>
      </c>
      <c r="D116" s="41">
        <v>0</v>
      </c>
      <c r="E116" s="41">
        <v>335168.0252345209</v>
      </c>
      <c r="F116" s="41">
        <v>802082.94761481183</v>
      </c>
      <c r="G116" s="41">
        <v>1441101.6721681806</v>
      </c>
      <c r="H116" s="41">
        <v>2303626.5054155225</v>
      </c>
      <c r="I116" s="41">
        <v>3454019.7836647318</v>
      </c>
      <c r="J116" s="41">
        <v>4978083.8679651003</v>
      </c>
      <c r="K116" s="41">
        <v>6985206.0663823765</v>
      </c>
      <c r="L116" s="41">
        <v>9617464.0583757013</v>
      </c>
      <c r="M116" s="41">
        <v>13057305.180000002</v>
      </c>
    </row>
    <row r="117" spans="1:13" x14ac:dyDescent="0.3">
      <c r="A117" s="9" t="s">
        <v>190</v>
      </c>
      <c r="B117" s="41">
        <v>0</v>
      </c>
      <c r="C117" s="41">
        <v>0</v>
      </c>
      <c r="D117" s="41">
        <v>0</v>
      </c>
      <c r="E117" s="41">
        <v>2056821.3854421526</v>
      </c>
      <c r="F117" s="41">
        <v>4200426.9681909233</v>
      </c>
      <c r="G117" s="41">
        <v>6433900.8740141094</v>
      </c>
      <c r="H117" s="41">
        <v>8761501.2739587426</v>
      </c>
      <c r="I117" s="41">
        <v>11180782.879721001</v>
      </c>
      <c r="J117" s="41">
        <v>13700028.816932172</v>
      </c>
      <c r="K117" s="41">
        <v>16319114.475923643</v>
      </c>
      <c r="L117" s="41">
        <v>19031244.934466869</v>
      </c>
      <c r="M117" s="41">
        <v>21828507.560446322</v>
      </c>
    </row>
    <row r="118" spans="1:13" x14ac:dyDescent="0.3">
      <c r="A118" s="9" t="s">
        <v>192</v>
      </c>
      <c r="B118" s="41">
        <v>0</v>
      </c>
      <c r="C118" s="41">
        <v>0</v>
      </c>
      <c r="D118" s="41">
        <v>0</v>
      </c>
      <c r="E118" s="41">
        <v>355915.20717074489</v>
      </c>
      <c r="F118" s="41">
        <v>808859.45382278203</v>
      </c>
      <c r="G118" s="41">
        <v>1382472.4105155924</v>
      </c>
      <c r="H118" s="41">
        <v>2105835.0671067843</v>
      </c>
      <c r="I118" s="41">
        <v>3012605.1225007698</v>
      </c>
      <c r="J118" s="41">
        <v>4148673.8113510078</v>
      </c>
      <c r="K118" s="41">
        <v>5569311.4710360039</v>
      </c>
      <c r="L118" s="41">
        <v>7343447.197412177</v>
      </c>
      <c r="M118" s="41">
        <v>9556426.4507686365</v>
      </c>
    </row>
    <row r="119" spans="1:13" x14ac:dyDescent="0.3">
      <c r="A119" s="9" t="s">
        <v>194</v>
      </c>
      <c r="B119" s="41">
        <v>0</v>
      </c>
      <c r="C119" s="41">
        <v>0</v>
      </c>
      <c r="D119" s="41">
        <v>0</v>
      </c>
      <c r="E119" s="41">
        <v>720224.50347520038</v>
      </c>
      <c r="F119" s="41">
        <v>1478545.4806563519</v>
      </c>
      <c r="G119" s="41">
        <v>2273567.2061157674</v>
      </c>
      <c r="H119" s="41">
        <v>3101389.497809235</v>
      </c>
      <c r="I119" s="41">
        <v>3963197.3286054172</v>
      </c>
      <c r="J119" s="41">
        <v>4852241.6679393686</v>
      </c>
      <c r="K119" s="41">
        <v>5766866.7209094837</v>
      </c>
      <c r="L119" s="41">
        <v>6709160.3251686953</v>
      </c>
      <c r="M119" s="41">
        <v>7681709.1199999973</v>
      </c>
    </row>
    <row r="120" spans="1:13" x14ac:dyDescent="0.3">
      <c r="A120" s="45" t="s">
        <v>156</v>
      </c>
      <c r="B120" s="41">
        <v>0</v>
      </c>
      <c r="C120" s="41">
        <v>0</v>
      </c>
      <c r="D120" s="41">
        <v>0</v>
      </c>
      <c r="E120" s="41">
        <v>146596.83172530169</v>
      </c>
      <c r="F120" s="41">
        <v>323263.60914208507</v>
      </c>
      <c r="G120" s="41">
        <v>533492.10002404219</v>
      </c>
      <c r="H120" s="41">
        <v>781013.56477735704</v>
      </c>
      <c r="I120" s="41">
        <v>1070191.7661261009</v>
      </c>
      <c r="J120" s="41">
        <v>1405250.5756530436</v>
      </c>
      <c r="K120" s="41">
        <v>1791076.0333552938</v>
      </c>
      <c r="L120" s="41">
        <v>2233080.2661359413</v>
      </c>
      <c r="M120" s="41">
        <v>2737081.5999999987</v>
      </c>
    </row>
    <row r="121" spans="1:13" x14ac:dyDescent="0.3">
      <c r="A121" s="9" t="s">
        <v>196</v>
      </c>
      <c r="B121" s="41">
        <v>0</v>
      </c>
      <c r="C121" s="41">
        <v>0</v>
      </c>
      <c r="D121" s="41">
        <v>0</v>
      </c>
      <c r="E121" s="41">
        <v>1456598.1223033406</v>
      </c>
      <c r="F121" s="41">
        <v>3194152.2770480309</v>
      </c>
      <c r="G121" s="41">
        <v>5257617.2264701203</v>
      </c>
      <c r="H121" s="41">
        <v>7697799.3985679224</v>
      </c>
      <c r="I121" s="41">
        <v>10570592.246801803</v>
      </c>
      <c r="J121" s="41">
        <v>13945950.060596758</v>
      </c>
      <c r="K121" s="41">
        <v>17902261.854418598</v>
      </c>
      <c r="L121" s="41">
        <v>22530928.396295652</v>
      </c>
      <c r="M121" s="41">
        <v>27937589.071192715</v>
      </c>
    </row>
    <row r="122" spans="1:13" x14ac:dyDescent="0.3">
      <c r="A122" s="9" t="s">
        <v>198</v>
      </c>
      <c r="B122" s="41">
        <v>0</v>
      </c>
      <c r="C122" s="41">
        <v>0</v>
      </c>
      <c r="D122" s="41">
        <v>0</v>
      </c>
      <c r="E122" s="41">
        <v>23310.537157875369</v>
      </c>
      <c r="F122" s="41">
        <v>47352.528735505883</v>
      </c>
      <c r="G122" s="41">
        <v>72181.865191216115</v>
      </c>
      <c r="H122" s="41">
        <v>97923.50320022821</v>
      </c>
      <c r="I122" s="41">
        <v>124722.15712043527</v>
      </c>
      <c r="J122" s="41">
        <v>152666.19205930212</v>
      </c>
      <c r="K122" s="41">
        <v>181766.29536135914</v>
      </c>
      <c r="L122" s="41">
        <v>211880.80535940488</v>
      </c>
      <c r="M122" s="41">
        <v>242845.24896368163</v>
      </c>
    </row>
    <row r="123" spans="1:13" x14ac:dyDescent="0.3">
      <c r="A123" s="9" t="s">
        <v>202</v>
      </c>
      <c r="B123" s="41">
        <v>0</v>
      </c>
      <c r="C123" s="41">
        <v>0</v>
      </c>
      <c r="D123" s="41">
        <v>0</v>
      </c>
      <c r="E123" s="41">
        <v>516987.43256566487</v>
      </c>
      <c r="F123" s="41">
        <v>1181731.4407627098</v>
      </c>
      <c r="G123" s="41">
        <v>2009481.2966333367</v>
      </c>
      <c r="H123" s="41">
        <v>3006153.0239858478</v>
      </c>
      <c r="I123" s="41">
        <v>4172727.8221584409</v>
      </c>
      <c r="J123" s="41">
        <v>5516423.124611808</v>
      </c>
      <c r="K123" s="41">
        <v>7044401.8005233221</v>
      </c>
      <c r="L123" s="41">
        <v>8769052.6741085313</v>
      </c>
      <c r="M123" s="41">
        <v>10705863.760000009</v>
      </c>
    </row>
    <row r="124" spans="1:13" x14ac:dyDescent="0.3">
      <c r="A124" s="9" t="s">
        <v>204</v>
      </c>
      <c r="B124" s="41">
        <v>0</v>
      </c>
      <c r="C124" s="41">
        <v>0</v>
      </c>
      <c r="D124" s="41">
        <v>0</v>
      </c>
      <c r="E124" s="41">
        <v>375220.19459840748</v>
      </c>
      <c r="F124" s="41">
        <v>808798.75832672324</v>
      </c>
      <c r="G124" s="41">
        <v>1309076.9523088913</v>
      </c>
      <c r="H124" s="41">
        <v>1885697.5433082795</v>
      </c>
      <c r="I124" s="41">
        <v>2549671.4397015013</v>
      </c>
      <c r="J124" s="41">
        <v>3312761.4524044935</v>
      </c>
      <c r="K124" s="41">
        <v>4186621.4407544723</v>
      </c>
      <c r="L124" s="41">
        <v>5181163.6497596186</v>
      </c>
      <c r="M124" s="41">
        <v>6306351.959999999</v>
      </c>
    </row>
    <row r="125" spans="1:13" x14ac:dyDescent="0.3">
      <c r="A125" s="9" t="s">
        <v>206</v>
      </c>
      <c r="B125" s="41">
        <v>0</v>
      </c>
      <c r="C125" s="41">
        <v>0</v>
      </c>
      <c r="D125" s="41">
        <v>0</v>
      </c>
      <c r="E125" s="41">
        <v>851230.88089428842</v>
      </c>
      <c r="F125" s="41">
        <v>1701724.2384843081</v>
      </c>
      <c r="G125" s="41">
        <v>2551194.9248515218</v>
      </c>
      <c r="H125" s="41">
        <v>3399690.9483245313</v>
      </c>
      <c r="I125" s="41">
        <v>4249285.1323064119</v>
      </c>
      <c r="J125" s="41">
        <v>5099933.4878439009</v>
      </c>
      <c r="K125" s="41">
        <v>5951775.3696271628</v>
      </c>
      <c r="L125" s="41">
        <v>6804393.8785138428</v>
      </c>
      <c r="M125" s="41">
        <v>7657458.9999999851</v>
      </c>
    </row>
    <row r="126" spans="1:13" x14ac:dyDescent="0.3">
      <c r="A126" s="45" t="s">
        <v>384</v>
      </c>
      <c r="B126" s="41">
        <v>0</v>
      </c>
      <c r="C126" s="41">
        <v>0</v>
      </c>
      <c r="D126" s="41">
        <v>0</v>
      </c>
      <c r="E126" s="41">
        <v>102809.59991531284</v>
      </c>
      <c r="F126" s="41">
        <v>218715.52948101982</v>
      </c>
      <c r="G126" s="41">
        <v>349123.08589171816</v>
      </c>
      <c r="H126" s="41">
        <v>495637.52537674597</v>
      </c>
      <c r="I126" s="41">
        <v>660150.91737102647</v>
      </c>
      <c r="J126" s="41">
        <v>844560.11093728128</v>
      </c>
      <c r="K126" s="41">
        <v>1050933.3489463273</v>
      </c>
      <c r="L126" s="41">
        <v>1281281.8618310643</v>
      </c>
      <c r="M126" s="41">
        <v>1537769.4</v>
      </c>
    </row>
    <row r="127" spans="1:13" x14ac:dyDescent="0.3">
      <c r="A127" s="9" t="s">
        <v>208</v>
      </c>
      <c r="B127" s="41">
        <v>0</v>
      </c>
      <c r="C127" s="41">
        <v>0</v>
      </c>
      <c r="D127" s="41">
        <v>0</v>
      </c>
      <c r="E127" s="41">
        <v>81242.431994070299</v>
      </c>
      <c r="F127" s="41">
        <v>174461.63801916048</v>
      </c>
      <c r="G127" s="41">
        <v>281788.98596508149</v>
      </c>
      <c r="H127" s="41">
        <v>405941.08905775053</v>
      </c>
      <c r="I127" s="41">
        <v>549394.91817493341</v>
      </c>
      <c r="J127" s="41">
        <v>716071.50858157512</v>
      </c>
      <c r="K127" s="41">
        <v>908882.46250760381</v>
      </c>
      <c r="L127" s="41">
        <v>1129498.2480639685</v>
      </c>
      <c r="M127" s="41">
        <v>1379553.1484061829</v>
      </c>
    </row>
    <row r="128" spans="1:13" x14ac:dyDescent="0.3">
      <c r="A128" s="9" t="s">
        <v>210</v>
      </c>
      <c r="B128" s="41">
        <v>0</v>
      </c>
      <c r="C128" s="41">
        <v>0</v>
      </c>
      <c r="D128" s="41">
        <v>0</v>
      </c>
      <c r="E128" s="41">
        <v>350780.98379693925</v>
      </c>
      <c r="F128" s="41">
        <v>773716.19292345317</v>
      </c>
      <c r="G128" s="41">
        <v>1279656.4440538068</v>
      </c>
      <c r="H128" s="41">
        <v>1880563.3882096088</v>
      </c>
      <c r="I128" s="41">
        <v>2588799.9907984203</v>
      </c>
      <c r="J128" s="41">
        <v>3420470.6842276705</v>
      </c>
      <c r="K128" s="41">
        <v>4392850.6222751494</v>
      </c>
      <c r="L128" s="41">
        <v>5525594.3910115035</v>
      </c>
      <c r="M128" s="41">
        <v>6840787.4500000039</v>
      </c>
    </row>
    <row r="129" spans="1:13" x14ac:dyDescent="0.3">
      <c r="A129" s="9" t="s">
        <v>212</v>
      </c>
      <c r="B129" s="41">
        <v>0</v>
      </c>
      <c r="C129" s="41">
        <v>0</v>
      </c>
      <c r="D129" s="41">
        <v>0</v>
      </c>
      <c r="E129" s="41">
        <v>3529.9248393414528</v>
      </c>
      <c r="F129" s="41">
        <v>7454.2504796202484</v>
      </c>
      <c r="G129" s="41">
        <v>11811.460256379782</v>
      </c>
      <c r="H129" s="41">
        <v>16644.879129248868</v>
      </c>
      <c r="I129" s="41">
        <v>21984.737583273578</v>
      </c>
      <c r="J129" s="41">
        <v>27891.126741894586</v>
      </c>
      <c r="K129" s="41">
        <v>34411.403730953636</v>
      </c>
      <c r="L129" s="41">
        <v>41588.85555062093</v>
      </c>
      <c r="M129" s="41">
        <v>49455.839999999997</v>
      </c>
    </row>
    <row r="130" spans="1:13" x14ac:dyDescent="0.3">
      <c r="A130" s="44" t="s">
        <v>214</v>
      </c>
      <c r="B130" s="41">
        <v>0</v>
      </c>
      <c r="C130" s="41">
        <v>0</v>
      </c>
      <c r="D130" s="41">
        <v>0</v>
      </c>
      <c r="E130" s="41">
        <v>79663.792079340667</v>
      </c>
      <c r="F130" s="41">
        <v>163185.50147388969</v>
      </c>
      <c r="G130" s="41">
        <v>250707.05607805238</v>
      </c>
      <c r="H130" s="41">
        <v>342381.58455390739</v>
      </c>
      <c r="I130" s="41">
        <v>438456.84170949389</v>
      </c>
      <c r="J130" s="41">
        <v>539054.5237658571</v>
      </c>
      <c r="K130" s="41">
        <v>643843.91951680183</v>
      </c>
      <c r="L130" s="41">
        <v>751862.42509439937</v>
      </c>
      <c r="M130" s="41">
        <v>862007.45034049451</v>
      </c>
    </row>
    <row r="131" spans="1:13" x14ac:dyDescent="0.3">
      <c r="A131" s="9" t="s">
        <v>216</v>
      </c>
      <c r="B131" s="41">
        <v>0</v>
      </c>
      <c r="C131" s="41">
        <v>0</v>
      </c>
      <c r="D131" s="41">
        <v>0</v>
      </c>
      <c r="E131" s="41">
        <v>220389.93894824572</v>
      </c>
      <c r="F131" s="41">
        <v>469734.39036581479</v>
      </c>
      <c r="G131" s="41">
        <v>749915.39938774332</v>
      </c>
      <c r="H131" s="41">
        <v>1063170.6344314916</v>
      </c>
      <c r="I131" s="41">
        <v>1411432.0181749007</v>
      </c>
      <c r="J131" s="41">
        <v>1797488.1445533345</v>
      </c>
      <c r="K131" s="41">
        <v>2222964.3536280021</v>
      </c>
      <c r="L131" s="41">
        <v>2687512.3302128706</v>
      </c>
      <c r="M131" s="41">
        <v>3190205.0399999972</v>
      </c>
    </row>
    <row r="132" spans="1:13" x14ac:dyDescent="0.3">
      <c r="A132" s="9" t="s">
        <v>220</v>
      </c>
      <c r="B132" s="41">
        <v>0</v>
      </c>
      <c r="C132" s="41">
        <v>0</v>
      </c>
      <c r="D132" s="41">
        <v>0</v>
      </c>
      <c r="E132" s="41">
        <v>161815.3850318864</v>
      </c>
      <c r="F132" s="41">
        <v>336848.70960419998</v>
      </c>
      <c r="G132" s="41">
        <v>526624.79613670148</v>
      </c>
      <c r="H132" s="41">
        <v>733653.60257313866</v>
      </c>
      <c r="I132" s="41">
        <v>959080.32806599978</v>
      </c>
      <c r="J132" s="41">
        <v>1205936.8425878622</v>
      </c>
      <c r="K132" s="41">
        <v>1475706.7150647128</v>
      </c>
      <c r="L132" s="41">
        <v>1767755.2775491886</v>
      </c>
      <c r="M132" s="41">
        <v>2081062.620000001</v>
      </c>
    </row>
    <row r="133" spans="1:13" x14ac:dyDescent="0.3">
      <c r="A133" s="9" t="s">
        <v>222</v>
      </c>
      <c r="B133" s="41">
        <v>0</v>
      </c>
      <c r="C133" s="41">
        <v>0</v>
      </c>
      <c r="D133" s="41">
        <v>0</v>
      </c>
      <c r="E133" s="41">
        <v>3317641.8443293795</v>
      </c>
      <c r="F133" s="41">
        <v>7110554.1446037814</v>
      </c>
      <c r="G133" s="41">
        <v>11430216.144753538</v>
      </c>
      <c r="H133" s="41">
        <v>16331908.521434747</v>
      </c>
      <c r="I133" s="41">
        <v>21861299.997303635</v>
      </c>
      <c r="J133" s="41">
        <v>28094576.615873188</v>
      </c>
      <c r="K133" s="41">
        <v>35105214.167397253</v>
      </c>
      <c r="L133" s="41">
        <v>42975636.624835081</v>
      </c>
      <c r="M133" s="41">
        <v>51795642.278038405</v>
      </c>
    </row>
    <row r="134" spans="1:13" x14ac:dyDescent="0.3">
      <c r="A134" s="9" t="s">
        <v>385</v>
      </c>
      <c r="B134" s="41">
        <v>0</v>
      </c>
      <c r="C134" s="41">
        <v>0</v>
      </c>
      <c r="D134" s="41">
        <v>0</v>
      </c>
      <c r="E134" s="41">
        <v>220096.24064050522</v>
      </c>
      <c r="F134" s="41">
        <v>482471.14359035995</v>
      </c>
      <c r="G134" s="41">
        <v>791454.46753203636</v>
      </c>
      <c r="H134" s="41">
        <v>1151907.7685877681</v>
      </c>
      <c r="I134" s="41">
        <v>1565322.9068259969</v>
      </c>
      <c r="J134" s="41">
        <v>2039993.4890862312</v>
      </c>
      <c r="K134" s="41">
        <v>2579981.5269717537</v>
      </c>
      <c r="L134" s="41">
        <v>3187295.4118837118</v>
      </c>
      <c r="M134" s="41">
        <v>3863871.1499999985</v>
      </c>
    </row>
    <row r="135" spans="1:13" x14ac:dyDescent="0.3">
      <c r="A135" s="9" t="s">
        <v>226</v>
      </c>
      <c r="B135" s="41">
        <v>0</v>
      </c>
      <c r="C135" s="41">
        <v>0</v>
      </c>
      <c r="D135" s="41">
        <v>0</v>
      </c>
      <c r="E135" s="41">
        <v>2546000.8832068965</v>
      </c>
      <c r="F135" s="41">
        <v>5534050.598740004</v>
      </c>
      <c r="G135" s="41">
        <v>9019474.8356492296</v>
      </c>
      <c r="H135" s="41">
        <v>13065170.122376889</v>
      </c>
      <c r="I135" s="41">
        <v>17732408.060395136</v>
      </c>
      <c r="J135" s="41">
        <v>23100636.30584646</v>
      </c>
      <c r="K135" s="41">
        <v>29250477.032577172</v>
      </c>
      <c r="L135" s="41">
        <v>36266047.33185707</v>
      </c>
      <c r="M135" s="41">
        <v>44239199.760000013</v>
      </c>
    </row>
    <row r="136" spans="1:13" x14ac:dyDescent="0.3">
      <c r="A136" s="44" t="s">
        <v>228</v>
      </c>
      <c r="B136" s="41">
        <v>0</v>
      </c>
      <c r="C136" s="41">
        <v>0</v>
      </c>
      <c r="D136" s="41">
        <v>0</v>
      </c>
      <c r="E136" s="41">
        <v>91722.089090778492</v>
      </c>
      <c r="F136" s="41">
        <v>184850.42129793856</v>
      </c>
      <c r="G136" s="41">
        <v>279218.45334634464</v>
      </c>
      <c r="H136" s="41">
        <v>374650.87918306235</v>
      </c>
      <c r="I136" s="41">
        <v>471304.38315830752</v>
      </c>
      <c r="J136" s="41">
        <v>568877.62753313128</v>
      </c>
      <c r="K136" s="41">
        <v>667400.54727345891</v>
      </c>
      <c r="L136" s="41">
        <v>767131.67834694032</v>
      </c>
      <c r="M136" s="41">
        <v>868313.14997624699</v>
      </c>
    </row>
    <row r="137" spans="1:13" x14ac:dyDescent="0.3">
      <c r="A137" s="9" t="s">
        <v>230</v>
      </c>
      <c r="B137" s="41">
        <v>0</v>
      </c>
      <c r="C137" s="41">
        <v>0</v>
      </c>
      <c r="D137" s="41">
        <v>0</v>
      </c>
      <c r="E137" s="41">
        <v>762334.19630754739</v>
      </c>
      <c r="F137" s="41">
        <v>1580251.5807201117</v>
      </c>
      <c r="G137" s="41">
        <v>2456359.1222217605</v>
      </c>
      <c r="H137" s="41">
        <v>3392510.4634979144</v>
      </c>
      <c r="I137" s="41">
        <v>4393308.7973736227</v>
      </c>
      <c r="J137" s="41">
        <v>5458821.7284327522</v>
      </c>
      <c r="K137" s="41">
        <v>6589562.9679842144</v>
      </c>
      <c r="L137" s="41">
        <v>7784404.490332216</v>
      </c>
      <c r="M137" s="41">
        <v>9041069.0800000057</v>
      </c>
    </row>
    <row r="138" spans="1:13" x14ac:dyDescent="0.3">
      <c r="A138" s="9" t="s">
        <v>232</v>
      </c>
      <c r="B138" s="41">
        <v>0</v>
      </c>
      <c r="C138" s="41">
        <v>0</v>
      </c>
      <c r="D138" s="41">
        <v>0</v>
      </c>
      <c r="E138" s="41">
        <v>13238.740709500096</v>
      </c>
      <c r="F138" s="41">
        <v>28029.107769665541</v>
      </c>
      <c r="G138" s="41">
        <v>44480.008707943169</v>
      </c>
      <c r="H138" s="41">
        <v>62662.434921740525</v>
      </c>
      <c r="I138" s="41">
        <v>82764.632343833247</v>
      </c>
      <c r="J138" s="41">
        <v>104852.20443863363</v>
      </c>
      <c r="K138" s="41">
        <v>129032.3895637712</v>
      </c>
      <c r="L138" s="41">
        <v>155459.87671821623</v>
      </c>
      <c r="M138" s="41">
        <v>184289.52000000008</v>
      </c>
    </row>
    <row r="139" spans="1:13" x14ac:dyDescent="0.3">
      <c r="A139" s="45" t="s">
        <v>348</v>
      </c>
      <c r="B139" s="41">
        <v>0</v>
      </c>
      <c r="C139" s="41">
        <v>0</v>
      </c>
      <c r="D139" s="41">
        <v>0</v>
      </c>
      <c r="E139" s="41">
        <v>1288387.4334636703</v>
      </c>
      <c r="F139" s="41">
        <v>2631138.9120757207</v>
      </c>
      <c r="G139" s="41">
        <v>4027992.8846993223</v>
      </c>
      <c r="H139" s="41">
        <v>5477399.5860087648</v>
      </c>
      <c r="I139" s="41">
        <v>6982695.9861565679</v>
      </c>
      <c r="J139" s="41">
        <v>8539843.7848859206</v>
      </c>
      <c r="K139" s="41">
        <v>10147479.27941595</v>
      </c>
      <c r="L139" s="41">
        <v>11804765.922758751</v>
      </c>
      <c r="M139" s="41">
        <v>13510586.175806001</v>
      </c>
    </row>
    <row r="140" spans="1:13" x14ac:dyDescent="0.3">
      <c r="A140" s="9" t="s">
        <v>234</v>
      </c>
      <c r="B140" s="41">
        <v>0</v>
      </c>
      <c r="C140" s="41">
        <v>0</v>
      </c>
      <c r="D140" s="41">
        <v>0</v>
      </c>
      <c r="E140" s="41">
        <v>3192403.6509745121</v>
      </c>
      <c r="F140" s="41">
        <v>6503984.2183149308</v>
      </c>
      <c r="G140" s="41">
        <v>9938272.0967616588</v>
      </c>
      <c r="H140" s="41">
        <v>13500036.401128411</v>
      </c>
      <c r="I140" s="41">
        <v>17193959.210484087</v>
      </c>
      <c r="J140" s="41">
        <v>21030986.171210229</v>
      </c>
      <c r="K140" s="41">
        <v>25009546.191554904</v>
      </c>
      <c r="L140" s="41">
        <v>29115103.20872657</v>
      </c>
      <c r="M140" s="41">
        <v>33331208.340000004</v>
      </c>
    </row>
    <row r="141" spans="1:13" x14ac:dyDescent="0.3">
      <c r="A141" s="9" t="s">
        <v>236</v>
      </c>
      <c r="B141" s="41">
        <v>0</v>
      </c>
      <c r="C141" s="41">
        <v>0</v>
      </c>
      <c r="D141" s="41">
        <v>0</v>
      </c>
      <c r="E141" s="41">
        <v>934730.40057977848</v>
      </c>
      <c r="F141" s="41">
        <v>2157665.8310243096</v>
      </c>
      <c r="G141" s="41">
        <v>3718919.4936024304</v>
      </c>
      <c r="H141" s="41">
        <v>5674737.0362567622</v>
      </c>
      <c r="I141" s="41">
        <v>8088476.0349879228</v>
      </c>
      <c r="J141" s="41">
        <v>11032347.398871547</v>
      </c>
      <c r="K141" s="41">
        <v>14586726.038124183</v>
      </c>
      <c r="L141" s="41">
        <v>18840423.330023963</v>
      </c>
      <c r="M141" s="41">
        <v>23892220.800000004</v>
      </c>
    </row>
    <row r="142" spans="1:13" x14ac:dyDescent="0.3">
      <c r="A142" s="9" t="s">
        <v>238</v>
      </c>
      <c r="B142" s="41">
        <v>0</v>
      </c>
      <c r="C142" s="41">
        <v>0</v>
      </c>
      <c r="D142" s="41">
        <v>0</v>
      </c>
      <c r="E142" s="41">
        <v>1773291.3911593184</v>
      </c>
      <c r="F142" s="41">
        <v>3693480.6342483014</v>
      </c>
      <c r="G142" s="41">
        <v>5766725.1107501537</v>
      </c>
      <c r="H142" s="41">
        <v>7999626.223592028</v>
      </c>
      <c r="I142" s="41">
        <v>10395390.035807848</v>
      </c>
      <c r="J142" s="41">
        <v>12963565.891448304</v>
      </c>
      <c r="K142" s="41">
        <v>15712374.995525889</v>
      </c>
      <c r="L142" s="41">
        <v>18651690.880193256</v>
      </c>
      <c r="M142" s="41">
        <v>21791755.019999973</v>
      </c>
    </row>
    <row r="143" spans="1:13" x14ac:dyDescent="0.3">
      <c r="A143" s="9" t="s">
        <v>240</v>
      </c>
      <c r="B143" s="41">
        <v>0</v>
      </c>
      <c r="C143" s="41">
        <v>0</v>
      </c>
      <c r="D143" s="41">
        <v>0</v>
      </c>
      <c r="E143" s="41">
        <v>677402.88485016674</v>
      </c>
      <c r="F143" s="41">
        <v>1400816.0348244384</v>
      </c>
      <c r="G143" s="41">
        <v>2173005.7082722411</v>
      </c>
      <c r="H143" s="41">
        <v>2997450.5889721587</v>
      </c>
      <c r="I143" s="41">
        <v>3872988.0913550779</v>
      </c>
      <c r="J143" s="41">
        <v>4805562.0923271999</v>
      </c>
      <c r="K143" s="41">
        <v>5795819.4223411828</v>
      </c>
      <c r="L143" s="41">
        <v>6840338.2155493572</v>
      </c>
      <c r="M143" s="41">
        <v>7935349.1733682007</v>
      </c>
    </row>
    <row r="144" spans="1:13" x14ac:dyDescent="0.3">
      <c r="A144" s="47" t="s">
        <v>182</v>
      </c>
      <c r="B144" s="42">
        <v>0</v>
      </c>
      <c r="C144" s="42">
        <v>0</v>
      </c>
      <c r="D144" s="42">
        <v>0</v>
      </c>
      <c r="E144" s="42">
        <v>395576.35583216697</v>
      </c>
      <c r="F144" s="42">
        <v>824653.8619526159</v>
      </c>
      <c r="G144" s="42">
        <v>1288915.094408948</v>
      </c>
      <c r="H144" s="42">
        <v>1790504.8421232253</v>
      </c>
      <c r="I144" s="42">
        <v>2331543.2211417723</v>
      </c>
      <c r="J144" s="42">
        <v>2914071.7178706303</v>
      </c>
      <c r="K144" s="42">
        <v>3541127.8114808192</v>
      </c>
      <c r="L144" s="42">
        <v>4216741.3970823688</v>
      </c>
      <c r="M144" s="42">
        <v>4945408.7200000007</v>
      </c>
    </row>
    <row r="145" spans="1:13" x14ac:dyDescent="0.3">
      <c r="A145" s="47" t="s">
        <v>218</v>
      </c>
      <c r="B145" s="42">
        <v>0</v>
      </c>
      <c r="C145" s="42">
        <v>0</v>
      </c>
      <c r="D145" s="42">
        <v>0</v>
      </c>
      <c r="E145" s="42">
        <v>2797866.7961132675</v>
      </c>
      <c r="F145" s="42">
        <v>6019573.6061103493</v>
      </c>
      <c r="G145" s="42">
        <v>9688858.6879188195</v>
      </c>
      <c r="H145" s="42">
        <v>13842060.33419729</v>
      </c>
      <c r="I145" s="42">
        <v>18520134.429005086</v>
      </c>
      <c r="J145" s="42">
        <v>23762029.160253428</v>
      </c>
      <c r="K145" s="42">
        <v>29605351.47683616</v>
      </c>
      <c r="L145" s="42">
        <v>36076802.606809035</v>
      </c>
      <c r="M145" s="42">
        <v>43203508.549999997</v>
      </c>
    </row>
    <row r="146" spans="1:13" x14ac:dyDescent="0.3">
      <c r="A146" s="47" t="s">
        <v>224</v>
      </c>
      <c r="B146" s="42">
        <v>0</v>
      </c>
      <c r="C146" s="42">
        <v>0</v>
      </c>
      <c r="D146" s="42">
        <v>0</v>
      </c>
      <c r="E146" s="42">
        <v>1331418.755996123</v>
      </c>
      <c r="F146" s="42">
        <v>2723797.8678498641</v>
      </c>
      <c r="G146" s="42">
        <v>4178344.7691439539</v>
      </c>
      <c r="H146" s="42">
        <v>5693626.6656157076</v>
      </c>
      <c r="I146" s="42">
        <v>7266903.8084712029</v>
      </c>
      <c r="J146" s="42">
        <v>8898432.9146637395</v>
      </c>
      <c r="K146" s="42">
        <v>10585239.428318106</v>
      </c>
      <c r="L146" s="42">
        <v>12324875.098371282</v>
      </c>
      <c r="M146" s="42">
        <v>14115141.520000003</v>
      </c>
    </row>
    <row r="147" spans="1:13" x14ac:dyDescent="0.3">
      <c r="A147" s="47" t="s">
        <v>138</v>
      </c>
      <c r="B147" s="42">
        <v>0</v>
      </c>
      <c r="C147" s="42">
        <v>0</v>
      </c>
      <c r="D147" s="42">
        <v>0</v>
      </c>
      <c r="E147" s="42">
        <v>24395.247889741033</v>
      </c>
      <c r="F147" s="42">
        <v>51511.088525826053</v>
      </c>
      <c r="G147" s="42">
        <v>81570.581504901289</v>
      </c>
      <c r="H147" s="42">
        <v>114826.41549747862</v>
      </c>
      <c r="I147" s="42">
        <v>151552.06681465061</v>
      </c>
      <c r="J147" s="42">
        <v>192055.95512948255</v>
      </c>
      <c r="K147" s="42">
        <v>236600.55257409631</v>
      </c>
      <c r="L147" s="42">
        <v>285425.60031459492</v>
      </c>
      <c r="M147" s="42">
        <v>338738.27</v>
      </c>
    </row>
    <row r="148" spans="1:13" x14ac:dyDescent="0.3">
      <c r="A148" s="47" t="s">
        <v>170</v>
      </c>
      <c r="B148" s="42">
        <v>0</v>
      </c>
      <c r="C148" s="42">
        <v>0</v>
      </c>
      <c r="D148" s="42">
        <v>0</v>
      </c>
      <c r="E148" s="42">
        <v>44332.248034960241</v>
      </c>
      <c r="F148" s="42">
        <v>97361.647017443087</v>
      </c>
      <c r="G148" s="42">
        <v>160121.24333783344</v>
      </c>
      <c r="H148" s="42">
        <v>233760.96783430164</v>
      </c>
      <c r="I148" s="42">
        <v>318553.75198233593</v>
      </c>
      <c r="J148" s="42">
        <v>416171.29958580737</v>
      </c>
      <c r="K148" s="42">
        <v>527407.42416165955</v>
      </c>
      <c r="L148" s="42">
        <v>652577.4419465235</v>
      </c>
      <c r="M148" s="42">
        <v>791943.41999999993</v>
      </c>
    </row>
    <row r="149" spans="1:13" x14ac:dyDescent="0.3">
      <c r="A149" s="48"/>
    </row>
    <row r="150" spans="1:13" x14ac:dyDescent="0.3">
      <c r="A150" s="49" t="s">
        <v>377</v>
      </c>
    </row>
    <row r="151" spans="1:13" x14ac:dyDescent="0.3">
      <c r="A151" s="50" t="s">
        <v>428</v>
      </c>
    </row>
    <row r="152" spans="1:13" x14ac:dyDescent="0.3">
      <c r="A152" t="s">
        <v>429</v>
      </c>
    </row>
    <row r="153" spans="1:13" x14ac:dyDescent="0.3">
      <c r="A153" t="s">
        <v>430</v>
      </c>
    </row>
    <row r="154" spans="1:13" x14ac:dyDescent="0.3">
      <c r="A154" t="s">
        <v>431</v>
      </c>
    </row>
    <row r="155" spans="1:13" x14ac:dyDescent="0.3">
      <c r="A155" t="s">
        <v>432</v>
      </c>
    </row>
    <row r="157" spans="1:13" x14ac:dyDescent="0.3">
      <c r="A157" s="1" t="s">
        <v>433</v>
      </c>
    </row>
    <row r="158" spans="1:13" x14ac:dyDescent="0.3">
      <c r="A158" s="24" t="s">
        <v>434</v>
      </c>
    </row>
    <row r="159" spans="1:13" x14ac:dyDescent="0.3">
      <c r="A159" s="24" t="s">
        <v>435</v>
      </c>
    </row>
    <row r="161" spans="1:1" x14ac:dyDescent="0.3">
      <c r="A161" s="51" t="s">
        <v>436</v>
      </c>
    </row>
    <row r="162" spans="1:1" x14ac:dyDescent="0.3">
      <c r="A162" s="51" t="s">
        <v>437</v>
      </c>
    </row>
    <row r="166" spans="1:1" x14ac:dyDescent="0.3">
      <c r="A166" t="s">
        <v>438</v>
      </c>
    </row>
    <row r="167" spans="1:1" x14ac:dyDescent="0.3">
      <c r="A167" t="s">
        <v>439</v>
      </c>
    </row>
    <row r="168" spans="1:1" x14ac:dyDescent="0.3">
      <c r="A168" t="s">
        <v>440</v>
      </c>
    </row>
    <row r="169" spans="1:1" x14ac:dyDescent="0.3">
      <c r="A169" t="s">
        <v>441</v>
      </c>
    </row>
    <row r="170" spans="1:1" x14ac:dyDescent="0.3">
      <c r="A170" t="s">
        <v>442</v>
      </c>
    </row>
    <row r="171" spans="1:1" x14ac:dyDescent="0.3">
      <c r="A17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Mat lives saved</vt:lpstr>
      <vt:lpstr>Child lives saved</vt:lpstr>
      <vt:lpstr>Neo lives saved</vt:lpstr>
      <vt:lpstr>Stillbirths averted</vt:lpstr>
      <vt:lpstr>Unintended pregnancies averted</vt:lpstr>
      <vt:lpstr>FP_Mat lives saved</vt:lpstr>
      <vt:lpstr>Mat morbidities averted</vt:lpstr>
      <vt:lpstr>Wasting averted</vt:lpstr>
      <vt:lpstr>Neo morbidites averted</vt:lpstr>
      <vt:lpstr>Stunting averted</vt:lpstr>
      <vt:lpstr>BCR inputs constant</vt:lpstr>
      <vt:lpstr>FP costs</vt:lpstr>
      <vt:lpstr>FP costs discounted</vt:lpstr>
      <vt:lpstr>MH costs</vt:lpstr>
      <vt:lpstr>MH costs discounted</vt:lpstr>
      <vt:lpstr>FP data</vt:lpstr>
      <vt:lpstr>FP_MMR</vt:lpstr>
      <vt:lpstr>Unintended pregnancies data</vt:lpstr>
      <vt:lpstr>FP costs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Walsh</dc:creator>
  <cp:lastModifiedBy>Nick Scott</cp:lastModifiedBy>
  <dcterms:created xsi:type="dcterms:W3CDTF">2021-11-19T02:18:23Z</dcterms:created>
  <dcterms:modified xsi:type="dcterms:W3CDTF">2022-08-01T23:57:15Z</dcterms:modified>
</cp:coreProperties>
</file>