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arts List" sheetId="1" r:id="rId1"/>
    <sheet name="Contact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8" i="1"/>
  <c r="H28"/>
  <c r="P27"/>
  <c r="H27"/>
  <c r="P25"/>
  <c r="P23"/>
  <c r="P11"/>
  <c r="P15"/>
  <c r="P20"/>
  <c r="J20"/>
  <c r="P22"/>
  <c r="P26"/>
  <c r="H26"/>
  <c r="P24"/>
  <c r="J25"/>
  <c r="J22"/>
  <c r="J21"/>
  <c r="H25"/>
  <c r="H24"/>
  <c r="H23"/>
  <c r="H22"/>
  <c r="H21"/>
  <c r="P7"/>
  <c r="P9"/>
  <c r="P21"/>
  <c r="J19"/>
  <c r="H20"/>
  <c r="H19"/>
  <c r="P19" s="1"/>
  <c r="P12"/>
  <c r="P18"/>
  <c r="P17"/>
  <c r="J16"/>
  <c r="H16"/>
  <c r="P6"/>
  <c r="P3"/>
  <c r="P10"/>
  <c r="H15"/>
  <c r="J14"/>
  <c r="J13"/>
  <c r="J12"/>
  <c r="J11"/>
  <c r="J10"/>
  <c r="J9"/>
  <c r="J8"/>
  <c r="J7"/>
  <c r="J6"/>
  <c r="J5"/>
  <c r="J4"/>
  <c r="J3"/>
  <c r="H14"/>
  <c r="H13"/>
  <c r="H12"/>
  <c r="H11"/>
  <c r="H10"/>
  <c r="H9"/>
  <c r="H8"/>
  <c r="H7"/>
  <c r="H6"/>
  <c r="H5"/>
  <c r="H4"/>
  <c r="P4" s="1"/>
  <c r="H3"/>
  <c r="P14"/>
  <c r="P13"/>
  <c r="P41" l="1"/>
</calcChain>
</file>

<file path=xl/sharedStrings.xml><?xml version="1.0" encoding="utf-8"?>
<sst xmlns="http://schemas.openxmlformats.org/spreadsheetml/2006/main" count="156" uniqueCount="110">
  <si>
    <t>No.</t>
  </si>
  <si>
    <t>Quantity</t>
  </si>
  <si>
    <t>Item Name</t>
  </si>
  <si>
    <t>Part Number</t>
  </si>
  <si>
    <t>Unit Price</t>
  </si>
  <si>
    <t>Total Price</t>
  </si>
  <si>
    <t>RS</t>
  </si>
  <si>
    <t>Element14</t>
  </si>
  <si>
    <t>Mouser</t>
  </si>
  <si>
    <t>Digikey</t>
  </si>
  <si>
    <t>Supplier</t>
  </si>
  <si>
    <t>Supplier Price</t>
  </si>
  <si>
    <t>Shine Electronics</t>
  </si>
  <si>
    <t>Micro-controller</t>
  </si>
  <si>
    <t>Precision Operational Amplifier</t>
  </si>
  <si>
    <t>LMP2022</t>
  </si>
  <si>
    <t>Analog to Digital Converter (ADC)</t>
  </si>
  <si>
    <t>ADS1625</t>
  </si>
  <si>
    <t>Texas Instruments</t>
  </si>
  <si>
    <t>Digital to Analog Converter (DAC)</t>
  </si>
  <si>
    <t>MAX5318</t>
  </si>
  <si>
    <t>NAND Flash</t>
  </si>
  <si>
    <t>Part Specs</t>
  </si>
  <si>
    <t>SOIC-8, 2 Channel</t>
  </si>
  <si>
    <t>8 Gbit/1GB, TSOP-48</t>
  </si>
  <si>
    <t>18 Bit, 1.25Msps, 1 Channel, HTQFP-64</t>
  </si>
  <si>
    <t>18 Bit, 1 Channel, TSSOP-24</t>
  </si>
  <si>
    <t>TH58NVG3S0</t>
  </si>
  <si>
    <t>Toshiba</t>
  </si>
  <si>
    <t>Maxim Integrated</t>
  </si>
  <si>
    <t>ST</t>
  </si>
  <si>
    <t>Voltage Regulator</t>
  </si>
  <si>
    <t>LDO, 2.8V, 200mA, TSOP-5</t>
  </si>
  <si>
    <t>NCP700BSN28</t>
  </si>
  <si>
    <t>ON Semiconductor</t>
  </si>
  <si>
    <t>Resistor</t>
  </si>
  <si>
    <t>750kΩ</t>
  </si>
  <si>
    <t>0.1%, 0805</t>
  </si>
  <si>
    <t>0.5Ω</t>
  </si>
  <si>
    <t>1%, 5W</t>
  </si>
  <si>
    <t>Required</t>
  </si>
  <si>
    <t>Ordering</t>
  </si>
  <si>
    <t>2Ω</t>
  </si>
  <si>
    <t>Order No./Stock No.</t>
  </si>
  <si>
    <t>8 Gbit/1GB, Internal ECC, TSOP-48</t>
  </si>
  <si>
    <t>TH58BVG3S0</t>
  </si>
  <si>
    <t>Company</t>
  </si>
  <si>
    <t>Address</t>
  </si>
  <si>
    <t>Phone</t>
  </si>
  <si>
    <t>Email</t>
  </si>
  <si>
    <t>Country</t>
  </si>
  <si>
    <t>Singapore</t>
  </si>
  <si>
    <t>Toshiba Electronics</t>
  </si>
  <si>
    <t>(65) 62785252</t>
  </si>
  <si>
    <t>20 Pasir Panjang Road, #12-25/28 Mapletree Business City, Singapore 117439</t>
  </si>
  <si>
    <t>STM32F446VET6</t>
  </si>
  <si>
    <t>LQFP-100, 180MHz</t>
  </si>
  <si>
    <t>MSOP-8, 2 Channel</t>
  </si>
  <si>
    <t>NO STOCK</t>
  </si>
  <si>
    <t>1%, &gt;=0.33W, 0805</t>
  </si>
  <si>
    <t>Total per supplier</t>
  </si>
  <si>
    <t>RS(GST)</t>
  </si>
  <si>
    <t>Element14(GST)</t>
  </si>
  <si>
    <t>Min $35</t>
  </si>
  <si>
    <t>Min $60</t>
  </si>
  <si>
    <t>Purchased?</t>
  </si>
  <si>
    <t>Arrived?</t>
  </si>
  <si>
    <t>Yes</t>
  </si>
  <si>
    <t>MAX5214</t>
  </si>
  <si>
    <t>MAX5215</t>
  </si>
  <si>
    <t>14 Bit, I2C, 1 Channel, MSOP-8</t>
  </si>
  <si>
    <t>14 Bit, SPI, 1 Channel, MSOP-8</t>
  </si>
  <si>
    <t>Liquid Crystal Display (LCD)</t>
  </si>
  <si>
    <t>128 X 64 Pixcel, 20 Pin</t>
  </si>
  <si>
    <t>Newhaven Display</t>
  </si>
  <si>
    <t>26.1kΩ</t>
  </si>
  <si>
    <t>Capacitor</t>
  </si>
  <si>
    <t>10nF</t>
  </si>
  <si>
    <t>100nF</t>
  </si>
  <si>
    <t>0805, Multi-Layer Ceramic, &lt;=10%</t>
  </si>
  <si>
    <t>In Cart</t>
  </si>
  <si>
    <t>Crystal Oscillator</t>
  </si>
  <si>
    <t>12 MHz</t>
  </si>
  <si>
    <t>40 MHz</t>
  </si>
  <si>
    <t>37kΩ</t>
  </si>
  <si>
    <t>47uF</t>
  </si>
  <si>
    <t>22uF</t>
  </si>
  <si>
    <t>Inductor</t>
  </si>
  <si>
    <t>Tantalum, SMD, &lt;=10%, ESR&lt;=300mΩ, 16V</t>
  </si>
  <si>
    <t>Tantalum, SMD, &lt;=10%, ESR&lt;=375mΩ, &gt;=16V</t>
  </si>
  <si>
    <t>&gt;=20mA</t>
  </si>
  <si>
    <t>&gt;=10mH</t>
  </si>
  <si>
    <t>S2A</t>
  </si>
  <si>
    <t>50V, 1.5A, 2 pin, DO-214AA</t>
  </si>
  <si>
    <t>Vishay</t>
  </si>
  <si>
    <t>Panasonic</t>
  </si>
  <si>
    <t>Phycomp</t>
  </si>
  <si>
    <t>Murata</t>
  </si>
  <si>
    <t>SMD</t>
  </si>
  <si>
    <t>IDT</t>
  </si>
  <si>
    <t>SiTIME</t>
  </si>
  <si>
    <t>AVX</t>
  </si>
  <si>
    <t>Bourns</t>
  </si>
  <si>
    <t>2.2uF</t>
  </si>
  <si>
    <t>Tantalum, SMD, 10%, ESR&lt;=2Ω, &gt;=16V</t>
  </si>
  <si>
    <t>Charge Pump</t>
  </si>
  <si>
    <t>TC7662</t>
  </si>
  <si>
    <t>SOIC-8</t>
  </si>
  <si>
    <t>Microchip</t>
  </si>
  <si>
    <t>Rectifier Diode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</si>
</sst>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525252"/>
      <name val="Arial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6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3" fillId="4" borderId="2" xfId="3" applyNumberFormat="1" applyAlignment="1">
      <alignment horizontal="center" vertical="center"/>
    </xf>
    <xf numFmtId="164" fontId="2" fillId="3" borderId="1" xfId="2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0" fontId="4" fillId="0" borderId="0" xfId="0" applyFont="1"/>
    <xf numFmtId="0" fontId="2" fillId="3" borderId="1" xfId="2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2" xfId="3" applyAlignment="1">
      <alignment horizontal="center" vertical="center"/>
    </xf>
    <xf numFmtId="164" fontId="3" fillId="4" borderId="2" xfId="3" applyNumberFormat="1" applyAlignment="1">
      <alignment horizontal="center" vertical="center"/>
    </xf>
    <xf numFmtId="164" fontId="3" fillId="4" borderId="2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3" fillId="4" borderId="2" xfId="3" applyNumberFormat="1" applyAlignment="1">
      <alignment horizontal="center" vertical="center"/>
    </xf>
    <xf numFmtId="0" fontId="5" fillId="6" borderId="0" xfId="4" applyAlignment="1">
      <alignment horizontal="center" vertical="center"/>
    </xf>
  </cellXfs>
  <cellStyles count="5">
    <cellStyle name="Check Cell" xfId="3" builtinId="23"/>
    <cellStyle name="Good" xfId="1" builtinId="26"/>
    <cellStyle name="Input" xfId="2" builtinId="20"/>
    <cellStyle name="Neutral" xfId="4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tabSelected="1" workbookViewId="0">
      <selection activeCell="F18" sqref="F18"/>
    </sheetView>
  </sheetViews>
  <sheetFormatPr defaultRowHeight="15"/>
  <cols>
    <col min="2" max="2" width="31.5703125" customWidth="1"/>
    <col min="3" max="3" width="22" customWidth="1"/>
    <col min="4" max="4" width="44.5703125" customWidth="1"/>
    <col min="5" max="5" width="9.140625" bestFit="1" customWidth="1"/>
    <col min="6" max="6" width="8.7109375" customWidth="1"/>
    <col min="7" max="7" width="9.5703125" style="4" bestFit="1" customWidth="1"/>
    <col min="8" max="8" width="9.5703125" style="4" customWidth="1"/>
    <col min="9" max="9" width="10.42578125" style="4" bestFit="1" customWidth="1"/>
    <col min="10" max="10" width="15.28515625" style="4" bestFit="1" customWidth="1"/>
    <col min="11" max="12" width="9.140625" style="4"/>
    <col min="13" max="13" width="20.140625" style="4" customWidth="1"/>
    <col min="14" max="14" width="12.85546875" style="4" customWidth="1"/>
    <col min="15" max="15" width="16.140625" style="4" bestFit="1" customWidth="1"/>
    <col min="16" max="16" width="11.140625" customWidth="1"/>
    <col min="17" max="17" width="19.140625" bestFit="1" customWidth="1"/>
    <col min="18" max="18" width="11.140625" bestFit="1" customWidth="1"/>
    <col min="19" max="19" width="8.5703125" bestFit="1" customWidth="1"/>
  </cols>
  <sheetData>
    <row r="1" spans="1:19">
      <c r="A1" s="20" t="s">
        <v>0</v>
      </c>
      <c r="B1" s="20" t="s">
        <v>2</v>
      </c>
      <c r="C1" s="20" t="s">
        <v>3</v>
      </c>
      <c r="D1" s="20" t="s">
        <v>22</v>
      </c>
      <c r="E1" s="20" t="s">
        <v>1</v>
      </c>
      <c r="F1" s="20"/>
      <c r="G1" s="22" t="s">
        <v>4</v>
      </c>
      <c r="H1" s="22"/>
      <c r="I1" s="22"/>
      <c r="J1" s="22"/>
      <c r="K1" s="22"/>
      <c r="L1" s="22"/>
      <c r="M1" s="22"/>
      <c r="N1" s="22"/>
      <c r="O1" s="22"/>
      <c r="P1" s="20" t="s">
        <v>5</v>
      </c>
      <c r="Q1" s="20" t="s">
        <v>43</v>
      </c>
      <c r="R1" s="23" t="s">
        <v>65</v>
      </c>
      <c r="S1" s="23" t="s">
        <v>66</v>
      </c>
    </row>
    <row r="2" spans="1:19" ht="15.75" thickBot="1">
      <c r="A2" s="20"/>
      <c r="B2" s="20"/>
      <c r="C2" s="20"/>
      <c r="D2" s="20"/>
      <c r="E2" s="1" t="s">
        <v>40</v>
      </c>
      <c r="F2" s="2" t="s">
        <v>41</v>
      </c>
      <c r="G2" s="3" t="s">
        <v>6</v>
      </c>
      <c r="H2" s="3" t="s">
        <v>61</v>
      </c>
      <c r="I2" s="3" t="s">
        <v>7</v>
      </c>
      <c r="J2" s="3" t="s">
        <v>62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20"/>
      <c r="Q2" s="20"/>
      <c r="R2" s="23"/>
      <c r="S2" s="23"/>
    </row>
    <row r="3" spans="1:19" ht="16.5" thickTop="1" thickBot="1">
      <c r="A3" s="10">
        <v>1</v>
      </c>
      <c r="B3" s="2" t="s">
        <v>13</v>
      </c>
      <c r="C3" s="2" t="s">
        <v>55</v>
      </c>
      <c r="D3" s="2" t="s">
        <v>56</v>
      </c>
      <c r="E3" s="2">
        <v>1</v>
      </c>
      <c r="F3" s="2">
        <v>2</v>
      </c>
      <c r="G3" s="5"/>
      <c r="H3" s="3">
        <f t="shared" ref="H3:H16" si="0">G3*1.07</f>
        <v>0</v>
      </c>
      <c r="I3" s="3">
        <v>14.66</v>
      </c>
      <c r="J3" s="3">
        <f t="shared" ref="J3:J16" si="1">I3*1.07</f>
        <v>15.686200000000001</v>
      </c>
      <c r="K3" s="3">
        <v>14.44</v>
      </c>
      <c r="L3" s="7">
        <v>14.23</v>
      </c>
      <c r="M3" s="3" t="s">
        <v>30</v>
      </c>
      <c r="N3" s="5"/>
      <c r="O3" s="16"/>
      <c r="P3" s="3">
        <f>F3*L3</f>
        <v>28.46</v>
      </c>
      <c r="Q3" s="2"/>
      <c r="R3" s="14" t="s">
        <v>67</v>
      </c>
      <c r="S3" s="14" t="s">
        <v>67</v>
      </c>
    </row>
    <row r="4" spans="1:19" ht="16.5" thickTop="1" thickBot="1">
      <c r="A4" s="21">
        <v>2</v>
      </c>
      <c r="B4" s="20" t="s">
        <v>14</v>
      </c>
      <c r="C4" s="20" t="s">
        <v>15</v>
      </c>
      <c r="D4" s="2" t="s">
        <v>57</v>
      </c>
      <c r="E4" s="20">
        <v>10</v>
      </c>
      <c r="F4" s="20">
        <v>20</v>
      </c>
      <c r="G4" s="3">
        <v>3.78</v>
      </c>
      <c r="H4" s="7">
        <f t="shared" si="0"/>
        <v>4.0446</v>
      </c>
      <c r="I4" s="3">
        <v>5.77</v>
      </c>
      <c r="J4" s="3">
        <f t="shared" si="1"/>
        <v>6.1738999999999997</v>
      </c>
      <c r="K4" s="3">
        <v>4.87</v>
      </c>
      <c r="L4" s="3">
        <v>4.97</v>
      </c>
      <c r="M4" s="22" t="s">
        <v>18</v>
      </c>
      <c r="N4" s="5"/>
      <c r="O4" s="16"/>
      <c r="P4" s="3">
        <f>H4*F4</f>
        <v>80.891999999999996</v>
      </c>
      <c r="Q4" s="2"/>
      <c r="R4" s="14" t="s">
        <v>67</v>
      </c>
      <c r="S4" s="14" t="s">
        <v>67</v>
      </c>
    </row>
    <row r="5" spans="1:19" ht="16.5" thickTop="1" thickBot="1">
      <c r="A5" s="21"/>
      <c r="B5" s="20"/>
      <c r="C5" s="20"/>
      <c r="D5" s="2" t="s">
        <v>23</v>
      </c>
      <c r="E5" s="20"/>
      <c r="F5" s="20"/>
      <c r="G5" s="3">
        <v>5.14</v>
      </c>
      <c r="H5" s="3">
        <f t="shared" si="0"/>
        <v>5.4997999999999996</v>
      </c>
      <c r="I5" s="3">
        <v>5.86</v>
      </c>
      <c r="J5" s="3">
        <f t="shared" si="1"/>
        <v>6.2702000000000009</v>
      </c>
      <c r="K5" s="7">
        <v>4.87</v>
      </c>
      <c r="L5" s="3">
        <v>4.97</v>
      </c>
      <c r="M5" s="22"/>
      <c r="N5" s="5"/>
      <c r="O5" s="3">
        <v>8</v>
      </c>
      <c r="P5" s="5"/>
      <c r="Q5" s="2"/>
      <c r="R5" s="15"/>
      <c r="S5" s="15"/>
    </row>
    <row r="6" spans="1:19" ht="16.5" thickTop="1" thickBot="1">
      <c r="A6" s="10">
        <v>3</v>
      </c>
      <c r="B6" s="2" t="s">
        <v>16</v>
      </c>
      <c r="C6" s="2" t="s">
        <v>17</v>
      </c>
      <c r="D6" s="2" t="s">
        <v>25</v>
      </c>
      <c r="E6" s="2">
        <v>2</v>
      </c>
      <c r="F6" s="2">
        <v>2</v>
      </c>
      <c r="G6" s="5"/>
      <c r="H6" s="3">
        <f t="shared" si="0"/>
        <v>0</v>
      </c>
      <c r="I6" s="5"/>
      <c r="J6" s="3">
        <f t="shared" si="1"/>
        <v>0</v>
      </c>
      <c r="K6" s="6">
        <v>37.270000000000003</v>
      </c>
      <c r="L6" s="7">
        <v>37.82</v>
      </c>
      <c r="M6" s="3" t="s">
        <v>18</v>
      </c>
      <c r="N6" s="3">
        <v>32</v>
      </c>
      <c r="O6" s="3">
        <v>60</v>
      </c>
      <c r="P6" s="3">
        <f>L6*F6</f>
        <v>75.64</v>
      </c>
      <c r="Q6" s="2"/>
      <c r="R6" s="14" t="s">
        <v>67</v>
      </c>
      <c r="S6" s="14" t="s">
        <v>67</v>
      </c>
    </row>
    <row r="7" spans="1:19" ht="16.5" thickTop="1" thickBot="1">
      <c r="A7" s="10">
        <v>4</v>
      </c>
      <c r="B7" s="2" t="s">
        <v>19</v>
      </c>
      <c r="C7" s="2" t="s">
        <v>20</v>
      </c>
      <c r="D7" s="2" t="s">
        <v>26</v>
      </c>
      <c r="E7" s="2">
        <v>1</v>
      </c>
      <c r="F7" s="2">
        <v>1</v>
      </c>
      <c r="G7" s="5"/>
      <c r="H7" s="3">
        <f t="shared" si="0"/>
        <v>0</v>
      </c>
      <c r="I7" s="3">
        <v>34.78</v>
      </c>
      <c r="J7" s="3">
        <f t="shared" si="1"/>
        <v>37.214600000000004</v>
      </c>
      <c r="K7" s="7">
        <v>34.26</v>
      </c>
      <c r="L7" s="3">
        <v>33.76</v>
      </c>
      <c r="M7" s="3" t="s">
        <v>29</v>
      </c>
      <c r="N7" s="5"/>
      <c r="O7" s="3">
        <v>65</v>
      </c>
      <c r="P7" s="3">
        <f>K7*F7</f>
        <v>34.26</v>
      </c>
      <c r="Q7" s="2"/>
      <c r="R7" s="14" t="s">
        <v>67</v>
      </c>
      <c r="S7" s="2"/>
    </row>
    <row r="8" spans="1:19" ht="16.5" thickTop="1" thickBot="1">
      <c r="A8" s="21">
        <v>5</v>
      </c>
      <c r="B8" s="20" t="s">
        <v>21</v>
      </c>
      <c r="C8" s="2" t="s">
        <v>27</v>
      </c>
      <c r="D8" s="2" t="s">
        <v>24</v>
      </c>
      <c r="E8" s="20">
        <v>1</v>
      </c>
      <c r="F8" s="20">
        <v>2</v>
      </c>
      <c r="G8" s="5"/>
      <c r="H8" s="3">
        <f t="shared" si="0"/>
        <v>0</v>
      </c>
      <c r="I8" s="5"/>
      <c r="J8" s="3">
        <f t="shared" si="1"/>
        <v>0</v>
      </c>
      <c r="K8" s="5"/>
      <c r="L8" s="5"/>
      <c r="M8" s="20" t="s">
        <v>28</v>
      </c>
      <c r="N8" s="3"/>
      <c r="O8" s="3">
        <v>25</v>
      </c>
      <c r="P8" s="2"/>
      <c r="Q8" s="2"/>
      <c r="R8" s="15"/>
      <c r="S8" s="15"/>
    </row>
    <row r="9" spans="1:19" ht="16.5" thickTop="1" thickBot="1">
      <c r="A9" s="21"/>
      <c r="B9" s="20"/>
      <c r="C9" s="2" t="s">
        <v>45</v>
      </c>
      <c r="D9" s="2" t="s">
        <v>44</v>
      </c>
      <c r="E9" s="20"/>
      <c r="F9" s="20"/>
      <c r="G9" s="5"/>
      <c r="H9" s="3">
        <f t="shared" si="0"/>
        <v>0</v>
      </c>
      <c r="I9" s="5"/>
      <c r="J9" s="3">
        <f t="shared" si="1"/>
        <v>0</v>
      </c>
      <c r="K9" s="7">
        <v>11.14</v>
      </c>
      <c r="L9" s="5"/>
      <c r="M9" s="20"/>
      <c r="N9" s="3"/>
      <c r="O9" s="16"/>
      <c r="P9" s="3">
        <f>K9*F8</f>
        <v>22.28</v>
      </c>
      <c r="Q9" s="2"/>
      <c r="R9" s="14" t="s">
        <v>67</v>
      </c>
      <c r="S9" s="2"/>
    </row>
    <row r="10" spans="1:19" ht="16.5" thickTop="1" thickBot="1">
      <c r="A10" s="10">
        <v>6</v>
      </c>
      <c r="B10" s="2" t="s">
        <v>31</v>
      </c>
      <c r="C10" s="2" t="s">
        <v>33</v>
      </c>
      <c r="D10" s="2" t="s">
        <v>32</v>
      </c>
      <c r="E10" s="2">
        <v>1</v>
      </c>
      <c r="F10" s="2">
        <v>10</v>
      </c>
      <c r="G10" s="3">
        <v>0.33500000000000002</v>
      </c>
      <c r="H10" s="7">
        <f t="shared" si="0"/>
        <v>0.35845000000000005</v>
      </c>
      <c r="I10" s="3">
        <v>0.876</v>
      </c>
      <c r="J10" s="3">
        <f t="shared" si="1"/>
        <v>0.93732000000000004</v>
      </c>
      <c r="K10" s="3">
        <v>0.98699999999999999</v>
      </c>
      <c r="L10" s="3">
        <v>0.85</v>
      </c>
      <c r="M10" s="18" t="s">
        <v>34</v>
      </c>
      <c r="N10" s="5"/>
      <c r="O10" s="3">
        <v>5</v>
      </c>
      <c r="P10" s="3">
        <f>H10*F10</f>
        <v>3.5845000000000002</v>
      </c>
      <c r="Q10" s="2"/>
      <c r="R10" s="14" t="s">
        <v>67</v>
      </c>
      <c r="S10" s="14" t="s">
        <v>67</v>
      </c>
    </row>
    <row r="11" spans="1:19" ht="16.5" thickTop="1" thickBot="1">
      <c r="A11" s="2">
        <v>7</v>
      </c>
      <c r="B11" s="2" t="s">
        <v>35</v>
      </c>
      <c r="C11" s="2" t="s">
        <v>36</v>
      </c>
      <c r="D11" s="2" t="s">
        <v>37</v>
      </c>
      <c r="E11" s="2">
        <v>1</v>
      </c>
      <c r="F11" s="2">
        <v>10</v>
      </c>
      <c r="G11" s="3">
        <v>0.33200000000000002</v>
      </c>
      <c r="H11" s="7">
        <f t="shared" si="0"/>
        <v>0.35524000000000006</v>
      </c>
      <c r="I11" s="3">
        <v>1.17</v>
      </c>
      <c r="J11" s="3">
        <f t="shared" si="1"/>
        <v>1.2519</v>
      </c>
      <c r="K11" s="19">
        <v>0.32</v>
      </c>
      <c r="L11" s="3">
        <v>0.45200000000000001</v>
      </c>
      <c r="M11" s="18" t="s">
        <v>95</v>
      </c>
      <c r="N11" s="16"/>
      <c r="O11" s="16"/>
      <c r="P11" s="13">
        <f>H11*F11</f>
        <v>3.5524000000000004</v>
      </c>
      <c r="Q11" s="2"/>
      <c r="R11" s="25" t="s">
        <v>80</v>
      </c>
      <c r="S11" s="2"/>
    </row>
    <row r="12" spans="1:19" ht="16.5" thickTop="1" thickBot="1">
      <c r="A12" s="2">
        <v>8</v>
      </c>
      <c r="B12" s="2" t="s">
        <v>35</v>
      </c>
      <c r="C12" s="12" t="s">
        <v>75</v>
      </c>
      <c r="D12" s="2" t="s">
        <v>37</v>
      </c>
      <c r="E12" s="2">
        <v>1</v>
      </c>
      <c r="F12" s="2">
        <v>20</v>
      </c>
      <c r="G12" s="13">
        <v>6.6000000000000003E-2</v>
      </c>
      <c r="H12" s="7">
        <f t="shared" si="0"/>
        <v>7.0620000000000002E-2</v>
      </c>
      <c r="I12" s="3">
        <v>0.247</v>
      </c>
      <c r="J12" s="3">
        <f t="shared" si="1"/>
        <v>0.26429000000000002</v>
      </c>
      <c r="K12" s="3">
        <v>0.378</v>
      </c>
      <c r="L12" s="3">
        <v>0.438</v>
      </c>
      <c r="M12" s="18" t="s">
        <v>95</v>
      </c>
      <c r="N12" s="16"/>
      <c r="O12" s="16"/>
      <c r="P12" s="13">
        <f>H12*F12</f>
        <v>1.4124000000000001</v>
      </c>
      <c r="Q12" s="2"/>
      <c r="R12" s="25" t="s">
        <v>80</v>
      </c>
      <c r="S12" s="2"/>
    </row>
    <row r="13" spans="1:19" ht="16.5" thickTop="1" thickBot="1">
      <c r="A13" s="10">
        <v>9</v>
      </c>
      <c r="B13" s="2" t="s">
        <v>35</v>
      </c>
      <c r="C13" s="2" t="s">
        <v>38</v>
      </c>
      <c r="D13" s="2" t="s">
        <v>39</v>
      </c>
      <c r="E13" s="2">
        <v>5</v>
      </c>
      <c r="F13" s="2">
        <v>10</v>
      </c>
      <c r="G13" s="3">
        <v>2.2599999999999998</v>
      </c>
      <c r="H13" s="3">
        <f t="shared" si="0"/>
        <v>2.4182000000000001</v>
      </c>
      <c r="I13" s="3">
        <v>1.97</v>
      </c>
      <c r="J13" s="3">
        <f t="shared" si="1"/>
        <v>2.1078999999999999</v>
      </c>
      <c r="K13" s="3">
        <v>1.91</v>
      </c>
      <c r="L13" s="7">
        <v>1.86</v>
      </c>
      <c r="M13" s="18"/>
      <c r="N13" s="5"/>
      <c r="O13" s="5"/>
      <c r="P13" s="3">
        <f>L13*F13</f>
        <v>18.600000000000001</v>
      </c>
      <c r="Q13" s="2"/>
      <c r="R13" s="14" t="s">
        <v>67</v>
      </c>
      <c r="S13" s="14" t="s">
        <v>67</v>
      </c>
    </row>
    <row r="14" spans="1:19" ht="16.5" thickTop="1" thickBot="1">
      <c r="A14" s="10">
        <v>10</v>
      </c>
      <c r="B14" s="2" t="s">
        <v>35</v>
      </c>
      <c r="C14" s="2" t="s">
        <v>42</v>
      </c>
      <c r="D14" s="2" t="s">
        <v>59</v>
      </c>
      <c r="E14" s="2">
        <v>32</v>
      </c>
      <c r="F14" s="2">
        <v>100</v>
      </c>
      <c r="G14" s="3">
        <v>0.32200000000000001</v>
      </c>
      <c r="H14" s="3">
        <f t="shared" si="0"/>
        <v>0.34454000000000001</v>
      </c>
      <c r="I14" s="3">
        <v>0.28799999999999998</v>
      </c>
      <c r="J14" s="3">
        <f t="shared" si="1"/>
        <v>0.30815999999999999</v>
      </c>
      <c r="K14" s="7">
        <v>0.28799999999999998</v>
      </c>
      <c r="L14" s="3">
        <v>2.2400000000000002</v>
      </c>
      <c r="M14" s="18"/>
      <c r="N14" s="5"/>
      <c r="O14" s="5"/>
      <c r="P14" s="3">
        <f>F14*K14</f>
        <v>28.799999999999997</v>
      </c>
      <c r="Q14" s="2"/>
      <c r="R14" s="14" t="s">
        <v>67</v>
      </c>
      <c r="S14" s="2"/>
    </row>
    <row r="15" spans="1:19" ht="16.5" thickTop="1" thickBot="1">
      <c r="A15" s="11">
        <v>11</v>
      </c>
      <c r="B15" s="18" t="s">
        <v>109</v>
      </c>
      <c r="C15" s="18" t="s">
        <v>92</v>
      </c>
      <c r="D15" s="18" t="s">
        <v>93</v>
      </c>
      <c r="E15" s="2">
        <v>4</v>
      </c>
      <c r="F15" s="2">
        <v>10</v>
      </c>
      <c r="G15" s="3">
        <v>0.307</v>
      </c>
      <c r="H15" s="7">
        <f t="shared" si="0"/>
        <v>0.32849</v>
      </c>
      <c r="I15" s="17"/>
      <c r="J15" s="17"/>
      <c r="K15" s="17"/>
      <c r="L15" s="3">
        <v>0.55700000000000005</v>
      </c>
      <c r="M15" s="18" t="s">
        <v>94</v>
      </c>
      <c r="N15" s="17"/>
      <c r="O15" s="17"/>
      <c r="P15" s="19">
        <f>F15*H15</f>
        <v>3.2848999999999999</v>
      </c>
      <c r="Q15" s="2"/>
      <c r="R15" s="25" t="s">
        <v>80</v>
      </c>
      <c r="S15" s="2"/>
    </row>
    <row r="16" spans="1:19" ht="16.5" thickTop="1" thickBot="1">
      <c r="A16" s="20">
        <v>12</v>
      </c>
      <c r="B16" s="20" t="s">
        <v>19</v>
      </c>
      <c r="C16" s="2" t="s">
        <v>68</v>
      </c>
      <c r="D16" s="2" t="s">
        <v>71</v>
      </c>
      <c r="E16" s="20">
        <v>3</v>
      </c>
      <c r="F16" s="20">
        <v>3</v>
      </c>
      <c r="G16" s="3">
        <v>5.54</v>
      </c>
      <c r="H16" s="3">
        <f t="shared" si="0"/>
        <v>5.9278000000000004</v>
      </c>
      <c r="I16" s="3">
        <v>4.21</v>
      </c>
      <c r="J16" s="3">
        <f t="shared" si="1"/>
        <v>4.5047000000000006</v>
      </c>
      <c r="K16" s="3">
        <v>4.1399999999999997</v>
      </c>
      <c r="L16" s="7">
        <v>4.08</v>
      </c>
      <c r="M16" s="20" t="s">
        <v>29</v>
      </c>
      <c r="N16" s="24"/>
      <c r="O16" s="5"/>
      <c r="P16" s="5"/>
      <c r="Q16" s="2"/>
      <c r="R16" s="15"/>
      <c r="S16" s="15"/>
    </row>
    <row r="17" spans="1:19" ht="16.5" thickTop="1" thickBot="1">
      <c r="A17" s="20"/>
      <c r="B17" s="20"/>
      <c r="C17" s="2" t="s">
        <v>69</v>
      </c>
      <c r="D17" s="2" t="s">
        <v>70</v>
      </c>
      <c r="E17" s="20"/>
      <c r="F17" s="20"/>
      <c r="G17" s="5"/>
      <c r="H17" s="5"/>
      <c r="I17" s="5"/>
      <c r="J17" s="5"/>
      <c r="K17" s="3">
        <v>4.04</v>
      </c>
      <c r="L17" s="7">
        <v>3.98</v>
      </c>
      <c r="M17" s="20"/>
      <c r="N17" s="24"/>
      <c r="O17" s="5"/>
      <c r="P17" s="3">
        <f>L17*F16</f>
        <v>11.94</v>
      </c>
      <c r="Q17" s="2"/>
      <c r="R17" s="25" t="s">
        <v>80</v>
      </c>
      <c r="S17" s="2"/>
    </row>
    <row r="18" spans="1:19" ht="16.5" thickTop="1" thickBot="1">
      <c r="A18" s="2">
        <v>13</v>
      </c>
      <c r="B18" s="2" t="s">
        <v>72</v>
      </c>
      <c r="C18" s="2">
        <v>12864</v>
      </c>
      <c r="D18" s="2" t="s">
        <v>73</v>
      </c>
      <c r="E18" s="2">
        <v>1</v>
      </c>
      <c r="F18" s="2">
        <v>1</v>
      </c>
      <c r="G18" s="5"/>
      <c r="H18" s="5"/>
      <c r="I18" s="5"/>
      <c r="J18" s="5"/>
      <c r="K18" s="5"/>
      <c r="L18" s="3">
        <v>34.409999999999997</v>
      </c>
      <c r="M18" s="18" t="s">
        <v>74</v>
      </c>
      <c r="N18" s="5"/>
      <c r="O18" s="5"/>
      <c r="P18" s="3">
        <f>L18*F18</f>
        <v>34.409999999999997</v>
      </c>
      <c r="Q18" s="2"/>
      <c r="R18" s="25" t="s">
        <v>80</v>
      </c>
      <c r="S18" s="2"/>
    </row>
    <row r="19" spans="1:19" ht="16.5" thickTop="1" thickBot="1">
      <c r="A19" s="2">
        <v>14</v>
      </c>
      <c r="B19" s="12" t="s">
        <v>76</v>
      </c>
      <c r="C19" s="12" t="s">
        <v>77</v>
      </c>
      <c r="D19" s="12" t="s">
        <v>79</v>
      </c>
      <c r="E19" s="2"/>
      <c r="F19" s="2">
        <v>100</v>
      </c>
      <c r="G19" s="19">
        <v>4.0000000000000001E-3</v>
      </c>
      <c r="H19" s="7">
        <f t="shared" ref="H19:H28" si="2">G19*1.07</f>
        <v>4.28E-3</v>
      </c>
      <c r="I19" s="3">
        <v>5.0000000000000001E-3</v>
      </c>
      <c r="J19" s="13">
        <f t="shared" ref="J19:J25" si="3">I19*1.07</f>
        <v>5.3500000000000006E-3</v>
      </c>
      <c r="K19" s="3">
        <v>2.7E-2</v>
      </c>
      <c r="L19" s="3">
        <v>4.7600000000000003E-2</v>
      </c>
      <c r="M19" s="18" t="s">
        <v>96</v>
      </c>
      <c r="N19" s="16"/>
      <c r="O19" s="16"/>
      <c r="P19" s="13">
        <f>H19*F19</f>
        <v>0.42799999999999999</v>
      </c>
      <c r="Q19" s="2"/>
      <c r="R19" s="25" t="s">
        <v>80</v>
      </c>
      <c r="S19" s="2"/>
    </row>
    <row r="20" spans="1:19" ht="16.5" thickTop="1" thickBot="1">
      <c r="A20" s="2">
        <v>15</v>
      </c>
      <c r="B20" s="12" t="s">
        <v>76</v>
      </c>
      <c r="C20" s="12" t="s">
        <v>78</v>
      </c>
      <c r="D20" s="12" t="s">
        <v>79</v>
      </c>
      <c r="E20" s="2"/>
      <c r="F20" s="2">
        <v>100</v>
      </c>
      <c r="G20" s="13">
        <v>1.4999999999999999E-2</v>
      </c>
      <c r="H20" s="7">
        <f t="shared" si="2"/>
        <v>1.6050000000000002E-2</v>
      </c>
      <c r="I20" s="19">
        <v>1.2999999999999999E-2</v>
      </c>
      <c r="J20" s="19">
        <f t="shared" si="3"/>
        <v>1.391E-2</v>
      </c>
      <c r="K20" s="3">
        <v>3.5999999999999997E-2</v>
      </c>
      <c r="L20" s="3">
        <v>4.6399999999999997E-2</v>
      </c>
      <c r="M20" s="18" t="s">
        <v>97</v>
      </c>
      <c r="N20" s="16"/>
      <c r="O20" s="16"/>
      <c r="P20" s="13">
        <f>H20*F20</f>
        <v>1.6050000000000002</v>
      </c>
      <c r="Q20" s="2"/>
      <c r="R20" s="25" t="s">
        <v>80</v>
      </c>
      <c r="S20" s="2"/>
    </row>
    <row r="21" spans="1:19" ht="16.5" thickTop="1" thickBot="1">
      <c r="A21" s="2">
        <v>16</v>
      </c>
      <c r="B21" s="18" t="s">
        <v>81</v>
      </c>
      <c r="C21" s="18" t="s">
        <v>82</v>
      </c>
      <c r="D21" s="18" t="s">
        <v>98</v>
      </c>
      <c r="E21" s="2">
        <v>1</v>
      </c>
      <c r="F21" s="2">
        <v>1</v>
      </c>
      <c r="G21" s="3">
        <v>2.61</v>
      </c>
      <c r="H21" s="19">
        <f t="shared" si="2"/>
        <v>2.7927</v>
      </c>
      <c r="I21" s="3">
        <v>0.85199999999999998</v>
      </c>
      <c r="J21" s="19">
        <f t="shared" si="3"/>
        <v>0.91164000000000001</v>
      </c>
      <c r="K21" s="17"/>
      <c r="L21" s="7">
        <v>1.71</v>
      </c>
      <c r="M21" s="18" t="s">
        <v>100</v>
      </c>
      <c r="N21" s="17"/>
      <c r="O21" s="17"/>
      <c r="P21" s="19">
        <f>L21*F21</f>
        <v>1.71</v>
      </c>
      <c r="Q21" s="2"/>
      <c r="R21" s="25" t="s">
        <v>80</v>
      </c>
      <c r="S21" s="2"/>
    </row>
    <row r="22" spans="1:19" ht="16.5" thickTop="1" thickBot="1">
      <c r="A22" s="2">
        <v>17</v>
      </c>
      <c r="B22" s="18" t="s">
        <v>81</v>
      </c>
      <c r="C22" s="18" t="s">
        <v>83</v>
      </c>
      <c r="D22" s="18" t="s">
        <v>98</v>
      </c>
      <c r="E22" s="2">
        <v>1</v>
      </c>
      <c r="F22" s="2">
        <v>1</v>
      </c>
      <c r="G22" s="3">
        <v>2.39</v>
      </c>
      <c r="H22" s="19">
        <f t="shared" si="2"/>
        <v>2.5573000000000001</v>
      </c>
      <c r="I22" s="17"/>
      <c r="J22" s="19">
        <f t="shared" si="3"/>
        <v>0</v>
      </c>
      <c r="K22" s="3">
        <v>1.73</v>
      </c>
      <c r="L22" s="7">
        <v>1.54</v>
      </c>
      <c r="M22" s="18" t="s">
        <v>99</v>
      </c>
      <c r="N22" s="17"/>
      <c r="O22" s="17"/>
      <c r="P22" s="19">
        <f>F22*L22</f>
        <v>1.54</v>
      </c>
      <c r="Q22" s="2"/>
      <c r="R22" s="25" t="s">
        <v>80</v>
      </c>
      <c r="S22" s="2"/>
    </row>
    <row r="23" spans="1:19" ht="16.5" thickTop="1" thickBot="1">
      <c r="A23" s="2">
        <v>18</v>
      </c>
      <c r="B23" s="18" t="s">
        <v>35</v>
      </c>
      <c r="C23" s="18" t="s">
        <v>84</v>
      </c>
      <c r="D23" s="2"/>
      <c r="E23" s="2">
        <v>1</v>
      </c>
      <c r="F23" s="2">
        <v>100</v>
      </c>
      <c r="G23" s="19">
        <v>6.0000000000000001E-3</v>
      </c>
      <c r="H23" s="7">
        <f t="shared" si="2"/>
        <v>6.4200000000000004E-3</v>
      </c>
      <c r="I23" s="17"/>
      <c r="J23" s="17"/>
      <c r="K23" s="17"/>
      <c r="L23" s="17"/>
      <c r="M23" s="18" t="s">
        <v>94</v>
      </c>
      <c r="N23" s="17"/>
      <c r="O23" s="17"/>
      <c r="P23" s="19">
        <f>F23*H23</f>
        <v>0.64200000000000002</v>
      </c>
      <c r="Q23" s="2"/>
      <c r="R23" s="25" t="s">
        <v>80</v>
      </c>
      <c r="S23" s="2"/>
    </row>
    <row r="24" spans="1:19" ht="16.5" thickTop="1" thickBot="1">
      <c r="A24" s="2">
        <v>19</v>
      </c>
      <c r="B24" s="18" t="s">
        <v>76</v>
      </c>
      <c r="C24" s="18" t="s">
        <v>85</v>
      </c>
      <c r="D24" s="18" t="s">
        <v>88</v>
      </c>
      <c r="E24" s="2">
        <v>3</v>
      </c>
      <c r="F24" s="2">
        <v>10</v>
      </c>
      <c r="G24" s="3">
        <v>0.47</v>
      </c>
      <c r="H24" s="7">
        <f t="shared" si="2"/>
        <v>0.50290000000000001</v>
      </c>
      <c r="I24" s="17"/>
      <c r="J24" s="17"/>
      <c r="K24" s="3">
        <v>0.85</v>
      </c>
      <c r="L24" s="3">
        <v>0.93899999999999995</v>
      </c>
      <c r="M24" s="18" t="s">
        <v>101</v>
      </c>
      <c r="N24" s="17"/>
      <c r="O24" s="17"/>
      <c r="P24" s="19">
        <f>H24*F24</f>
        <v>5.0289999999999999</v>
      </c>
      <c r="Q24" s="2"/>
      <c r="R24" s="25" t="s">
        <v>80</v>
      </c>
      <c r="S24" s="2"/>
    </row>
    <row r="25" spans="1:19" ht="16.5" thickTop="1" thickBot="1">
      <c r="A25" s="2">
        <v>20</v>
      </c>
      <c r="B25" s="18" t="s">
        <v>76</v>
      </c>
      <c r="C25" s="18" t="s">
        <v>86</v>
      </c>
      <c r="D25" s="18" t="s">
        <v>89</v>
      </c>
      <c r="E25" s="2">
        <v>6</v>
      </c>
      <c r="F25" s="2">
        <v>10</v>
      </c>
      <c r="G25" s="3">
        <v>0.97599999999999998</v>
      </c>
      <c r="H25" s="7">
        <f t="shared" si="2"/>
        <v>1.0443200000000001</v>
      </c>
      <c r="I25" s="3">
        <v>0.878</v>
      </c>
      <c r="J25" s="19">
        <f t="shared" si="3"/>
        <v>0.93946000000000007</v>
      </c>
      <c r="K25" s="17"/>
      <c r="L25" s="17"/>
      <c r="M25" s="18" t="s">
        <v>101</v>
      </c>
      <c r="N25" s="17"/>
      <c r="O25" s="17"/>
      <c r="P25" s="19">
        <f>H25*F25</f>
        <v>10.443200000000001</v>
      </c>
      <c r="Q25" s="2"/>
      <c r="R25" s="25" t="s">
        <v>80</v>
      </c>
      <c r="S25" s="2"/>
    </row>
    <row r="26" spans="1:19" ht="16.5" thickTop="1" thickBot="1">
      <c r="A26" s="2">
        <v>21</v>
      </c>
      <c r="B26" s="18" t="s">
        <v>87</v>
      </c>
      <c r="C26" s="18" t="s">
        <v>91</v>
      </c>
      <c r="D26" s="18" t="s">
        <v>90</v>
      </c>
      <c r="E26" s="2">
        <v>1</v>
      </c>
      <c r="F26" s="2">
        <v>10</v>
      </c>
      <c r="G26" s="3">
        <v>0.25600000000000001</v>
      </c>
      <c r="H26" s="7">
        <f t="shared" si="2"/>
        <v>0.27392</v>
      </c>
      <c r="I26" s="17"/>
      <c r="J26" s="17"/>
      <c r="K26" s="3">
        <v>0.30099999999999999</v>
      </c>
      <c r="L26" s="3">
        <v>0.48</v>
      </c>
      <c r="M26" s="18" t="s">
        <v>102</v>
      </c>
      <c r="N26" s="17"/>
      <c r="O26" s="17"/>
      <c r="P26" s="19">
        <f>F26*H26</f>
        <v>2.7391999999999999</v>
      </c>
      <c r="Q26" s="2"/>
      <c r="R26" s="25" t="s">
        <v>80</v>
      </c>
      <c r="S26" s="2"/>
    </row>
    <row r="27" spans="1:19" ht="16.5" thickTop="1" thickBot="1">
      <c r="A27" s="2">
        <v>22</v>
      </c>
      <c r="B27" s="18" t="s">
        <v>76</v>
      </c>
      <c r="C27" s="18" t="s">
        <v>103</v>
      </c>
      <c r="D27" s="18" t="s">
        <v>104</v>
      </c>
      <c r="E27" s="2">
        <v>2</v>
      </c>
      <c r="F27" s="2">
        <v>10</v>
      </c>
      <c r="G27" s="3">
        <v>0.38800000000000001</v>
      </c>
      <c r="H27" s="7">
        <f t="shared" si="2"/>
        <v>0.41516000000000003</v>
      </c>
      <c r="I27" s="17"/>
      <c r="J27" s="17"/>
      <c r="K27" s="17"/>
      <c r="L27" s="17"/>
      <c r="M27" s="18" t="s">
        <v>101</v>
      </c>
      <c r="N27" s="17"/>
      <c r="O27" s="17"/>
      <c r="P27" s="19">
        <f>F27*H27</f>
        <v>4.1516000000000002</v>
      </c>
      <c r="Q27" s="2"/>
      <c r="R27" s="25" t="s">
        <v>80</v>
      </c>
      <c r="S27" s="2"/>
    </row>
    <row r="28" spans="1:19" ht="16.5" thickTop="1" thickBot="1">
      <c r="A28" s="2">
        <v>23</v>
      </c>
      <c r="B28" s="18" t="s">
        <v>105</v>
      </c>
      <c r="C28" s="18" t="s">
        <v>106</v>
      </c>
      <c r="D28" s="18" t="s">
        <v>107</v>
      </c>
      <c r="E28" s="2">
        <v>1</v>
      </c>
      <c r="F28" s="2">
        <v>1</v>
      </c>
      <c r="G28" s="3">
        <v>3.6</v>
      </c>
      <c r="H28" s="3">
        <f t="shared" si="2"/>
        <v>3.8520000000000003</v>
      </c>
      <c r="I28" s="3"/>
      <c r="J28" s="3"/>
      <c r="K28" s="3"/>
      <c r="L28" s="7">
        <v>2.99</v>
      </c>
      <c r="M28" s="19" t="s">
        <v>108</v>
      </c>
      <c r="N28" s="17"/>
      <c r="O28" s="17"/>
      <c r="P28" s="19">
        <f>L28*F28</f>
        <v>2.99</v>
      </c>
      <c r="Q28" s="2"/>
      <c r="R28" s="25" t="s">
        <v>80</v>
      </c>
      <c r="S28" s="2"/>
    </row>
    <row r="29" spans="1:19" ht="15.75" thickTop="1">
      <c r="A29" s="2">
        <v>24</v>
      </c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2"/>
      <c r="Q29" s="2"/>
      <c r="R29" s="2"/>
      <c r="S29" s="2"/>
    </row>
    <row r="30" spans="1:19">
      <c r="Q30" s="2"/>
      <c r="R30" s="2"/>
      <c r="S30" s="2"/>
    </row>
    <row r="32" spans="1:19">
      <c r="A32" s="2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2"/>
    </row>
    <row r="33" spans="1:16">
      <c r="A33" s="2"/>
      <c r="B33" s="2"/>
      <c r="C33" s="2"/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2"/>
    </row>
    <row r="34" spans="1:16">
      <c r="A34" s="2"/>
      <c r="B34" s="2"/>
      <c r="C34" s="2"/>
      <c r="D34" s="2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2"/>
    </row>
    <row r="40" spans="1:16">
      <c r="A40" s="2"/>
      <c r="B40" s="2"/>
      <c r="C40" s="2"/>
      <c r="D40" s="2"/>
      <c r="E40" s="2"/>
      <c r="F40" s="2"/>
      <c r="G40" s="3"/>
      <c r="H40" s="3"/>
      <c r="I40" s="3"/>
      <c r="J40" s="3" t="s">
        <v>63</v>
      </c>
      <c r="K40" s="3" t="s">
        <v>64</v>
      </c>
      <c r="L40" s="3" t="s">
        <v>64</v>
      </c>
      <c r="M40" s="3"/>
      <c r="N40" s="3"/>
      <c r="O40" s="3"/>
      <c r="P40" s="2"/>
    </row>
    <row r="41" spans="1:16">
      <c r="A41" s="2"/>
      <c r="B41" s="9" t="s">
        <v>58</v>
      </c>
      <c r="C41" s="2"/>
      <c r="D41" s="2" t="s">
        <v>60</v>
      </c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>
        <f>SUM(P3:P38)</f>
        <v>378.39420000000001</v>
      </c>
    </row>
  </sheetData>
  <mergeCells count="27">
    <mergeCell ref="N16:N17"/>
    <mergeCell ref="B16:B17"/>
    <mergeCell ref="A16:A17"/>
    <mergeCell ref="E16:E17"/>
    <mergeCell ref="F16:F17"/>
    <mergeCell ref="M16:M17"/>
    <mergeCell ref="P1:P2"/>
    <mergeCell ref="D1:D2"/>
    <mergeCell ref="E1:F1"/>
    <mergeCell ref="R1:R2"/>
    <mergeCell ref="S1:S2"/>
    <mergeCell ref="F8:F9"/>
    <mergeCell ref="F4:F5"/>
    <mergeCell ref="Q1:Q2"/>
    <mergeCell ref="A8:A9"/>
    <mergeCell ref="B8:B9"/>
    <mergeCell ref="E8:E9"/>
    <mergeCell ref="M8:M9"/>
    <mergeCell ref="A4:A5"/>
    <mergeCell ref="B4:B5"/>
    <mergeCell ref="C4:C5"/>
    <mergeCell ref="M4:M5"/>
    <mergeCell ref="E4:E5"/>
    <mergeCell ref="G1:O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8" sqref="C18"/>
    </sheetView>
  </sheetViews>
  <sheetFormatPr defaultRowHeight="15"/>
  <cols>
    <col min="1" max="2" width="22.28515625" style="2" customWidth="1"/>
    <col min="3" max="3" width="96.7109375" style="2" customWidth="1"/>
    <col min="4" max="4" width="19.42578125" style="2" customWidth="1"/>
    <col min="5" max="5" width="35.42578125" style="2" customWidth="1"/>
    <col min="6" max="16384" width="9.140625" style="2"/>
  </cols>
  <sheetData>
    <row r="1" spans="1:5">
      <c r="A1" s="2" t="s">
        <v>46</v>
      </c>
      <c r="B1" s="2" t="s">
        <v>50</v>
      </c>
      <c r="C1" s="2" t="s">
        <v>47</v>
      </c>
      <c r="D1" s="2" t="s">
        <v>48</v>
      </c>
      <c r="E1" s="2" t="s">
        <v>49</v>
      </c>
    </row>
    <row r="2" spans="1:5">
      <c r="A2" s="2" t="s">
        <v>52</v>
      </c>
      <c r="B2" s="2" t="s">
        <v>51</v>
      </c>
      <c r="C2" s="8" t="s">
        <v>54</v>
      </c>
      <c r="D2" s="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Contacts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power</cp:lastModifiedBy>
  <dcterms:created xsi:type="dcterms:W3CDTF">2017-10-30T20:32:57Z</dcterms:created>
  <dcterms:modified xsi:type="dcterms:W3CDTF">2017-11-14T03:53:45Z</dcterms:modified>
</cp:coreProperties>
</file>